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D:\บอม\สืบที่ดิน\388-นางสาวอรญาหรือบังอร โยธาใหญ่\"/>
    </mc:Choice>
  </mc:AlternateContent>
  <xr:revisionPtr revIDLastSave="0" documentId="13_ncr:1_{7D85BE36-EF95-4682-AA85-A16418CDD1CE}"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รายงานผลสืบทรัพย์!$A$1:$AJ$100</definedName>
    <definedName name="_xlnm.Print_Titles" localSheetId="3">รายงานผลสืบทรัพย์!$30:$30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B90" i="29" l="1"/>
  <c r="U90" i="29"/>
  <c r="AB88" i="29"/>
  <c r="U88" i="29"/>
  <c r="AB86" i="29"/>
  <c r="U86" i="29"/>
  <c r="AB84" i="29"/>
  <c r="U84" i="29"/>
  <c r="AB82" i="29"/>
  <c r="U82" i="29"/>
  <c r="AB80" i="29"/>
  <c r="U80" i="29"/>
  <c r="AB78" i="29"/>
  <c r="U78" i="29"/>
  <c r="AB76" i="29"/>
  <c r="U76" i="29"/>
  <c r="AB74" i="29"/>
  <c r="U74" i="29"/>
  <c r="AB72" i="29"/>
  <c r="U72" i="29"/>
  <c r="A14" i="35"/>
  <c r="A13" i="35"/>
  <c r="B9" i="29"/>
  <c r="S28" i="29" l="1"/>
  <c r="Y28" i="29" s="1"/>
  <c r="A89" i="29" s="1"/>
  <c r="X89" i="29" s="1"/>
  <c r="B28" i="29"/>
  <c r="F28" i="29" s="1"/>
  <c r="A87" i="29" s="1"/>
  <c r="X87" i="29" s="1"/>
  <c r="B27" i="29"/>
  <c r="K27" i="29" s="1"/>
  <c r="A85" i="29" s="1"/>
  <c r="X85" i="29" s="1"/>
  <c r="S26" i="29"/>
  <c r="Y26" i="29" s="1"/>
  <c r="A83" i="29" s="1"/>
  <c r="T83" i="29" s="1"/>
  <c r="B26" i="29"/>
  <c r="F26" i="29" s="1"/>
  <c r="A81" i="29" s="1"/>
  <c r="X81" i="29" s="1"/>
  <c r="B25" i="29"/>
  <c r="K25" i="29" s="1"/>
  <c r="A79" i="29" s="1"/>
  <c r="X79" i="29" s="1"/>
  <c r="S24" i="29"/>
  <c r="Y24" i="29" s="1"/>
  <c r="A77" i="29" s="1"/>
  <c r="X77" i="29" s="1"/>
  <c r="B24" i="29"/>
  <c r="F24" i="29" s="1"/>
  <c r="A75" i="29" s="1"/>
  <c r="B23" i="29"/>
  <c r="K23" i="29" s="1"/>
  <c r="A73" i="29" s="1"/>
  <c r="S22" i="29"/>
  <c r="Y22" i="29" s="1"/>
  <c r="A71" i="29" s="1"/>
  <c r="B22" i="29"/>
  <c r="F22" i="29" s="1"/>
  <c r="A69" i="29" s="1"/>
  <c r="X69" i="29" s="1"/>
  <c r="B21" i="29"/>
  <c r="K21" i="29" s="1"/>
  <c r="A67" i="29" s="1"/>
  <c r="S20" i="29"/>
  <c r="Y20" i="29" s="1"/>
  <c r="A65" i="29" s="1"/>
  <c r="B20" i="29"/>
  <c r="F20" i="29" s="1"/>
  <c r="A63" i="29" s="1"/>
  <c r="B19" i="29"/>
  <c r="K19" i="29" s="1"/>
  <c r="A61" i="29" s="1"/>
  <c r="S18" i="29"/>
  <c r="Y18" i="29" s="1"/>
  <c r="A59" i="29" s="1"/>
  <c r="B18" i="29"/>
  <c r="F18" i="29" s="1"/>
  <c r="A57" i="29" s="1"/>
  <c r="B17" i="29"/>
  <c r="K17" i="29" s="1"/>
  <c r="A55" i="29" s="1"/>
  <c r="S16" i="29"/>
  <c r="Y16" i="29" s="1"/>
  <c r="A53" i="29" s="1"/>
  <c r="B16" i="29"/>
  <c r="F16" i="29" s="1"/>
  <c r="A51" i="29" s="1"/>
  <c r="B15" i="29"/>
  <c r="K15" i="29" s="1"/>
  <c r="A49" i="29" s="1"/>
  <c r="S14" i="29"/>
  <c r="Y14" i="29" s="1"/>
  <c r="A47" i="29" s="1"/>
  <c r="B14" i="29"/>
  <c r="F14" i="29" s="1"/>
  <c r="A45" i="29" s="1"/>
  <c r="B13" i="29"/>
  <c r="K13" i="29" s="1"/>
  <c r="A43" i="29" s="1"/>
  <c r="S12" i="29"/>
  <c r="B12" i="29"/>
  <c r="B11" i="29"/>
  <c r="B2" i="35" a="1"/>
  <c r="B2" i="35" s="1"/>
  <c r="AL1" i="29"/>
  <c r="T79" i="29" l="1"/>
  <c r="T81" i="29"/>
  <c r="T85" i="29"/>
  <c r="T89" i="29"/>
  <c r="X83" i="29"/>
  <c r="T87" i="29"/>
  <c r="T77" i="29"/>
  <c r="X75" i="29"/>
  <c r="T75" i="29"/>
  <c r="X73" i="29"/>
  <c r="T73" i="29"/>
  <c r="X71" i="29"/>
  <c r="T71" i="29"/>
  <c r="S10" i="29"/>
  <c r="Y10" i="29" s="1"/>
  <c r="A35" i="29" s="1"/>
  <c r="A2" i="29"/>
  <c r="AF8" i="36"/>
  <c r="F94" i="29"/>
  <c r="F92" i="29"/>
  <c r="X29" i="37"/>
  <c r="AG12" i="37"/>
  <c r="G12" i="37"/>
  <c r="A12" i="36"/>
  <c r="C32" i="36"/>
  <c r="C31" i="36"/>
  <c r="C30" i="36"/>
  <c r="C29" i="36"/>
  <c r="C28" i="36"/>
  <c r="C27" i="36"/>
  <c r="C26" i="36"/>
  <c r="C25" i="36"/>
  <c r="C24" i="36"/>
  <c r="C23" i="36"/>
  <c r="C22" i="36"/>
  <c r="C21" i="36"/>
  <c r="C20" i="36"/>
  <c r="C19" i="36"/>
  <c r="U36" i="36"/>
  <c r="C41" i="36"/>
  <c r="Z21" i="37" l="1"/>
  <c r="K9" i="29"/>
  <c r="A31" i="29" s="1"/>
  <c r="B10" i="29"/>
  <c r="F10" i="29" s="1"/>
  <c r="A33" i="29" s="1"/>
  <c r="Y12" i="29"/>
  <c r="A41" i="29" s="1"/>
  <c r="K11" i="29"/>
  <c r="A37" i="29" s="1"/>
  <c r="F12" i="29"/>
  <c r="A39" i="29" s="1"/>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93" i="29"/>
  <c r="AU16" i="36" l="1"/>
  <c r="AB46" i="29"/>
  <c r="AB62" i="29"/>
  <c r="U62" i="29"/>
  <c r="AB60" i="29"/>
  <c r="U60" i="29"/>
  <c r="AB58" i="29"/>
  <c r="U58" i="29"/>
  <c r="AB56" i="29"/>
  <c r="U56" i="29"/>
  <c r="AB54" i="29"/>
  <c r="U54" i="29"/>
  <c r="AB52" i="29"/>
  <c r="U52" i="29"/>
  <c r="AB50" i="29"/>
  <c r="U50" i="29"/>
  <c r="AB48" i="29"/>
  <c r="U48" i="29"/>
  <c r="U32" i="29"/>
  <c r="AB70" i="29"/>
  <c r="U70" i="29"/>
  <c r="AB68" i="29"/>
  <c r="U68" i="29"/>
  <c r="AB66" i="29"/>
  <c r="U66" i="29"/>
  <c r="AB64" i="29"/>
  <c r="U64" i="29"/>
  <c r="U46" i="29"/>
  <c r="AB44" i="29"/>
  <c r="U44" i="29"/>
  <c r="AB42" i="29"/>
  <c r="U42" i="29"/>
  <c r="AB40" i="29"/>
  <c r="U40" i="29"/>
  <c r="AB38" i="29"/>
  <c r="U38" i="29"/>
  <c r="AB36" i="29"/>
  <c r="U36" i="29"/>
  <c r="AB34" i="29"/>
  <c r="U34" i="29"/>
  <c r="AB32" i="29"/>
  <c r="F5" i="35" l="1" a="1"/>
  <c r="F5" i="35" s="1"/>
  <c r="D5" i="35" a="1"/>
  <c r="D5" i="35" s="1"/>
  <c r="B5" i="35" a="1"/>
  <c r="B5" i="35" s="1"/>
  <c r="B4" i="35" a="1"/>
  <c r="B4" i="35" s="1"/>
  <c r="D3" i="35" a="1"/>
  <c r="D3" i="35" s="1"/>
  <c r="B3" i="35" a="1"/>
  <c r="B3" i="35" s="1"/>
  <c r="D2" i="35" a="1"/>
  <c r="D2" i="35" s="1"/>
  <c r="AL5" i="29" l="1"/>
  <c r="A17" i="37"/>
  <c r="A14" i="36"/>
  <c r="I23" i="35"/>
  <c r="X65" i="29"/>
  <c r="T61" i="29"/>
  <c r="T57" i="29"/>
  <c r="T45" i="29"/>
  <c r="T41" i="29"/>
  <c r="X67" i="29"/>
  <c r="T63" i="29"/>
  <c r="T59" i="29"/>
  <c r="T55" i="29"/>
  <c r="T43" i="29"/>
  <c r="T39" i="29"/>
  <c r="X39" i="29" s="1"/>
  <c r="T35" i="29"/>
  <c r="T33" i="29"/>
  <c r="X35" i="29" l="1"/>
  <c r="X45" i="29"/>
  <c r="X59" i="29"/>
  <c r="X43" i="29"/>
  <c r="X41" i="29"/>
  <c r="X33" i="29"/>
  <c r="X55" i="29"/>
  <c r="X57" i="29"/>
  <c r="X61" i="29"/>
  <c r="T47" i="29"/>
  <c r="T49" i="29"/>
  <c r="T65" i="29"/>
  <c r="T67" i="29"/>
  <c r="T53" i="29"/>
  <c r="T69" i="29"/>
  <c r="T31" i="29"/>
  <c r="X31" i="29" s="1"/>
  <c r="T37" i="29"/>
  <c r="T51" i="29"/>
  <c r="X63" i="29"/>
  <c r="AD7" i="29"/>
  <c r="Q7" i="29"/>
  <c r="C7" i="29"/>
  <c r="F6" i="29"/>
  <c r="D5" i="29"/>
  <c r="W4" i="29"/>
  <c r="X51" i="29" l="1"/>
  <c r="X53" i="29"/>
  <c r="X49" i="29"/>
  <c r="X37" i="29"/>
  <c r="X4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<sst xmlns="http://schemas.openxmlformats.org/spreadsheetml/2006/main" count="749" uniqueCount="369">
  <si>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</si>
  <si>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</si>
  <si>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</si>
  <si>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</si>
  <si>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</si>
  <si>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</si>
  <si>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</si>
  <si>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</si>
  <si>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</si>
  <si>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</si>
  <si>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</si>
  <si>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</si>
  <si>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</si>
  <si>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</si>
  <si>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</si>
  <si>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</si>
  <si>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</si>
  <si>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</si>
  <si>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</si>
  <si>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</si>
  <si>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</si>
  <si>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</si>
  <si>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</si>
  <si>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</si>
  <si>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</si>
  <si>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</si>
  <si>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</si>
  <si>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</si>
  <si>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</si>
  <si>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</si>
  <si>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</si>
  <si>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</si>
  <si>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</si>
  <si>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</si>
  <si>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</si>
  <si>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</si>
  <si>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</si>
  <si>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</si>
  <si>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</si>
  <si>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</si>
  <si>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</si>
  <si>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</si>
  <si>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</si>
  <si>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</si>
  <si>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</si>
  <si>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</si>
  <si>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</si>
  <si>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</si>
  <si>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</si>
  <si>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</si>
  <si>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</si>
  <si>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</si>
  <si>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</si>
  <si>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</si>
  <si>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</si>
  <si>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</si>
  <si>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</si>
  <si>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</si>
  <si>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</si>
  <si>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</si>
  <si>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</si>
  <si>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</si>
  <si>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</si>
  <si>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</si>
  <si>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</si>
  <si>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</si>
  <si>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</si>
  <si>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</si>
  <si>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</si>
  <si>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</si>
  <si>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</si>
  <si>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</si>
  <si>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</si>
  <si>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</si>
  <si>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</si>
  <si>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</si>
  <si>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</si>
  <si>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</si>
  <si>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</si>
  <si>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</si>
  <si>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</si>
  <si>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</si>
  <si>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</si>
  <si>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</si>
  <si>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</si>
  <si>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</si>
  <si>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</si>
  <si>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</si>
  <si>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</si>
  <si>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</si>
  <si>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</si>
  <si>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</si>
  <si>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</si>
  <si>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</si>
  <si>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</si>
  <si>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</si>
  <si>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</si>
  <si>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</si>
  <si>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</si>
  <si>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</si>
  <si>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</si>
  <si>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</si>
  <si>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</si>
  <si>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</si>
  <si>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</si>
  <si>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</si>
  <si>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</si>
  <si>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</si>
  <si>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</si>
  <si>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</si>
  <si>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</si>
  <si>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</si>
  <si>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</si>
  <si>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</si>
  <si>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</si>
  <si>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</si>
  <si>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</si>
  <si>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</si>
  <si>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</si>
  <si>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</si>
  <si>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</si>
  <si>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</si>
  <si>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</si>
  <si>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</si>
  <si>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</si>
  <si>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</si>
  <si>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</si>
  <si>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</si>
  <si>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</si>
  <si>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</si>
  <si>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</si>
  <si>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</si>
  <si>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</si>
  <si>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</si>
  <si>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</si>
  <si>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</si>
  <si>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</si>
  <si>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</si>
  <si>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</si>
  <si>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</si>
  <si>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</si>
  <si>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</si>
  <si>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</si>
  <si>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</si>
  <si>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</si>
  <si>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</si>
  <si>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</si>
  <si>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</si>
  <si>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</si>
  <si>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</si>
  <si>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</si>
  <si>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</si>
  <si>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</si>
  <si>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</si>
  <si>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</si>
  <si>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</si>
  <si>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</si>
  <si>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</si>
  <si>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</si>
  <si>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</si>
  <si>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</si>
  <si>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</si>
  <si>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</si>
  <si>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</si>
  <si>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</si>
  <si>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</si>
  <si>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</si>
  <si>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</si>
  <si>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</si>
  <si>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</si>
  <si>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</si>
  <si>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</si>
  <si>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</si>
  <si>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</si>
  <si>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</si>
  <si>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</si>
  <si>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</si>
  <si>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</si>
  <si>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</si>
  <si>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</si>
  <si>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</si>
  <si>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</si>
  <si>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</si>
  <si>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</si>
  <si>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</si>
  <si>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</si>
  <si>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</si>
  <si>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</si>
  <si>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</si>
  <si>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</si>
  <si>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</si>
  <si>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</si>
  <si>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</si>
  <si>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</si>
  <si>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</si>
  <si>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</si>
  <si>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</si>
  <si>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</si>
  <si>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</si>
  <si>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</si>
  <si>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</si>
  <si>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</si>
  <si>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</si>
  <si>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</si>
  <si>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</si>
  <si>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</si>
  <si>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</si>
  <si>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</si>
  <si>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</si>
  <si>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</si>
  <si>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</si>
  <si>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</si>
  <si>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</si>
  <si>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</si>
  <si>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</si>
  <si>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</si>
  <si>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5</t>
  </si>
  <si>
    <t>จำเลยที่ 6</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</si>
  <si>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</si>
  <si>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</si>
  <si>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</si>
  <si>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</si>
  <si>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</si>
  <si>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</si>
  <si>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</si>
  <si>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</si>
  <si>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</si>
  <si>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</si>
  <si>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</si>
  <si>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</si>
  <si>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</si>
  <si>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</si>
  <si>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</si>
  <si>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</si>
  <si>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</si>
  <si>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</si>
  <si>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</si>
  <si>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</si>
  <si>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</si>
  <si>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</si>
  <si>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</si>
  <si>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</si>
  <si>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</si>
  <si>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</si>
  <si>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</si>
  <si>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</si>
  <si>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</si>
  <si>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r>
      <rPr>
        <sz val="14"/>
        <color rgb="FFC00000"/>
        <rFont val="Wingdings 2"/>
        <family val="1"/>
        <charset val="2"/>
      </rPr>
      <t>p</t>
    </r>
    <r>
      <rPr>
        <sz val="14"/>
        <color rgb="FFC00000"/>
        <rFont val="Cordia New"/>
        <family val="2"/>
        <charset val="2"/>
      </rPr>
      <t xml:space="preserve"> </t>
    </r>
    <r>
      <rPr>
        <sz val="14"/>
        <color theme="1"/>
        <rFont val="Cordia New"/>
        <family val="2"/>
        <charset val="2"/>
      </rPr>
      <t>ชื่อ</t>
    </r>
  </si>
  <si>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</si>
  <si>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</si>
  <si>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</si>
  <si>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</si>
  <si>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</si>
  <si>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</si>
  <si>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</si>
  <si>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</si>
  <si>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</si>
  <si>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</si>
  <si>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</si>
  <si>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</si>
  <si>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</si>
  <si>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</si>
  <si>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</si>
  <si>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</si>
  <si>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</si>
  <si>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</si>
  <si>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</si>
  <si>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</si>
  <si>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</si>
  <si>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</si>
  <si>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</si>
  <si>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</si>
  <si>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</si>
  <si>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</si>
  <si>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</si>
  <si>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</si>
  <si>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</si>
  <si>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</si>
  <si>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</si>
  <si>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</si>
  <si>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</si>
  <si>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</si>
  <si>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</si>
  <si>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</si>
  <si>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</si>
  <si>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</si>
  <si>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</si>
  <si>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</si>
  <si>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</si>
  <si>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</si>
  <si>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</si>
  <si>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</si>
  <si>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</si>
  <si>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</si>
  <si>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</si>
  <si>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</si>
  <si>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</si>
  <si>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</si>
  <si>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</si>
  <si>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</si>
  <si>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</si>
  <si>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</si>
  <si>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</si>
  <si>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</si>
  <si>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</si>
  <si>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</si>
  <si>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</si>
  <si>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</si>
  <si>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</si>
  <si>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</si>
  <si>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</si>
  <si>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</si>
  <si>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</si>
  <si>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</si>
  <si>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</si>
  <si>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</si>
  <si>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</si>
  <si>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</si>
  <si>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</si>
  <si>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</si>
  <si>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</si>
  <si>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</si>
  <si>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</si>
  <si>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</si>
  <si>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</si>
  <si>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</si>
  <si>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</si>
  <si>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</si>
  <si>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</si>
  <si>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</si>
  <si>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</si>
  <si>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</si>
  <si>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</si>
  <si>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</si>
  <si>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</si>
  <si>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</si>
  <si>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</si>
  <si>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</si>
  <si>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</si>
  <si>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</si>
  <si>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</si>
  <si>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</si>
  <si>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บาท              วันที่ทำรายงาน</t>
  </si>
  <si>
    <t>ลูกหนี้ราย</t>
  </si>
  <si>
    <t>พญาไท</t>
  </si>
  <si>
    <t>ทายาทโดยธรรม จำเลยที่ 1</t>
  </si>
  <si>
    <t>ทายาทโดยธรรม จำเลยที่ 5</t>
  </si>
  <si>
    <t>ทายาทโดยธรรม จำเลยที่ 6</t>
  </si>
  <si>
    <t>ทายาทโดยธรรม จำเลยที่ 7</t>
  </si>
  <si>
    <t>ทายาทโดยธรรม จำเลยที่ 8</t>
  </si>
  <si>
    <t>ทายาทโดยธรรม จำเลยที่ 9</t>
  </si>
  <si>
    <t>ทายาทโดยธรรม จำเลยที่ 10</t>
  </si>
  <si>
    <t>นางสาวอรญษ โยธาใหญ่</t>
  </si>
  <si>
    <t>นายพรมมา โป่งแก้ว</t>
  </si>
  <si>
    <t>นายประสาน ธิติเศรษฐโสภณ</t>
  </si>
  <si>
    <t>นางเจษฎาพร ปิมปา</t>
  </si>
  <si>
    <t>นางสาวศุภาภรณ์ ธิติเศรษฐโสภณ</t>
  </si>
  <si>
    <t>นางวัชราภรณ์ ธิติเศรษฐโสภณ</t>
  </si>
  <si>
    <t>ทายาทโดยธรรม ผู้ค้ำที่ 1</t>
  </si>
  <si>
    <t>ทายาทโดยธรรม ผู้ค้ำที่ 2</t>
  </si>
  <si>
    <t>ทายาทโดยธรรม ผู้ค้ำที่ 3</t>
  </si>
  <si>
    <t>ผู้ค้ำ</t>
  </si>
  <si>
    <t>คู่สมรสผู้ค้ำ</t>
  </si>
  <si>
    <t>จำเลย1</t>
  </si>
  <si>
    <t>คู่สมรสจำเลยที่1</t>
  </si>
  <si>
    <t>จังหวัดเชียงใหม่ สาขาฝาง</t>
  </si>
  <si>
    <t>นายปฏิยุทธ์ ฟองแก้ว</t>
  </si>
  <si>
    <t>388(67) - รายงานผลสืบทรัพย์ ราย นางสาวอรญาหรือบังอร โยธาใหญ่ สาขาฝาง (สืบรอบที่ 2) - ไม่พบทรัพย์</t>
  </si>
  <si>
    <t>จังหวัดเชียงใหม่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</si>
</sst>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80">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43" fontId="3" fillId="0" borderId="3" xfId="1" quotePrefix="1" applyFont="1" applyBorder="1" applyAlignment="1">
      <alignment horizontal="right" vertical="top"/>
    </xf>
    <xf numFmtId="0" fontId="3" fillId="0" borderId="16" xfId="0" applyFont="1" applyBorder="1" applyAlignment="1">
      <alignment horizontal="left" vertical="top"/>
    </xf>
    <xf numFmtId="0" fontId="3" fillId="0" borderId="0" xfId="0" applyFont="1" applyAlignment="1">
      <alignment shrinkToFit="1"/>
    </xf>
    <xf numFmtId="0" fontId="3" fillId="0" borderId="3" xfId="0" applyFont="1" applyBorder="1" applyAlignment="1">
      <alignment horizontal="left" vertical="top"/>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 fillId="0" borderId="3" xfId="0" applyFont="1" applyBorder="1" applyAlignment="1">
      <alignment horizontal="center" vertical="top" wrapText="1"/>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4" fillId="0" borderId="0" xfId="0" applyFont="1" applyAlignment="1">
      <alignment horizontal="center"/>
    </xf>
    <xf numFmtId="0" fontId="6" fillId="0" borderId="3" xfId="0" applyFont="1" applyBorder="1" applyAlignment="1">
      <alignment horizontal="center"/>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14" xfId="0" applyFont="1" applyBorder="1" applyAlignment="1">
      <alignment horizontal="center" vertical="top" wrapText="1"/>
    </xf>
    <xf numFmtId="0" fontId="3" fillId="0" borderId="15" xfId="0" applyFont="1" applyBorder="1" applyAlignment="1">
      <alignment horizontal="center" vertical="top" wrapText="1"/>
    </xf>
    <xf numFmtId="0" fontId="3" fillId="0" borderId="19" xfId="0" applyFont="1" applyBorder="1" applyAlignment="1">
      <alignment horizontal="center" vertical="top" wrapText="1"/>
    </xf>
    <xf numFmtId="0" fontId="3" fillId="0" borderId="5" xfId="0" applyFont="1" applyBorder="1" applyAlignment="1">
      <alignment horizontal="center" vertical="top" wrapText="1"/>
    </xf>
    <xf numFmtId="0" fontId="3" fillId="0" borderId="1" xfId="0" applyFont="1" applyBorder="1" applyAlignment="1">
      <alignment horizontal="center" vertical="top" wrapText="1"/>
    </xf>
    <xf numFmtId="0" fontId="3" fillId="0" borderId="17" xfId="0" applyFont="1" applyBorder="1" applyAlignment="1">
      <alignment horizontal="center" vertical="top" wrapTex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0" fontId="3" fillId="0" borderId="32" xfId="0" applyFont="1" applyBorder="1" applyAlignment="1">
      <alignment horizontal="left"/>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27">
    <dxf>
      <font>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96</xdr:row>
      <xdr:rowOff>19048</xdr:rowOff>
    </xdr:from>
    <xdr:to>
      <xdr:col>26</xdr:col>
      <xdr:colOff>140576</xdr:colOff>
      <xdr:row>96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94</xdr:row>
      <xdr:rowOff>171448</xdr:rowOff>
    </xdr:from>
    <xdr:to>
      <xdr:col>21</xdr:col>
      <xdr:colOff>37665</xdr:colOff>
      <xdr:row>97</xdr:row>
      <xdr:rowOff>236049</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22</xdr:col>
      <xdr:colOff>96982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esktop-nl3475k\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v>92</v>
          </cell>
          <cell r="CP4">
            <v>93</v>
          </cell>
          <cell r="CQ4">
            <v>94</v>
          </cell>
          <cell r="CR4">
            <v>95</v>
          </cell>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เบิกสืบที่ดิน</v>
          </cell>
          <cell r="CP5" t="str">
            <v>เบิกสืบขนส่ง</v>
          </cell>
          <cell r="CQ5" t="str">
            <v>ทนายส่งเบิก</v>
          </cell>
          <cell r="CR5" t="str">
            <v>ทนายส่งเบิก</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t="str">
            <v>ยึดทรัพย์ งวด 1</v>
          </cell>
          <cell r="CR6" t="str">
            <v>ยึดทรัพย์ งวด 2</v>
          </cell>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v>242922</v>
          </cell>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cell r="BZ10"/>
          <cell r="CA10"/>
          <cell r="CB10"/>
          <cell r="CC10"/>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t="str">
            <v>3-2603-00154-82-1
3-5006-00512-69-0
3-4514-00203-44-6</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cell r="BZ13"/>
          <cell r="CA13"/>
          <cell r="CB13"/>
          <cell r="CC13"/>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cell r="BZ16"/>
          <cell r="CA16"/>
          <cell r="CB16"/>
          <cell r="CC16"/>
          <cell r="CD16"/>
          <cell r="CE16"/>
          <cell r="CF16"/>
          <cell r="CG16"/>
          <cell r="CH16"/>
          <cell r="CI16"/>
          <cell r="CJ16"/>
          <cell r="CK16"/>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cell r="Q19"/>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cell r="BZ19"/>
          <cell r="CA19"/>
          <cell r="CB19"/>
          <cell r="CC19"/>
          <cell r="CD19"/>
          <cell r="CE19"/>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cell r="BZ22"/>
          <cell r="CA22"/>
          <cell r="CB22"/>
          <cell r="CC22"/>
          <cell r="CD22"/>
          <cell r="CE22"/>
          <cell r="CF22"/>
          <cell r="CG22"/>
          <cell r="CH22"/>
          <cell r="CI22"/>
          <cell r="CJ22"/>
          <cell r="CK22"/>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cell r="BZ26"/>
          <cell r="CA26"/>
          <cell r="CB26"/>
          <cell r="CC26"/>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คำสั่งสืบทรัพย์ครั้งที่ 2 วันที่ 11/09/2566//สืบแล้ว รายงานผลสืบทรัพย์ วันที่ 17/11/2566</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cell r="CH28"/>
          <cell r="CI28"/>
          <cell r="CJ28"/>
          <cell r="CK28"/>
          <cell r="CL28"/>
          <cell r="CM28"/>
          <cell r="CN28"/>
          <cell r="CO28"/>
          <cell r="CP28"/>
          <cell r="CQ28"/>
          <cell r="CR28"/>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cell r="BZ36"/>
          <cell r="CA36"/>
          <cell r="CB36"/>
          <cell r="CC36"/>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cell r="BZ37"/>
          <cell r="CA37"/>
          <cell r="CB37"/>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cell r="BZ39"/>
          <cell r="CA39"/>
          <cell r="CB39"/>
          <cell r="CC39"/>
          <cell r="CD39"/>
          <cell r="CE39"/>
          <cell r="CF39"/>
          <cell r="CG39"/>
          <cell r="CH39"/>
          <cell r="CI39"/>
          <cell r="CJ39"/>
          <cell r="CK39"/>
          <cell r="CL39"/>
          <cell r="CM39"/>
          <cell r="CN39"/>
          <cell r="CO39"/>
          <cell r="CP39"/>
          <cell r="CQ39"/>
          <cell r="CR39"/>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 ไม่พบว่ามีกรรมสิทธิ์ในที่ดิน อำเภอเมืองเชียงใหม่ 
- ไม่พบว่ามีกรรมสิทธิ์ในที่ดิน อำเภอเมืองเชียงใหม่ 
- ไม่พบว่ามีกรรมสิทธิ์ในที่ดินจังหวัดลำพูน  สาขาลี้</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CK40" t="str">
            <v>พบ</v>
          </cell>
          <cell r="CL40"/>
          <cell r="CM40">
            <v>4</v>
          </cell>
          <cell r="CN40"/>
          <cell r="CO40"/>
          <cell r="CP40">
            <v>242957</v>
          </cell>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str">
            <v>-  ไม่พบว่ามีกรรมสิทธิ์ในที่ดินจังหวัดเชียงใหม่  อำเภอเมืองเชียงใหม่  จ.เชียงใหม่
-  พบว่ามีกรรมสิทธิ์ในโฉนดที่ดินเลขที่  39586  ต.ศรีบัวบาน  อ.เมืองลำพูน จ.ลำพูน (ติดอายัด)
-  พบว่ามีกรรมสิทธิ์ในโฉนดที่ดินเลขที่  39891  ต.ศรีบัวบาน  อ.เมืองลำพูน จ.ลำพูน  (ติดอายัด)
-  พบว่ามีกรรมสิทธิ์ในโฉนดที่ดินเลขที่  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CC41" t="str">
            <v>พบ</v>
          </cell>
          <cell r="CD41" t="str">
            <v>พบ</v>
          </cell>
          <cell r="CE41">
            <v>2</v>
          </cell>
          <cell r="CF41"/>
          <cell r="CG41"/>
          <cell r="CH41"/>
          <cell r="CI41"/>
          <cell r="CJ41"/>
          <cell r="CK41"/>
          <cell r="CL41"/>
          <cell r="CM41"/>
          <cell r="CN41"/>
          <cell r="CO41"/>
          <cell r="CP41">
            <v>243333</v>
          </cell>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อำเภอดอยสะเก็ด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อำเภอหนองพอก  จ.ร้อยเอ็ด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อำเภอแม่ริม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อำเภอแม่ริม  จ.เชียงใหม่
'-  ไม่พบว่ามีกรรมสิทธิ์ในที่ดินจังหวัดเชียงใหม่  อำเภอเมือง  จ.น่าน</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v>243000</v>
          </cell>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cell r="BZ44"/>
          <cell r="CA44"/>
          <cell r="CB44"/>
          <cell r="CC44"/>
          <cell r="CD44"/>
          <cell r="CE44"/>
          <cell r="CF44"/>
          <cell r="CG44"/>
          <cell r="CH44"/>
          <cell r="CI44"/>
          <cell r="CJ44"/>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str">
            <v xml:space="preserve">-พบว่ามีกรรมสิทธิ์ในที่ดินโฉนดเลขที่ 99259 ต.ป่าแดด อ.เมืองเชียงใหม่ จ.เชียงใหม่ (ติดอายัด)
-พบว่ามีกรรมสิทธิ์ในที่ดินโฉนดเลขที่ 99259 ต.ป่าแดด อ.เมืองเชียงใหม่ จ.เชียงใหม่ (ติดอายัด)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5711 อ.เมืองเชียงใหม่ จ.เชียงใหม่ (สินส่วนตัว)
</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ผบ.6623</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cell r="BZ46"/>
          <cell r="CA46"/>
          <cell r="CB46"/>
          <cell r="CC46"/>
          <cell r="CD46"/>
          <cell r="CE46"/>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cell r="BZ47"/>
          <cell r="CA47"/>
          <cell r="CB47"/>
          <cell r="CC47"/>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cell r="BZ48"/>
          <cell r="CA48"/>
          <cell r="CB48"/>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cell r="BZ49"/>
          <cell r="CA49"/>
          <cell r="CB49"/>
          <cell r="CC49"/>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อ.เมืองแม่ฮ่องสอน จ.แม่ฮ่องสอน
-ไม่พบว่ามีกรรมสิทธิ์ในที่ดิน อ.แม่ลาน้อย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50" t="str">
            <v>ไม่พบทรัพย์</v>
          </cell>
          <cell r="CD50"/>
          <cell r="CE50">
            <v>6</v>
          </cell>
          <cell r="CF50">
            <v>5</v>
          </cell>
          <cell r="CG50"/>
          <cell r="CH50"/>
          <cell r="CI50"/>
          <cell r="CJ50"/>
          <cell r="CK50"/>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cell r="BC61" t="str">
            <v>ศตวรรษ</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cell r="CH61"/>
          <cell r="CI61"/>
          <cell r="CJ61"/>
          <cell r="CK61"/>
          <cell r="CL61"/>
          <cell r="CM61"/>
          <cell r="CN61"/>
          <cell r="CO61"/>
          <cell r="CP61"/>
          <cell r="CQ61"/>
          <cell r="CR61">
            <v>243287</v>
          </cell>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cell r="BC65" t="str">
            <v>วรชัย</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cell r="BZ65"/>
          <cell r="CA65"/>
          <cell r="CB65"/>
          <cell r="CC65"/>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cell r="BC73" t="str">
            <v>ศตวรรษ</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cell r="BZ73"/>
          <cell r="CA73"/>
          <cell r="CB73"/>
          <cell r="CC73"/>
          <cell r="CD73"/>
          <cell r="CE73"/>
          <cell r="CF73"/>
          <cell r="CG73"/>
          <cell r="CH73"/>
          <cell r="CI73"/>
          <cell r="CJ73"/>
          <cell r="CK73"/>
          <cell r="CL73"/>
          <cell r="CM73"/>
          <cell r="CN73"/>
          <cell r="CO73"/>
          <cell r="CP73"/>
          <cell r="CQ73"/>
          <cell r="CR73"/>
          <cell r="CS73"/>
          <cell r="CT73"/>
          <cell r="CU73"/>
          <cell r="CV73"/>
          <cell r="CW73"/>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v>243000</v>
          </cell>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v>243004</v>
          </cell>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cell r="BZ94"/>
          <cell r="CA94"/>
          <cell r="CB94"/>
          <cell r="CC94"/>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cell r="BZ97"/>
          <cell r="CA97"/>
          <cell r="CB97"/>
          <cell r="CC97"/>
          <cell r="CD97"/>
          <cell r="CE97"/>
          <cell r="CF97"/>
          <cell r="CG97"/>
          <cell r="CH97"/>
          <cell r="CI97"/>
          <cell r="CJ97"/>
          <cell r="CK97"/>
          <cell r="CL97"/>
          <cell r="CM97"/>
          <cell r="CN97"/>
          <cell r="CO97"/>
          <cell r="CP97"/>
          <cell r="CQ97"/>
          <cell r="CR97"/>
          <cell r="CS97"/>
          <cell r="CT97"/>
          <cell r="CU97"/>
          <cell r="CV97"/>
          <cell r="CW97"/>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cell r="Q104" t="str">
            <v>-</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 xml:space="preserve">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เซ็นทรัล แอร์พอร์ต พลาซ่า เชียงใหม่</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cell r="CH110"/>
          <cell r="CI110"/>
          <cell r="CJ110"/>
          <cell r="CK110"/>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cell r="BC111" t="str">
            <v>ศตวรรษ</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cell r="BZ111"/>
          <cell r="CA111"/>
          <cell r="CB111"/>
          <cell r="CC111"/>
          <cell r="CD111"/>
          <cell r="CE111"/>
          <cell r="CF111"/>
          <cell r="CG111"/>
          <cell r="CH111"/>
          <cell r="CI111"/>
          <cell r="CJ111"/>
          <cell r="CK111"/>
          <cell r="CL111"/>
          <cell r="CM111"/>
          <cell r="CN111"/>
          <cell r="CO111"/>
          <cell r="CP111"/>
          <cell r="CQ111"/>
          <cell r="CR111"/>
          <cell r="CS111"/>
          <cell r="CT111"/>
          <cell r="CU111"/>
          <cell r="CV111"/>
          <cell r="CW111"/>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cell r="BC113" t="str">
            <v>ศตวรรษ</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cell r="BZ113"/>
          <cell r="CA113"/>
          <cell r="CB113"/>
          <cell r="CC113"/>
          <cell r="CD113"/>
          <cell r="CE113"/>
          <cell r="CF113"/>
          <cell r="CG113"/>
          <cell r="CH113"/>
          <cell r="CI113"/>
          <cell r="CJ113"/>
          <cell r="CK113"/>
          <cell r="CL113"/>
          <cell r="CM113"/>
          <cell r="CN113"/>
          <cell r="CO113"/>
          <cell r="CP113"/>
          <cell r="CQ113"/>
          <cell r="CR113"/>
          <cell r="CS113"/>
          <cell r="CT113"/>
          <cell r="CU113"/>
          <cell r="CV113"/>
          <cell r="CW113"/>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cell r="BC126" t="str">
            <v>ศตวรรษ</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cell r="BZ126"/>
          <cell r="CA126"/>
          <cell r="CB126"/>
          <cell r="CC126"/>
          <cell r="CD126"/>
          <cell r="CE126"/>
          <cell r="CF126"/>
          <cell r="CG126"/>
          <cell r="CH126"/>
          <cell r="CI126"/>
          <cell r="CJ126"/>
          <cell r="CK126"/>
          <cell r="CL126"/>
          <cell r="CM126"/>
          <cell r="CN126"/>
          <cell r="CO126"/>
          <cell r="CP126"/>
          <cell r="CQ126"/>
          <cell r="CR126"/>
          <cell r="CS126"/>
          <cell r="CT126"/>
          <cell r="CU126"/>
          <cell r="CV126"/>
          <cell r="CW126"/>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cell r="BC127"/>
          <cell r="BD127"/>
          <cell r="BE127"/>
          <cell r="BF127">
            <v>4</v>
          </cell>
          <cell r="BG127"/>
          <cell r="BH127">
            <v>823860010186</v>
          </cell>
          <cell r="BI127" t="str">
            <v>นายศตวรรษ   กันธะวงศ์</v>
          </cell>
          <cell r="BJ127"/>
          <cell r="BK127"/>
          <cell r="BL127"/>
          <cell r="BM127"/>
          <cell r="BN127"/>
          <cell r="BO127"/>
          <cell r="BP127"/>
          <cell r="BQ127"/>
          <cell r="BR127"/>
          <cell r="BS127"/>
          <cell r="BT127"/>
          <cell r="BU127"/>
          <cell r="BV127"/>
          <cell r="BW127" t="str">
            <v>อคธรรม</v>
          </cell>
          <cell r="BX127"/>
          <cell r="BY127"/>
          <cell r="BZ127"/>
          <cell r="CA127"/>
          <cell r="CB127"/>
          <cell r="CC127"/>
          <cell r="CD127"/>
          <cell r="CE127"/>
          <cell r="CF127"/>
          <cell r="CG127"/>
          <cell r="CH127"/>
          <cell r="CI127"/>
          <cell r="CJ127"/>
          <cell r="CK127"/>
          <cell r="CL127"/>
          <cell r="CM127"/>
          <cell r="CN127"/>
          <cell r="CO127"/>
          <cell r="CP127"/>
          <cell r="CQ127"/>
          <cell r="CR127"/>
          <cell r="CS127"/>
          <cell r="CT127"/>
          <cell r="CU127"/>
          <cell r="CV127"/>
          <cell r="CW127"/>
          <cell r="CX127">
            <v>243276</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cell r="BC128" t="str">
            <v>ศิราณี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cell r="BZ128"/>
          <cell r="CA128"/>
          <cell r="CB128"/>
          <cell r="CC128"/>
          <cell r="CD128"/>
          <cell r="CE128"/>
          <cell r="CF128"/>
          <cell r="CG128"/>
          <cell r="CH128"/>
          <cell r="CI128"/>
          <cell r="CJ128"/>
          <cell r="CK128"/>
          <cell r="CL128"/>
          <cell r="CM128"/>
          <cell r="CN128"/>
          <cell r="CO128"/>
          <cell r="CP128"/>
          <cell r="CQ128"/>
          <cell r="CR128"/>
          <cell r="CS128"/>
          <cell r="CT128"/>
          <cell r="CU128"/>
          <cell r="CV128"/>
          <cell r="CW128"/>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cell r="BC129"/>
          <cell r="BD129"/>
          <cell r="BE129"/>
          <cell r="BF129">
            <v>4</v>
          </cell>
          <cell r="BG129"/>
          <cell r="BH129">
            <v>823860010215</v>
          </cell>
          <cell r="BI129" t="str">
            <v>นายรัตนพล   พรมลา</v>
          </cell>
          <cell r="BJ129"/>
          <cell r="BK129"/>
          <cell r="BL129"/>
          <cell r="BM129"/>
          <cell r="BN129" t="str">
            <v>1. นายรัตนพล  พรมลา</v>
          </cell>
          <cell r="BO129"/>
          <cell r="BP129"/>
          <cell r="BQ129"/>
          <cell r="BR129"/>
          <cell r="BS129"/>
          <cell r="BT129"/>
          <cell r="BU129"/>
          <cell r="BV129"/>
          <cell r="BW129" t="str">
            <v>อคธรรม</v>
          </cell>
          <cell r="BX129"/>
          <cell r="BY129"/>
          <cell r="BZ129"/>
          <cell r="CA129"/>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cell r="BZ132"/>
          <cell r="CA132"/>
          <cell r="CB132"/>
          <cell r="CC132"/>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cell r="CH142"/>
          <cell r="CI142"/>
          <cell r="CJ142"/>
          <cell r="CK142"/>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v>243088</v>
          </cell>
          <cell r="CP143">
            <v>243088</v>
          </cell>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v>242899</v>
          </cell>
          <cell r="CP146">
            <v>243367</v>
          </cell>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v>243367</v>
          </cell>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v>243397</v>
          </cell>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cell r="BZ154"/>
          <cell r="CA154"/>
          <cell r="CB154"/>
          <cell r="CC154"/>
          <cell r="CD154"/>
          <cell r="CE154"/>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cell r="BZ162"/>
          <cell r="CA162"/>
          <cell r="CB162"/>
          <cell r="CC162"/>
          <cell r="CD162"/>
          <cell r="CE162"/>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cell r="CH166"/>
          <cell r="CI166"/>
          <cell r="CJ166"/>
          <cell r="CK166"/>
          <cell r="CL166"/>
          <cell r="CM166"/>
          <cell r="CN166"/>
          <cell r="CO166">
            <v>243004</v>
          </cell>
          <cell r="CP166">
            <v>243141</v>
          </cell>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cell r="CP167"/>
          <cell r="CQ167"/>
          <cell r="CR167"/>
          <cell r="CS167"/>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v>242913</v>
          </cell>
          <cell r="CR168">
            <v>243055</v>
          </cell>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cell r="BZ178"/>
          <cell r="CA178"/>
          <cell r="CB178"/>
          <cell r="CC178"/>
          <cell r="CD178"/>
          <cell r="CE178"/>
          <cell r="CF178"/>
          <cell r="CG178"/>
          <cell r="CH178"/>
          <cell r="CI178"/>
          <cell r="CJ178"/>
          <cell r="CK178"/>
          <cell r="CL178"/>
          <cell r="CM178"/>
          <cell r="CN178"/>
          <cell r="CO178"/>
          <cell r="CP178"/>
          <cell r="CQ178"/>
          <cell r="CR178">
            <v>242940</v>
          </cell>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v>243287</v>
          </cell>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cell r="BZ181"/>
          <cell r="CA181"/>
          <cell r="CB181"/>
          <cell r="CC181"/>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cell r="BZ182"/>
          <cell r="CA182"/>
          <cell r="CB182"/>
          <cell r="CC182"/>
          <cell r="CD182"/>
          <cell r="CE182"/>
          <cell r="CF182"/>
          <cell r="CG182"/>
          <cell r="CH182"/>
          <cell r="CI182"/>
          <cell r="CJ182"/>
          <cell r="CK182"/>
          <cell r="CL182"/>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cell r="BZ183"/>
          <cell r="CA183"/>
          <cell r="CB183"/>
          <cell r="CC183"/>
          <cell r="CD183"/>
          <cell r="CE183"/>
          <cell r="CF183"/>
          <cell r="CG183"/>
          <cell r="CH183"/>
          <cell r="CI183"/>
          <cell r="CJ183"/>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cell r="BZ184"/>
          <cell r="CA184"/>
          <cell r="CB184"/>
          <cell r="CC184"/>
          <cell r="CD184"/>
          <cell r="CE184"/>
          <cell r="CF184"/>
          <cell r="CG184"/>
          <cell r="CH184"/>
          <cell r="CI184"/>
          <cell r="CJ184"/>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cell r="BZ185"/>
          <cell r="CA185"/>
          <cell r="CB185"/>
          <cell r="CC185"/>
          <cell r="CD185"/>
          <cell r="CE185"/>
          <cell r="CF185"/>
          <cell r="CG185"/>
          <cell r="CH185"/>
          <cell r="CI185"/>
          <cell r="CJ185"/>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cell r="BZ186"/>
          <cell r="CA186"/>
          <cell r="CB186"/>
          <cell r="CC186"/>
          <cell r="CD186"/>
          <cell r="CE186"/>
          <cell r="CF186"/>
          <cell r="CG186"/>
          <cell r="CH186"/>
          <cell r="CI186"/>
          <cell r="CJ186"/>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cell r="BZ187"/>
          <cell r="CA187"/>
          <cell r="CB187"/>
          <cell r="CC187"/>
          <cell r="CD187"/>
          <cell r="CE187"/>
          <cell r="CF187"/>
          <cell r="CG187"/>
          <cell r="CH187"/>
          <cell r="CI187"/>
          <cell r="CJ187"/>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v>243141</v>
          </cell>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cell r="BC206" t="str">
            <v>ศิราณี</v>
          </cell>
          <cell r="BD206"/>
          <cell r="BE206"/>
          <cell r="BF206">
            <v>1</v>
          </cell>
          <cell r="BG206"/>
          <cell r="BH206">
            <v>0</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cell r="CH206"/>
          <cell r="CI206"/>
          <cell r="CJ206"/>
          <cell r="CK206"/>
          <cell r="CL206"/>
          <cell r="CM206"/>
          <cell r="CN206"/>
          <cell r="CO206"/>
          <cell r="CP206"/>
          <cell r="CQ206"/>
          <cell r="CR206"/>
          <cell r="CS206"/>
          <cell r="CT206"/>
          <cell r="CU206"/>
          <cell r="CV206"/>
          <cell r="CW206"/>
          <cell r="CX206"/>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cell r="G208" t="str">
            <v>นาย</v>
          </cell>
          <cell r="H208" t="str">
            <v xml:space="preserve">ปรีชา  </v>
          </cell>
          <cell r="I208" t="str">
            <v>ตาปัน</v>
          </cell>
          <cell r="J208">
            <v>3501900099314</v>
          </cell>
          <cell r="K208"/>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v>800059616691</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cell r="BZ232"/>
          <cell r="CA232"/>
          <cell r="CB232"/>
          <cell r="CC232"/>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v>243050</v>
          </cell>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อ.บ้านโฮ่ง จ.ลำพูน </v>
          </cell>
          <cell r="CC239" t="str">
            <v>ไม่พบ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cell r="BC240" t="str">
            <v>อคธรรม</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cell r="BZ240"/>
          <cell r="CA240"/>
          <cell r="CB240"/>
          <cell r="CC240"/>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 ชำระเป็นปกติ // 14/08/2562</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cell r="BZ241"/>
          <cell r="CA241"/>
          <cell r="CB241"/>
          <cell r="CC241"/>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cell r="BO247"/>
          <cell r="BP247"/>
          <cell r="BQ247"/>
          <cell r="BR247"/>
          <cell r="BS247" t="str">
            <v>ไม่พบ
ไม่พบ</v>
          </cell>
          <cell r="BT247">
            <v>2</v>
          </cell>
          <cell r="BU247"/>
          <cell r="BV247" t="str">
            <v>19/62</v>
          </cell>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cell r="Q251"/>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t="str">
            <v>-</v>
          </cell>
          <cell r="G252" t="str">
            <v>นาง</v>
          </cell>
          <cell r="H252" t="str">
            <v>เพ็ญนภา</v>
          </cell>
          <cell r="I252" t="str">
            <v>มโนวอน</v>
          </cell>
          <cell r="J252">
            <v>3501300643561</v>
          </cell>
          <cell r="K252" t="str">
            <v>หนองหอย</v>
          </cell>
          <cell r="L252" t="str">
            <v>เชียงใหม่ 1</v>
          </cell>
          <cell r="M252">
            <v>8</v>
          </cell>
          <cell r="N252"/>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v>
          </cell>
          <cell r="BC252"/>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cell r="CH252"/>
          <cell r="CI252"/>
          <cell r="CJ252"/>
          <cell r="CK252"/>
          <cell r="CL252"/>
          <cell r="CM252"/>
          <cell r="CN252"/>
          <cell r="CO252"/>
          <cell r="CP252"/>
          <cell r="CQ252"/>
          <cell r="CR252"/>
          <cell r="CS252"/>
          <cell r="CT252"/>
          <cell r="CU252"/>
          <cell r="CV252"/>
          <cell r="CW252"/>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2</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2</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cell r="CH254"/>
          <cell r="CI254"/>
          <cell r="CJ254"/>
          <cell r="CK254"/>
          <cell r="CL254"/>
          <cell r="CM254"/>
          <cell r="CN254"/>
          <cell r="CO254"/>
          <cell r="CP254"/>
          <cell r="CQ254"/>
          <cell r="CR254"/>
          <cell r="CS254"/>
          <cell r="CT254"/>
          <cell r="CU254"/>
          <cell r="CV254"/>
          <cell r="CW254"/>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v>
          </cell>
          <cell r="BZ255"/>
          <cell r="CA255"/>
          <cell r="CB255"/>
          <cell r="CC255"/>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t="str">
            <v>-</v>
          </cell>
          <cell r="G256" t="str">
            <v>นาย</v>
          </cell>
          <cell r="H256" t="str">
            <v xml:space="preserve">สุทธินันท์ </v>
          </cell>
          <cell r="I256" t="str">
            <v>อภิจิตนนท์ธนัช</v>
          </cell>
          <cell r="J256">
            <v>1509900580439</v>
          </cell>
          <cell r="K256" t="str">
            <v>เชียงใหม่</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cell r="CH256"/>
          <cell r="CI256"/>
          <cell r="CJ256"/>
          <cell r="CK256"/>
          <cell r="CL256"/>
          <cell r="CM256"/>
          <cell r="CN256"/>
          <cell r="CO256"/>
          <cell r="CP256">
            <v>243333</v>
          </cell>
          <cell r="CQ256"/>
          <cell r="CR256"/>
          <cell r="CS256"/>
          <cell r="CT256"/>
          <cell r="CU256"/>
          <cell r="CV256"/>
          <cell r="CW256"/>
          <cell r="CX256">
            <v>243333</v>
          </cell>
          <cell r="CY256"/>
          <cell r="CZ256"/>
        </row>
        <row r="257">
          <cell r="B257">
            <v>251</v>
          </cell>
          <cell r="C257">
            <v>1</v>
          </cell>
          <cell r="D257">
            <v>11</v>
          </cell>
          <cell r="E257">
            <v>2561</v>
          </cell>
          <cell r="F257">
            <v>800059407554</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cell r="BZ257"/>
          <cell r="CA257"/>
          <cell r="CB257"/>
          <cell r="CC257"/>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4</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จ.เชียงใหม่  (ติดจำนอง)         
-พบว่ามีกรรมสิทธิ์ในที่ดิน โฉนดที่ดินเลขทที่ 15990 ต.เหมืองหม้อ อ.เมืองแพร่ จ.เชียงใหม่ (ติดจำนอง)   </v>
          </cell>
          <cell r="BR261" t="str">
            <v>พบ</v>
          </cell>
          <cell r="BS261" t="str">
            <v>พบ</v>
          </cell>
          <cell r="BT261"/>
          <cell r="BU261"/>
          <cell r="BV261"/>
          <cell r="BW261"/>
          <cell r="BX261" t="str">
            <v>พี่ขวัญ</v>
          </cell>
          <cell r="BY261"/>
          <cell r="BZ261"/>
          <cell r="CA261"/>
          <cell r="CB261"/>
          <cell r="CC261"/>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4</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4</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cell r="CH263"/>
          <cell r="CI263"/>
          <cell r="CJ263"/>
          <cell r="CK263"/>
          <cell r="CL263"/>
          <cell r="CM263"/>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cell r="BZ268"/>
          <cell r="CA268"/>
          <cell r="CB268"/>
          <cell r="CC268"/>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v>
          </cell>
          <cell r="BC269" t="str">
            <v>เกศินี</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cell r="CH269"/>
          <cell r="CI269"/>
          <cell r="CJ269"/>
          <cell r="CK269"/>
          <cell r="CL269"/>
          <cell r="CM269"/>
          <cell r="CN269"/>
          <cell r="CO269"/>
          <cell r="CP269">
            <v>243306</v>
          </cell>
          <cell r="CQ269"/>
          <cell r="CR269"/>
          <cell r="CS269"/>
          <cell r="CT269"/>
          <cell r="CU269"/>
          <cell r="CV269"/>
          <cell r="CW269"/>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cell r="BC273"/>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cell r="CH273"/>
          <cell r="CI273"/>
          <cell r="CJ273"/>
          <cell r="CK273"/>
          <cell r="CL273"/>
          <cell r="CM273"/>
          <cell r="CN273"/>
          <cell r="CO273">
            <v>242971</v>
          </cell>
          <cell r="CP273">
            <v>243088</v>
          </cell>
          <cell r="CQ273"/>
          <cell r="CR273"/>
          <cell r="CS273"/>
          <cell r="CT273"/>
          <cell r="CU273"/>
          <cell r="CV273"/>
          <cell r="CW273">
            <v>242971</v>
          </cell>
          <cell r="CX273">
            <v>243088</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v>243050</v>
          </cell>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v>243050</v>
          </cell>
          <cell r="CP280">
            <v>243397</v>
          </cell>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Z282"/>
          <cell r="CA282"/>
          <cell r="CB282"/>
          <cell r="CC282"/>
          <cell r="CD282"/>
          <cell r="CE282"/>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cell r="BC288"/>
          <cell r="BD288"/>
          <cell r="BE288"/>
          <cell r="BF288" t="str">
            <v>ศูนย์ 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cell r="BZ288"/>
          <cell r="CA288"/>
          <cell r="CB288"/>
          <cell r="CC288"/>
          <cell r="CD288"/>
          <cell r="CE288"/>
          <cell r="CF288"/>
          <cell r="CG288"/>
          <cell r="CH288"/>
          <cell r="CI288"/>
          <cell r="CJ288"/>
          <cell r="CK288"/>
          <cell r="CL288"/>
          <cell r="CM288"/>
          <cell r="CN288"/>
          <cell r="CO288"/>
          <cell r="CP288"/>
          <cell r="CQ288"/>
          <cell r="CR288"/>
          <cell r="CS288"/>
          <cell r="CT288"/>
          <cell r="CU288"/>
          <cell r="CV288"/>
          <cell r="CW288"/>
          <cell r="CX288"/>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cell r="BC289"/>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cell r="BZ289"/>
          <cell r="CA289"/>
          <cell r="CB289"/>
          <cell r="CC289"/>
          <cell r="CD289"/>
          <cell r="CE289"/>
          <cell r="CF289"/>
          <cell r="CG289"/>
          <cell r="CH289"/>
          <cell r="CI289"/>
          <cell r="CJ289"/>
          <cell r="CK289"/>
          <cell r="CL289"/>
          <cell r="CM289"/>
          <cell r="CN289"/>
          <cell r="CO289"/>
          <cell r="CP289"/>
          <cell r="CQ289"/>
          <cell r="CR289"/>
          <cell r="CS289"/>
          <cell r="CT289"/>
          <cell r="CU289"/>
          <cell r="CV289"/>
          <cell r="CW289"/>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v>243397</v>
          </cell>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cell r="BC294"/>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cell r="CH294"/>
          <cell r="CI294"/>
          <cell r="CJ294"/>
          <cell r="CK294"/>
          <cell r="CL294"/>
          <cell r="CM294"/>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v>243397</v>
          </cell>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v>243000</v>
          </cell>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v>243000</v>
          </cell>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v>243084</v>
          </cell>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v>243004</v>
          </cell>
          <cell r="CP318">
            <v>243141</v>
          </cell>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cell r="BZ322"/>
          <cell r="CA322"/>
          <cell r="CB322"/>
          <cell r="CC322"/>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v>243397</v>
          </cell>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cell r="BO336"/>
          <cell r="BP336"/>
          <cell r="BQ336"/>
          <cell r="BR336"/>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v>243333</v>
          </cell>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cell r="M341"/>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cell r="BZ341"/>
          <cell r="CA341"/>
          <cell r="CB341"/>
          <cell r="CC341"/>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ธนกร</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cell r="M345"/>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v>243397</v>
          </cell>
          <cell r="CQ347"/>
          <cell r="CR347">
            <v>243164</v>
          </cell>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cell r="BC349"/>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cell r="BZ349"/>
          <cell r="CA349"/>
          <cell r="CB349"/>
          <cell r="CC349"/>
          <cell r="CD349"/>
          <cell r="CE349"/>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v>243346</v>
          </cell>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t="str">
            <v>ตาก</v>
          </cell>
          <cell r="M354">
            <v>7</v>
          </cell>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cell r="BZ354"/>
          <cell r="CA354"/>
          <cell r="CB354"/>
          <cell r="CC354"/>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v>
          </cell>
          <cell r="BC355" t="str">
            <v>เกศินี</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cell r="BZ355"/>
          <cell r="CA355"/>
          <cell r="CB355"/>
          <cell r="CC355"/>
          <cell r="CD355"/>
          <cell r="CE355"/>
          <cell r="CF355"/>
          <cell r="CG355"/>
          <cell r="CH355"/>
          <cell r="CI355"/>
          <cell r="CJ355"/>
          <cell r="CK355"/>
          <cell r="CL355"/>
          <cell r="CM355"/>
          <cell r="CN355"/>
          <cell r="CO355"/>
          <cell r="CP355"/>
          <cell r="CQ355"/>
          <cell r="CR355"/>
          <cell r="CS355"/>
          <cell r="CT355"/>
          <cell r="CU355"/>
          <cell r="CV355"/>
          <cell r="CW355"/>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v>242948</v>
          </cell>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v>243059</v>
          </cell>
          <cell r="CP366">
            <v>243141</v>
          </cell>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v>242556</v>
          </cell>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cell r="BZ373"/>
          <cell r="CA373"/>
          <cell r="CB373"/>
          <cell r="CC373"/>
          <cell r="CD373"/>
          <cell r="CE373"/>
          <cell r="CF373"/>
          <cell r="CG373"/>
          <cell r="CH373"/>
          <cell r="CI373"/>
          <cell r="CJ373"/>
          <cell r="CK373"/>
          <cell r="CL373"/>
          <cell r="CM373"/>
          <cell r="CN373"/>
          <cell r="CO373"/>
          <cell r="CP373"/>
          <cell r="CQ373"/>
          <cell r="CR373"/>
          <cell r="CS373"/>
          <cell r="CT373"/>
          <cell r="CU373"/>
          <cell r="CV373"/>
          <cell r="CW373"/>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v>243397</v>
          </cell>
          <cell r="CQ375">
            <v>242924</v>
          </cell>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v>243333</v>
          </cell>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v>243397</v>
          </cell>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v>243218</v>
          </cell>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v>243397</v>
          </cell>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v>243071</v>
          </cell>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ยึดทรัพย์ (คำสั่ง 12/11/2564)//ยึดไม่ได้</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v>242872</v>
          </cell>
          <cell r="CP389">
            <v>243218</v>
          </cell>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v>243397</v>
          </cell>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v>243397</v>
          </cell>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v>243397</v>
          </cell>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cell r="Q394"/>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cell r="BC394" t="str">
            <v>ศิราณี</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cell r="BZ394"/>
          <cell r="CA394"/>
          <cell r="CB394"/>
          <cell r="CC394"/>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cell r="CH396"/>
          <cell r="CI396"/>
          <cell r="CJ396"/>
          <cell r="CK396"/>
          <cell r="CL396"/>
          <cell r="CM396"/>
          <cell r="CN396"/>
          <cell r="CO396"/>
          <cell r="CP396">
            <v>243000</v>
          </cell>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ธปช.</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cell r="BC398" t="str">
            <v>ธนกร
เกศินี (สืบ)</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cell r="CH398"/>
          <cell r="CI398"/>
          <cell r="CJ398"/>
          <cell r="CK398"/>
          <cell r="CL398"/>
          <cell r="CM398"/>
          <cell r="CN398"/>
          <cell r="CO398"/>
          <cell r="CP398">
            <v>243000</v>
          </cell>
          <cell r="CQ398"/>
          <cell r="CR398"/>
          <cell r="CS398"/>
          <cell r="CT398"/>
          <cell r="CU398"/>
          <cell r="CV398"/>
          <cell r="CW398"/>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cell r="CB399"/>
          <cell r="CC399"/>
          <cell r="CD399" t="str">
            <v>พบ</v>
          </cell>
          <cell r="CE399"/>
          <cell r="CF399"/>
          <cell r="CG399"/>
          <cell r="CH399"/>
          <cell r="CI399"/>
          <cell r="CJ399"/>
          <cell r="CK399"/>
          <cell r="CL399"/>
          <cell r="CM399"/>
          <cell r="CN399"/>
          <cell r="CO399"/>
          <cell r="CP399">
            <v>243367</v>
          </cell>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v>243397</v>
          </cell>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cell r="CB403"/>
          <cell r="CC403"/>
          <cell r="CD403"/>
          <cell r="CE403"/>
          <cell r="CF403"/>
          <cell r="CG403"/>
          <cell r="CH403"/>
          <cell r="CI403"/>
          <cell r="CJ403"/>
          <cell r="CK403"/>
          <cell r="CL403"/>
          <cell r="CM403"/>
          <cell r="CN403"/>
          <cell r="CO403">
            <v>242899</v>
          </cell>
          <cell r="CP403">
            <v>243397</v>
          </cell>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cell r="BC407" t="str">
            <v>ธนกร</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cell r="CH407"/>
          <cell r="CI407"/>
          <cell r="CJ407"/>
          <cell r="CK407"/>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 29/1/2563</v>
          </cell>
          <cell r="BC410" t="str">
            <v>ธนกร</v>
          </cell>
          <cell r="BD410"/>
          <cell r="BE410"/>
          <cell r="BF410"/>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cell r="BZ410"/>
          <cell r="CA410"/>
          <cell r="CB410"/>
          <cell r="CC410"/>
          <cell r="CD410"/>
          <cell r="CE410"/>
          <cell r="CF410"/>
          <cell r="CG410"/>
          <cell r="CH410"/>
          <cell r="CI410"/>
          <cell r="CJ410"/>
          <cell r="CK410"/>
          <cell r="CL410"/>
          <cell r="CM410"/>
          <cell r="CN410"/>
          <cell r="CO410"/>
          <cell r="CP410"/>
          <cell r="CQ410"/>
          <cell r="CR410"/>
          <cell r="CS410"/>
          <cell r="CT410"/>
          <cell r="CU410"/>
          <cell r="CV410"/>
          <cell r="CW410"/>
          <cell r="CX410"/>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v>243367</v>
          </cell>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cell r="CH414"/>
          <cell r="CI414"/>
          <cell r="CJ414"/>
          <cell r="CK414"/>
          <cell r="CL414"/>
          <cell r="CM414"/>
          <cell r="CN414"/>
          <cell r="CO414"/>
          <cell r="CP414">
            <v>243333</v>
          </cell>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cell r="BC417" t="str">
            <v>ศิราณี</v>
          </cell>
          <cell r="BD417"/>
          <cell r="BE417"/>
          <cell r="BF417"/>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cell r="BZ417"/>
          <cell r="CA417"/>
          <cell r="CB417"/>
          <cell r="CC417"/>
          <cell r="CD417"/>
          <cell r="CE417"/>
          <cell r="CF417"/>
          <cell r="CG417"/>
          <cell r="CH417"/>
          <cell r="CI417"/>
          <cell r="CJ417"/>
          <cell r="CK417"/>
          <cell r="CL417"/>
          <cell r="CM417"/>
          <cell r="CN417"/>
          <cell r="CO417"/>
          <cell r="CP417"/>
          <cell r="CQ417"/>
          <cell r="CR417"/>
          <cell r="CS417"/>
          <cell r="CT417"/>
          <cell r="CU417"/>
          <cell r="CV417"/>
          <cell r="CW417"/>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cell r="L420"/>
          <cell r="M420"/>
          <cell r="N420"/>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cell r="BZ420"/>
          <cell r="CA420"/>
          <cell r="CB420"/>
          <cell r="CC420"/>
          <cell r="CD420"/>
          <cell r="CE420"/>
          <cell r="CF420"/>
          <cell r="CG420"/>
          <cell r="CH420"/>
          <cell r="CI420"/>
          <cell r="CJ420"/>
          <cell r="CK420"/>
          <cell r="CL420"/>
          <cell r="CM420"/>
          <cell r="CN420"/>
          <cell r="CO420"/>
          <cell r="CP420"/>
          <cell r="CQ420"/>
          <cell r="CR420"/>
          <cell r="CS420"/>
          <cell r="CT420"/>
          <cell r="CU420"/>
          <cell r="CV420"/>
          <cell r="CW420"/>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v>243367</v>
          </cell>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cell r="BC426" t="str">
            <v>ธนกร</v>
          </cell>
          <cell r="BD426"/>
          <cell r="BE426"/>
          <cell r="BF426"/>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cell r="BZ426"/>
          <cell r="CA426"/>
          <cell r="CB426"/>
          <cell r="CC426"/>
          <cell r="CD426"/>
          <cell r="CE426"/>
          <cell r="CF426"/>
          <cell r="CG426"/>
          <cell r="CH426"/>
          <cell r="CI426"/>
          <cell r="CJ426"/>
          <cell r="CK426"/>
          <cell r="CL426"/>
          <cell r="CM426"/>
          <cell r="CN426"/>
          <cell r="CO426"/>
          <cell r="CP426"/>
          <cell r="CQ426"/>
          <cell r="CR426"/>
          <cell r="CS426"/>
          <cell r="CT426"/>
          <cell r="CU426"/>
          <cell r="CV426"/>
          <cell r="CW426"/>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v>243397</v>
          </cell>
          <cell r="CQ428">
            <v>242905</v>
          </cell>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v>243333</v>
          </cell>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v>243333</v>
          </cell>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cell r="BC440" t="str">
            <v>ศิราณี</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cell r="BZ440"/>
          <cell r="CA440"/>
          <cell r="CB440"/>
          <cell r="CC440"/>
          <cell r="CD440"/>
          <cell r="CE440"/>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26/11/2564)</v>
          </cell>
          <cell r="BC441" t="str">
            <v>ศิราณี
เกศินี</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cell r="CH441"/>
          <cell r="CI441"/>
          <cell r="CJ441"/>
          <cell r="CK441"/>
          <cell r="CL441"/>
          <cell r="CM441"/>
          <cell r="CN441"/>
          <cell r="CO441"/>
          <cell r="CP441">
            <v>243333</v>
          </cell>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v>242948</v>
          </cell>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cell r="BC445" t="str">
            <v>วรกมล</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cell r="BZ445"/>
          <cell r="CA445"/>
          <cell r="CB445"/>
          <cell r="CC445"/>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cell r="BC449" t="str">
            <v>ศิราณี</v>
          </cell>
          <cell r="BD449"/>
          <cell r="BE449"/>
          <cell r="BF449"/>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cell r="BZ449"/>
          <cell r="CA449"/>
          <cell r="CB449"/>
          <cell r="CC449"/>
          <cell r="CD449"/>
          <cell r="CE449"/>
          <cell r="CF449"/>
          <cell r="CG449"/>
          <cell r="CH449"/>
          <cell r="CI449"/>
          <cell r="CJ449"/>
          <cell r="CK449"/>
          <cell r="CL449"/>
          <cell r="CM449"/>
          <cell r="CN449"/>
          <cell r="CO449"/>
          <cell r="CP449"/>
          <cell r="CQ449"/>
          <cell r="CR449"/>
          <cell r="CS449"/>
          <cell r="CT449"/>
          <cell r="CU449"/>
          <cell r="CV449"/>
          <cell r="CW449"/>
          <cell r="CX449"/>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v>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cell r="CH451"/>
          <cell r="CI451"/>
          <cell r="CJ451"/>
          <cell r="CK451"/>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cell r="CK453"/>
          <cell r="CL453"/>
          <cell r="CM453"/>
          <cell r="CN453"/>
          <cell r="CO453"/>
          <cell r="CP453"/>
          <cell r="CQ453"/>
          <cell r="CR453">
            <v>242881</v>
          </cell>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cell r="BC458" t="str">
            <v>ศิราณี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เขตพญาไทย  จ.กทม
'-ไม่พบว่ามีกรรมสิทธิ์ในที่ดิน อ.แม่แตง จ.เชียงใหม่
'-ไม่พบว่ามีกรรมสิทธิ์ในที่ดิน อ.แม่ริม จ.เชียงใหม่
'-พบว่ามีกรรมสิทธิ์ในที่ดินเลข น.ส.3. 246 ต.ช่อแล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v>
          </cell>
          <cell r="BZ458"/>
          <cell r="CA458"/>
          <cell r="CB458"/>
          <cell r="CC458"/>
          <cell r="CD458"/>
          <cell r="CE458"/>
          <cell r="CF458"/>
          <cell r="CG458"/>
          <cell r="CH458"/>
          <cell r="CI458"/>
          <cell r="CJ458"/>
          <cell r="CK458"/>
          <cell r="CL458"/>
          <cell r="CM458"/>
          <cell r="CN458"/>
          <cell r="CO458"/>
          <cell r="CP458"/>
          <cell r="CQ458"/>
          <cell r="CR458"/>
          <cell r="CS458"/>
          <cell r="CT458"/>
          <cell r="CU458"/>
          <cell r="CV458"/>
          <cell r="CW458"/>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cell r="BZ460"/>
          <cell r="CA460"/>
          <cell r="CB460"/>
          <cell r="CC460"/>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cell r="M466"/>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cell r="BZ466"/>
          <cell r="CA466"/>
          <cell r="CB466"/>
          <cell r="CC466"/>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v>1102</v>
          </cell>
          <cell r="T467">
            <v>2562</v>
          </cell>
          <cell r="U467">
            <v>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v>883161010088</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cell r="BZ467"/>
          <cell r="CA467"/>
          <cell r="CB467"/>
          <cell r="CC467"/>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v>242881</v>
          </cell>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v>243138</v>
          </cell>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v>
          </cell>
          <cell r="BC478" t="str">
            <v>ศรัญญู</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cell r="BZ478"/>
          <cell r="CA478"/>
          <cell r="CB478"/>
          <cell r="CC478"/>
          <cell r="CD478"/>
          <cell r="CE478"/>
          <cell r="CF478"/>
          <cell r="CG478"/>
          <cell r="CH478"/>
          <cell r="CI478"/>
          <cell r="CJ478"/>
          <cell r="CK478"/>
          <cell r="CL478"/>
          <cell r="CM478"/>
          <cell r="CN478"/>
          <cell r="CO478"/>
          <cell r="CP478"/>
          <cell r="CQ478"/>
          <cell r="CR478"/>
          <cell r="CS478"/>
          <cell r="CT478"/>
          <cell r="CU478"/>
          <cell r="CV478"/>
          <cell r="CW478"/>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cell r="BC479" t="str">
            <v>ศิราณี</v>
          </cell>
          <cell r="BD479"/>
          <cell r="BE479"/>
          <cell r="BF479"/>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cell r="BZ479"/>
          <cell r="CA479"/>
          <cell r="CB479"/>
          <cell r="CC479"/>
          <cell r="CD479"/>
          <cell r="CE479"/>
          <cell r="CF479"/>
          <cell r="CG479"/>
          <cell r="CH479"/>
          <cell r="CI479"/>
          <cell r="CJ479"/>
          <cell r="CK479"/>
          <cell r="CL479"/>
          <cell r="CM479"/>
          <cell r="CN479"/>
          <cell r="CO479"/>
          <cell r="CP479"/>
          <cell r="CQ479"/>
          <cell r="CR479"/>
          <cell r="CS479"/>
          <cell r="CT479"/>
          <cell r="CU479"/>
          <cell r="CV479"/>
          <cell r="CW479"/>
          <cell r="CX479"/>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cell r="BZ480"/>
          <cell r="CA480"/>
          <cell r="CB480"/>
          <cell r="CC480"/>
          <cell r="CD480"/>
          <cell r="CE480"/>
          <cell r="CF480"/>
          <cell r="CG480"/>
          <cell r="CH480"/>
          <cell r="CI480"/>
          <cell r="CJ480"/>
          <cell r="CK480"/>
          <cell r="CL480"/>
          <cell r="CM480"/>
          <cell r="CN480"/>
          <cell r="CO480"/>
          <cell r="CP480"/>
          <cell r="CQ480"/>
          <cell r="CR480">
            <v>242948</v>
          </cell>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cell r="BC486" t="str">
            <v>ศิราณี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cell r="BZ486"/>
          <cell r="CA486"/>
          <cell r="CB486"/>
          <cell r="CC486"/>
          <cell r="CD486"/>
          <cell r="CE486"/>
          <cell r="CF486"/>
          <cell r="CG486"/>
          <cell r="CH486"/>
          <cell r="CI486"/>
          <cell r="CJ486"/>
          <cell r="CK486"/>
          <cell r="CL486"/>
          <cell r="CM486"/>
          <cell r="CN486"/>
          <cell r="CO486"/>
          <cell r="CP486"/>
          <cell r="CQ486"/>
          <cell r="CR486"/>
          <cell r="CS486"/>
          <cell r="CT486"/>
          <cell r="CU486"/>
          <cell r="CV486"/>
          <cell r="CW486"/>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cell r="BC488" t="str">
            <v>ศิราณี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cell r="BZ488"/>
          <cell r="CA488"/>
          <cell r="CB488"/>
          <cell r="CC488"/>
          <cell r="CD488"/>
          <cell r="CE488"/>
          <cell r="CF488"/>
          <cell r="CG488"/>
          <cell r="CH488"/>
          <cell r="CI488"/>
          <cell r="CJ488"/>
          <cell r="CK488"/>
          <cell r="CL488"/>
          <cell r="CM488"/>
          <cell r="CN488"/>
          <cell r="CO488"/>
          <cell r="CP488"/>
          <cell r="CQ488"/>
          <cell r="CR488"/>
          <cell r="CS488"/>
          <cell r="CT488"/>
          <cell r="CU488"/>
          <cell r="CV488"/>
          <cell r="CW488"/>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cell r="BC489" t="str">
            <v>ศิราณี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cell r="BZ489"/>
          <cell r="CA489"/>
          <cell r="CB489"/>
          <cell r="CC489"/>
          <cell r="CD489"/>
          <cell r="CE489"/>
          <cell r="CF489"/>
          <cell r="CG489"/>
          <cell r="CH489"/>
          <cell r="CI489"/>
          <cell r="CJ489"/>
          <cell r="CK489"/>
          <cell r="CL489"/>
          <cell r="CM489"/>
          <cell r="CN489"/>
          <cell r="CO489"/>
          <cell r="CP489"/>
          <cell r="CQ489"/>
          <cell r="CR489"/>
          <cell r="CS489"/>
          <cell r="CT489"/>
          <cell r="CU489"/>
          <cell r="CV489"/>
          <cell r="CW489"/>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v>242948</v>
          </cell>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cell r="BC491"/>
          <cell r="BD491"/>
          <cell r="BE491"/>
          <cell r="BF491"/>
          <cell r="BG491"/>
          <cell r="BH491">
            <v>883161010173</v>
          </cell>
          <cell r="BI491" t="str">
            <v>นายจักรกิจ   จำรัส</v>
          </cell>
          <cell r="BJ491"/>
          <cell r="BK491"/>
          <cell r="BL491"/>
          <cell r="BM491"/>
          <cell r="BN491"/>
          <cell r="BO491"/>
          <cell r="BP491"/>
          <cell r="BQ491"/>
          <cell r="BR491"/>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v>242907</v>
          </cell>
          <cell r="CP492">
            <v>243397</v>
          </cell>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v>242913</v>
          </cell>
          <cell r="CP499">
            <v>243397</v>
          </cell>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v>242944</v>
          </cell>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v>243419</v>
          </cell>
          <cell r="CR503">
            <v>243578</v>
          </cell>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cell r="BC525" t="str">
            <v>สารุทธ์</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cell r="BZ525"/>
          <cell r="CA525"/>
          <cell r="CB525"/>
          <cell r="CC525"/>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cell r="BC526" t="str">
            <v>สารุทธ์</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cell r="BZ526"/>
          <cell r="CA526"/>
          <cell r="CB526"/>
          <cell r="CC526"/>
          <cell r="CD526"/>
          <cell r="CE526"/>
          <cell r="CF526"/>
          <cell r="CG526"/>
          <cell r="CH526"/>
          <cell r="CI526"/>
          <cell r="CJ526"/>
          <cell r="CK526"/>
          <cell r="CL526"/>
          <cell r="CM526"/>
          <cell r="CN526"/>
          <cell r="CO526"/>
          <cell r="CP526"/>
          <cell r="CQ526"/>
          <cell r="CR526"/>
          <cell r="CS526"/>
          <cell r="CT526"/>
          <cell r="CU526"/>
          <cell r="CV526"/>
          <cell r="CW526"/>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cell r="BZ531"/>
          <cell r="CA531"/>
          <cell r="CB531"/>
          <cell r="CC531"/>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v>242922</v>
          </cell>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v>242944</v>
          </cell>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v>242833</v>
          </cell>
          <cell r="CP551"/>
          <cell r="CQ551"/>
          <cell r="CR551">
            <v>243008</v>
          </cell>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v>243467</v>
          </cell>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cell r="BC554" t="str">
            <v>ธนกร
เกศินี (สืบ)</v>
          </cell>
          <cell r="BD554"/>
          <cell r="BE554"/>
          <cell r="BF554"/>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cell r="BZ554"/>
          <cell r="CA554"/>
          <cell r="CB554"/>
          <cell r="CC554"/>
          <cell r="CD554"/>
          <cell r="CE554"/>
          <cell r="CF554"/>
          <cell r="CG554"/>
          <cell r="CH554"/>
          <cell r="CI554"/>
          <cell r="CJ554"/>
          <cell r="CK554"/>
          <cell r="CL554"/>
          <cell r="CM554"/>
          <cell r="CN554"/>
          <cell r="CO554"/>
          <cell r="CP554">
            <v>243000</v>
          </cell>
          <cell r="CQ554"/>
          <cell r="CR554"/>
          <cell r="CS554"/>
          <cell r="CT554"/>
          <cell r="CU554"/>
          <cell r="CV554"/>
          <cell r="CW554"/>
          <cell r="CX554">
            <v>243000</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cell r="CH555"/>
          <cell r="CI555"/>
          <cell r="CJ555"/>
          <cell r="CK555"/>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cell r="BC558" t="str">
            <v>ธนกร</v>
          </cell>
          <cell r="BD558"/>
          <cell r="BE558"/>
          <cell r="BF558"/>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cell r="BZ558"/>
          <cell r="CA558"/>
          <cell r="CB558"/>
          <cell r="CC558"/>
          <cell r="CD558"/>
          <cell r="CE558"/>
          <cell r="CF558"/>
          <cell r="CG558"/>
          <cell r="CH558"/>
          <cell r="CI558"/>
          <cell r="CJ558"/>
          <cell r="CK558"/>
          <cell r="CL558"/>
          <cell r="CM558"/>
          <cell r="CN558"/>
          <cell r="CO558"/>
          <cell r="CP558"/>
          <cell r="CQ558"/>
          <cell r="CR558"/>
          <cell r="CS558"/>
          <cell r="CT558"/>
          <cell r="CU558"/>
          <cell r="CV558"/>
          <cell r="CW558"/>
          <cell r="CX558"/>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v>242948</v>
          </cell>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cell r="BZ563"/>
          <cell r="CA563"/>
          <cell r="CB563"/>
          <cell r="CC563"/>
          <cell r="CD563"/>
          <cell r="CE563"/>
          <cell r="CF563"/>
          <cell r="CG563"/>
          <cell r="CH563"/>
          <cell r="CI563"/>
          <cell r="CJ563"/>
          <cell r="CK563"/>
          <cell r="CL563"/>
          <cell r="CM563"/>
          <cell r="CN563"/>
          <cell r="CO563"/>
          <cell r="CP563"/>
          <cell r="CQ563"/>
          <cell r="CR563"/>
          <cell r="CS563"/>
          <cell r="CT563"/>
          <cell r="CU563"/>
          <cell r="CV563"/>
          <cell r="CW563"/>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cell r="BC564" t="str">
            <v>สารุทธ์
สรวงสุดา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cell r="CH564"/>
          <cell r="CI564"/>
          <cell r="CJ564"/>
          <cell r="CK564"/>
          <cell r="CL564"/>
          <cell r="CM564"/>
          <cell r="CN564"/>
          <cell r="CO564"/>
          <cell r="CP564"/>
          <cell r="CQ564"/>
          <cell r="CR564"/>
          <cell r="CS564"/>
          <cell r="CT564"/>
          <cell r="CU564"/>
          <cell r="CV564"/>
          <cell r="CW564"/>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cell r="BC567" t="str">
            <v>ศิราณี</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cell r="BZ567"/>
          <cell r="CA567"/>
          <cell r="CB567"/>
          <cell r="CC567"/>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v>242866</v>
          </cell>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cell r="BC571" t="str">
            <v xml:space="preserve">ศิราณี
ศรัญญู (ยึด)
</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cell r="BZ571"/>
          <cell r="CA571"/>
          <cell r="CB571"/>
          <cell r="CC571"/>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cell r="V578"/>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cell r="BC578" t="str">
            <v>ศิราณี</v>
          </cell>
          <cell r="BD578"/>
          <cell r="BE578"/>
          <cell r="BF578"/>
          <cell r="BG578"/>
          <cell r="BH578">
            <v>883262011620</v>
          </cell>
          <cell r="BI578" t="str">
            <v>นางจริยา   ธิยานันท์</v>
          </cell>
          <cell r="BJ578"/>
          <cell r="BK578"/>
          <cell r="BL578"/>
          <cell r="BM578"/>
          <cell r="BN578"/>
          <cell r="BO578"/>
          <cell r="BP578"/>
          <cell r="BQ578"/>
          <cell r="BR578"/>
          <cell r="BS578"/>
          <cell r="BT578"/>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cell r="BC580" t="str">
            <v>ศิราณี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cell r="BZ580"/>
          <cell r="CA580"/>
          <cell r="CB580"/>
          <cell r="CC580"/>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v>243015</v>
          </cell>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cell r="BC585" t="str">
            <v>สารุทธ์</v>
          </cell>
          <cell r="BD585"/>
          <cell r="BE585"/>
          <cell r="BF585" t="str">
            <v>ศูนย์ 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cell r="BZ585"/>
          <cell r="CA585"/>
          <cell r="CB585"/>
          <cell r="CC585"/>
          <cell r="CD585"/>
          <cell r="CE585"/>
          <cell r="CF585"/>
          <cell r="CG585"/>
          <cell r="CH585"/>
          <cell r="CI585"/>
          <cell r="CJ585"/>
          <cell r="CK585"/>
          <cell r="CL585"/>
          <cell r="CM585"/>
          <cell r="CN585"/>
          <cell r="CO585"/>
          <cell r="CP585"/>
          <cell r="CQ585"/>
          <cell r="CR585"/>
          <cell r="CS585"/>
          <cell r="CT585"/>
          <cell r="CU585"/>
          <cell r="CV585"/>
          <cell r="CW585"/>
          <cell r="CX585"/>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v>243015</v>
          </cell>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v>243427</v>
          </cell>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v>242881</v>
          </cell>
          <cell r="CP597"/>
          <cell r="CQ597"/>
          <cell r="CR597">
            <v>243578</v>
          </cell>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cell r="BC598" t="str">
            <v>สารุทธ์</v>
          </cell>
          <cell r="BD598"/>
          <cell r="BE598"/>
          <cell r="BF598" t="str">
            <v>ศูนย์ 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cell r="BZ598" t="str">
            <v>คู่สมรสจำเลยที่ 2</v>
          </cell>
          <cell r="CA598"/>
          <cell r="CB598"/>
          <cell r="CC598"/>
          <cell r="CD598"/>
          <cell r="CE598"/>
          <cell r="CF598"/>
          <cell r="CG598"/>
          <cell r="CH598"/>
          <cell r="CI598"/>
          <cell r="CJ598"/>
          <cell r="CK598"/>
          <cell r="CL598"/>
          <cell r="CM598"/>
          <cell r="CN598"/>
          <cell r="CO598"/>
          <cell r="CP598"/>
          <cell r="CQ598"/>
          <cell r="CR598"/>
          <cell r="CS598"/>
          <cell r="CT598"/>
          <cell r="CU598"/>
          <cell r="CV598"/>
          <cell r="CW598"/>
          <cell r="CX598"/>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cell r="BC599" t="str">
            <v>สารุทธ์</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cell r="BZ599" t="str">
            <v>จำเลยที่ 3</v>
          </cell>
          <cell r="CA599"/>
          <cell r="CB599"/>
          <cell r="CC599"/>
          <cell r="CD599"/>
          <cell r="CE599"/>
          <cell r="CF599"/>
          <cell r="CG599"/>
          <cell r="CH599"/>
          <cell r="CI599"/>
          <cell r="CJ599"/>
          <cell r="CK599"/>
          <cell r="CL599"/>
          <cell r="CM599"/>
          <cell r="CN599"/>
          <cell r="CO599"/>
          <cell r="CP599"/>
          <cell r="CQ599"/>
          <cell r="CR599"/>
          <cell r="CS599"/>
          <cell r="CT599"/>
          <cell r="CU599"/>
          <cell r="CV599"/>
          <cell r="CW599"/>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v>242944</v>
          </cell>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cell r="V605"/>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cell r="BC605" t="str">
            <v>สารุทธ์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cell r="BZ605"/>
          <cell r="CA605"/>
          <cell r="CB605"/>
          <cell r="CC605"/>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v>243323</v>
          </cell>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v>242832</v>
          </cell>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v>243336</v>
          </cell>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t="str">
            <v>9/7/2565
18/11/2565</v>
          </cell>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v>243293</v>
          </cell>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v>243336</v>
          </cell>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cell r="BC634" t="str">
            <v>สารุทธ์</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cell r="BZ634"/>
          <cell r="CA634"/>
          <cell r="CB634"/>
          <cell r="CC634"/>
          <cell r="CD634"/>
          <cell r="CE634"/>
          <cell r="CF634"/>
          <cell r="CG634"/>
          <cell r="CH634"/>
          <cell r="CI634"/>
          <cell r="CJ634"/>
          <cell r="CK634"/>
          <cell r="CL634"/>
          <cell r="CM634"/>
          <cell r="CN634"/>
          <cell r="CO634"/>
          <cell r="CP634"/>
          <cell r="CQ634"/>
          <cell r="CR634"/>
          <cell r="CS634"/>
          <cell r="CT634"/>
          <cell r="CU634"/>
          <cell r="CV634"/>
          <cell r="CW634"/>
          <cell r="CX634"/>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cell r="BC636" t="str">
            <v>สารุทธ์</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cell r="CH636"/>
          <cell r="CI636"/>
          <cell r="CJ636"/>
          <cell r="CK636"/>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cell r="BC637" t="str">
            <v>สารุทธ์</v>
          </cell>
          <cell r="BD637"/>
          <cell r="BE637"/>
          <cell r="BF637" t="str">
            <v>ศูนย์ 1</v>
          </cell>
          <cell r="BG637"/>
          <cell r="BH637">
            <v>56</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cell r="BZ637"/>
          <cell r="CA637"/>
          <cell r="CB637"/>
          <cell r="CC637"/>
          <cell r="CD637"/>
          <cell r="CE637"/>
          <cell r="CF637"/>
          <cell r="CG637"/>
          <cell r="CH637"/>
          <cell r="CI637"/>
          <cell r="CJ637"/>
          <cell r="CK637"/>
          <cell r="CL637"/>
          <cell r="CM637"/>
          <cell r="CN637"/>
          <cell r="CO637"/>
          <cell r="CP637"/>
          <cell r="CQ637"/>
          <cell r="CR637"/>
          <cell r="CS637"/>
          <cell r="CT637"/>
          <cell r="CU637"/>
          <cell r="CV637"/>
          <cell r="CW637"/>
          <cell r="CX637"/>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v>242944</v>
          </cell>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cell r="BC643" t="str">
            <v>สารุทธ์</v>
          </cell>
          <cell r="BD643"/>
          <cell r="BE643"/>
          <cell r="BF643" t="str">
            <v>ศูนย์ 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cell r="BZ643"/>
          <cell r="CA643"/>
          <cell r="CB643"/>
          <cell r="CC643"/>
          <cell r="CD643"/>
          <cell r="CE643"/>
          <cell r="CF643"/>
          <cell r="CG643"/>
          <cell r="CH643"/>
          <cell r="CI643"/>
          <cell r="CJ643"/>
          <cell r="CK643"/>
          <cell r="CL643"/>
          <cell r="CM643"/>
          <cell r="CN643"/>
          <cell r="CO643"/>
          <cell r="CP643"/>
          <cell r="CQ643"/>
          <cell r="CR643"/>
          <cell r="CS643"/>
          <cell r="CT643"/>
          <cell r="CU643"/>
          <cell r="CV643"/>
          <cell r="CW643"/>
          <cell r="CX643"/>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cell r="BC644" t="str">
            <v>สารุทธ์</v>
          </cell>
          <cell r="BD644"/>
          <cell r="BE644"/>
          <cell r="BF644" t="str">
            <v>ศูนย์ 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cell r="BZ644"/>
          <cell r="CA644"/>
          <cell r="CB644"/>
          <cell r="CC644"/>
          <cell r="CD644"/>
          <cell r="CE644"/>
          <cell r="CF644"/>
          <cell r="CG644"/>
          <cell r="CH644"/>
          <cell r="CI644"/>
          <cell r="CJ644"/>
          <cell r="CK644"/>
          <cell r="CL644"/>
          <cell r="CM644"/>
          <cell r="CN644"/>
          <cell r="CO644"/>
          <cell r="CP644"/>
          <cell r="CQ644"/>
          <cell r="CR644"/>
          <cell r="CS644"/>
          <cell r="CT644"/>
          <cell r="CU644"/>
          <cell r="CV644"/>
          <cell r="CW644"/>
          <cell r="CX644"/>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cell r="BC650" t="str">
            <v>สารุทธ์</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cell r="BZ650"/>
          <cell r="CA650"/>
          <cell r="CB650"/>
          <cell r="CC650"/>
          <cell r="CD650"/>
          <cell r="CE650"/>
          <cell r="CF650"/>
          <cell r="CG650"/>
          <cell r="CH650"/>
          <cell r="CI650"/>
          <cell r="CJ650"/>
          <cell r="CK650"/>
          <cell r="CL650"/>
          <cell r="CM650"/>
          <cell r="CN650"/>
          <cell r="CO650"/>
          <cell r="CP650"/>
          <cell r="CQ650"/>
          <cell r="CR650"/>
          <cell r="CS650"/>
          <cell r="CT650"/>
          <cell r="CU650"/>
          <cell r="CV650"/>
          <cell r="CW650"/>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cell r="BC651" t="str">
            <v>สารุทธ์</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cell r="BZ651"/>
          <cell r="CA651"/>
          <cell r="CB651"/>
          <cell r="CC651"/>
          <cell r="CD651"/>
          <cell r="CE651"/>
          <cell r="CF651"/>
          <cell r="CG651"/>
          <cell r="CH651"/>
          <cell r="CI651"/>
          <cell r="CJ651"/>
          <cell r="CK651"/>
          <cell r="CL651"/>
          <cell r="CM651"/>
          <cell r="CN651"/>
          <cell r="CO651"/>
          <cell r="CP651"/>
          <cell r="CQ651"/>
          <cell r="CR651"/>
          <cell r="CS651"/>
          <cell r="CT651"/>
          <cell r="CU651"/>
          <cell r="CV651"/>
          <cell r="CW651"/>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v>242948</v>
          </cell>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cell r="BC654" t="str">
            <v>ธนกร</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cell r="CH654"/>
          <cell r="CI654"/>
          <cell r="CJ654"/>
          <cell r="CK654"/>
          <cell r="CL654"/>
          <cell r="CM654"/>
          <cell r="CN654"/>
          <cell r="CO654"/>
          <cell r="CP654"/>
          <cell r="CQ654"/>
          <cell r="CR654"/>
          <cell r="CS654"/>
          <cell r="CT654"/>
          <cell r="CU654"/>
          <cell r="CV654"/>
          <cell r="CW654"/>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v>242948</v>
          </cell>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cell r="BZ657"/>
          <cell r="CA657"/>
          <cell r="CB657"/>
          <cell r="CC657"/>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v>242886</v>
          </cell>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cell r="M667"/>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v>242874</v>
          </cell>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cell r="BC670" t="str">
            <v>ธนกร</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สมศรี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-พบว่ามีกรรมสิทธิในที่ดินเลขโฉนด 28857 เลขที่ดิน 1378 หน้าสำรวจ 3281 ต.หางดง อ.หางดง จ.เชียงใหม่
-พบว่ามีกรรมสิทธิในที่ดินเลขโฉนด 60963 เลขที่ดิน 3927 หน้าสำรวจ 11145 ต.สันผักหวาน อ.หางดง จ.เชียงใหม่
-ไม่พบว่ามีกรรมสิทธิในที่ดิน อ.สันทราย จ.เชียงใหม่
-ไม่พบว่ามีกรรมสิทธิในที่ดิน อ.เวียงสา จ.น่าน
-ไม่พบว่ามีกรรมสิทธิในที่ดิน อ.แม่แตง จ.เชียงใหม่
-ไม่พบว่ามีกรรมสิทธิในที่ดิน อ.ปง จ.พะเยา
-ไม่พบว่ามีกรรมสิทธิในที่ดิน อ.แม่ฮ่องสอน จ.เชียงใหม่</v>
          </cell>
          <cell r="BZ670"/>
          <cell r="CA670"/>
          <cell r="CB670"/>
          <cell r="CC670"/>
          <cell r="CD670"/>
          <cell r="CE670">
            <v>6</v>
          </cell>
          <cell r="CF670">
            <v>6</v>
          </cell>
          <cell r="CG670"/>
          <cell r="CH670"/>
          <cell r="CI670"/>
          <cell r="CJ670"/>
          <cell r="CK670"/>
          <cell r="CL670"/>
          <cell r="CM670"/>
          <cell r="CN670"/>
          <cell r="CO670"/>
          <cell r="CP670"/>
          <cell r="CQ670"/>
          <cell r="CR670"/>
          <cell r="CS670"/>
          <cell r="CT670"/>
          <cell r="CU670"/>
          <cell r="CV670"/>
          <cell r="CW670"/>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v>243333</v>
          </cell>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cell r="M679"/>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cell r="M694"/>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cell r="CH694"/>
          <cell r="CI694"/>
          <cell r="CJ694"/>
          <cell r="CK694"/>
          <cell r="CL694"/>
          <cell r="CM694"/>
          <cell r="CN694"/>
          <cell r="CO694"/>
          <cell r="CP694">
            <v>243468</v>
          </cell>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v>
          </cell>
          <cell r="BC696" t="str">
            <v>สารุทธ์</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cell r="BZ696"/>
          <cell r="CA696"/>
          <cell r="CB696"/>
          <cell r="CC696"/>
          <cell r="CD696"/>
          <cell r="CE696"/>
          <cell r="CF696"/>
          <cell r="CG696"/>
          <cell r="CH696"/>
          <cell r="CI696"/>
          <cell r="CJ696"/>
          <cell r="CK696"/>
          <cell r="CL696"/>
          <cell r="CM696"/>
          <cell r="CN696"/>
          <cell r="CO696"/>
          <cell r="CP696"/>
          <cell r="CQ696"/>
          <cell r="CR696"/>
          <cell r="CS696"/>
          <cell r="CT696"/>
          <cell r="CU696"/>
          <cell r="CV696"/>
          <cell r="CW696"/>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v>242971</v>
          </cell>
          <cell r="CP700">
            <v>243088</v>
          </cell>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cell r="M701"/>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cell r="M712"/>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cell r="BZ714"/>
          <cell r="CA714"/>
          <cell r="CB714"/>
          <cell r="CC714"/>
          <cell r="CD714"/>
          <cell r="CE714"/>
          <cell r="CF714"/>
          <cell r="CG714"/>
          <cell r="CH714"/>
          <cell r="CI714"/>
          <cell r="CJ714"/>
          <cell r="CK714"/>
          <cell r="CL714"/>
          <cell r="CM714"/>
          <cell r="CN714"/>
          <cell r="CO714"/>
          <cell r="CP714"/>
          <cell r="CQ714"/>
          <cell r="CR714"/>
          <cell r="CS714"/>
          <cell r="CT714"/>
          <cell r="CU714"/>
          <cell r="CV714"/>
          <cell r="CW714"/>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cell r="BZ715"/>
          <cell r="CA715"/>
          <cell r="CB715"/>
          <cell r="CC715"/>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cell r="CH716"/>
          <cell r="CI716"/>
          <cell r="CJ716"/>
          <cell r="CK716"/>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2</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v>242922</v>
          </cell>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cell r="BC726" t="str">
            <v>จรรยารักษ์</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cell r="BZ726"/>
          <cell r="CA726"/>
          <cell r="CB726"/>
          <cell r="CC726"/>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cell r="BC732" t="str">
            <v>จรรยารักษ์</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cell r="BZ732"/>
          <cell r="CA732"/>
          <cell r="CB732"/>
          <cell r="CC732"/>
          <cell r="CD732"/>
          <cell r="CE732"/>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cell r="BZ744"/>
          <cell r="CA744"/>
          <cell r="CB744"/>
          <cell r="CC744"/>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cell r="M746"/>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cell r="BC752" t="str">
            <v>มลฤดี</v>
          </cell>
          <cell r="BD752"/>
          <cell r="BE752"/>
          <cell r="BF752"/>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cell r="BZ752"/>
          <cell r="CA752"/>
          <cell r="CB752"/>
          <cell r="CC752"/>
          <cell r="CD752"/>
          <cell r="CE752"/>
          <cell r="CF752"/>
          <cell r="CG752"/>
          <cell r="CH752"/>
          <cell r="CI752"/>
          <cell r="CJ752"/>
          <cell r="CK752"/>
          <cell r="CL752"/>
          <cell r="CM752"/>
          <cell r="CN752"/>
          <cell r="CO752"/>
          <cell r="CP752"/>
          <cell r="CQ752"/>
          <cell r="CR752"/>
          <cell r="CS752"/>
          <cell r="CT752"/>
          <cell r="CU752"/>
          <cell r="CV752"/>
          <cell r="CW752"/>
          <cell r="CX752"/>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v>242930</v>
          </cell>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v>242929</v>
          </cell>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v>
          </cell>
          <cell r="BC772" t="str">
            <v>ศรัญญู (ยึด)</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cell r="BZ772"/>
          <cell r="CA772"/>
          <cell r="CB772"/>
          <cell r="CC772"/>
          <cell r="CD772"/>
          <cell r="CE772"/>
          <cell r="CF772"/>
          <cell r="CG772"/>
          <cell r="CH772"/>
          <cell r="CI772"/>
          <cell r="CJ772"/>
          <cell r="CK772"/>
          <cell r="CL772"/>
          <cell r="CM772"/>
          <cell r="CN772"/>
          <cell r="CO772"/>
          <cell r="CP772"/>
          <cell r="CQ772"/>
          <cell r="CR772">
            <v>243076</v>
          </cell>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cell r="BZ775"/>
          <cell r="CA775"/>
          <cell r="CB775"/>
          <cell r="CC775"/>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v>243367</v>
          </cell>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v>242899</v>
          </cell>
          <cell r="CP777">
            <v>243397</v>
          </cell>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v>242899</v>
          </cell>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v>243367</v>
          </cell>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v>242905</v>
          </cell>
          <cell r="CP780">
            <v>243397</v>
          </cell>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v>
          </cell>
          <cell r="BC781" t="str">
            <v>เกศินี</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cell r="BZ781"/>
          <cell r="CA781"/>
          <cell r="CB781"/>
          <cell r="CC781"/>
          <cell r="CD781"/>
          <cell r="CE781"/>
          <cell r="CF781"/>
          <cell r="CG781"/>
          <cell r="CH781"/>
          <cell r="CI781"/>
          <cell r="CJ781"/>
          <cell r="CK781"/>
          <cell r="CL781"/>
          <cell r="CM781"/>
          <cell r="CN781"/>
          <cell r="CO781">
            <v>242899</v>
          </cell>
          <cell r="CP781">
            <v>243397</v>
          </cell>
          <cell r="CQ781"/>
          <cell r="CR781"/>
          <cell r="CS781"/>
          <cell r="CT781"/>
          <cell r="CU781"/>
          <cell r="CV781"/>
          <cell r="CW781">
            <v>242899</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v>242899</v>
          </cell>
          <cell r="CP782">
            <v>243367</v>
          </cell>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v>242899</v>
          </cell>
          <cell r="CP783">
            <v>243367</v>
          </cell>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v>243367</v>
          </cell>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v>243468</v>
          </cell>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cell r="BC786" t="str">
            <v>มลฤดี</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cell r="BZ786"/>
          <cell r="CA786"/>
          <cell r="CB786"/>
          <cell r="CC786"/>
          <cell r="CD786"/>
          <cell r="CE786"/>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cell r="BZ791"/>
          <cell r="CA791"/>
          <cell r="CB791"/>
          <cell r="CC791"/>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cell r="BZ802"/>
          <cell r="CA802"/>
          <cell r="CB802"/>
          <cell r="CC802"/>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t="str">
            <v>24/12/2564</v>
          </cell>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cell r="BC805" t="str">
            <v>มลฤดี</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cell r="BZ805"/>
          <cell r="CA805"/>
          <cell r="CB805"/>
          <cell r="CC805"/>
          <cell r="CD805"/>
          <cell r="CE805"/>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v>242983</v>
          </cell>
          <cell r="CP810">
            <v>242983</v>
          </cell>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v>242899</v>
          </cell>
          <cell r="CP811">
            <v>243397</v>
          </cell>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v>243229</v>
          </cell>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cell r="V820"/>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มลฤดี</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cell r="BZ820"/>
          <cell r="CA820"/>
          <cell r="CB820"/>
          <cell r="CC820"/>
          <cell r="CD820"/>
          <cell r="CE820"/>
          <cell r="CF820"/>
          <cell r="CG820"/>
          <cell r="CH820"/>
          <cell r="CI820"/>
          <cell r="CJ820"/>
          <cell r="CK820"/>
          <cell r="CL820"/>
          <cell r="CM820"/>
          <cell r="CN820"/>
          <cell r="CO820"/>
          <cell r="CP820"/>
          <cell r="CQ820"/>
          <cell r="CR820"/>
          <cell r="CS820"/>
          <cell r="CT820"/>
          <cell r="CU820"/>
          <cell r="CV820"/>
          <cell r="CW820"/>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cell r="BC822" t="str">
            <v>มลฤดี</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cell r="BZ822"/>
          <cell r="CA822"/>
          <cell r="CB822"/>
          <cell r="CC822"/>
          <cell r="CD822"/>
          <cell r="CE822"/>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v>242843</v>
          </cell>
          <cell r="CP824"/>
          <cell r="CQ824"/>
          <cell r="CR824">
            <v>242886</v>
          </cell>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cell r="V828"/>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cell r="BC828" t="str">
            <v>มลฤดี</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cell r="BZ828"/>
          <cell r="CA828"/>
          <cell r="CB828"/>
          <cell r="CC828"/>
          <cell r="CD828"/>
          <cell r="CE828"/>
          <cell r="CF828"/>
          <cell r="CG828"/>
          <cell r="CH828"/>
          <cell r="CI828"/>
          <cell r="CJ828"/>
          <cell r="CK828"/>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v>243032</v>
          </cell>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v>243008</v>
          </cell>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cell r="BC836" t="str">
            <v>มลฤดี</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cell r="BZ836"/>
          <cell r="CA836"/>
          <cell r="CB836"/>
          <cell r="CC836"/>
          <cell r="CD836"/>
          <cell r="CE836"/>
          <cell r="CF836"/>
          <cell r="CG836"/>
          <cell r="CH836"/>
          <cell r="CI836"/>
          <cell r="CJ836"/>
          <cell r="CK836"/>
          <cell r="CL836"/>
          <cell r="CM836"/>
          <cell r="CN836"/>
          <cell r="CO836"/>
          <cell r="CP836"/>
          <cell r="CQ836"/>
          <cell r="CR836"/>
          <cell r="CS836"/>
          <cell r="CT836"/>
          <cell r="CU836"/>
          <cell r="CV836"/>
          <cell r="CW836"/>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v>243336</v>
          </cell>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cell r="BZ843"/>
          <cell r="CA843"/>
          <cell r="CB843"/>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2.นางจงกล อินต๊ะลังสี</v>
          </cell>
          <cell r="BZ846" t="str">
            <v>คู่สมรสจำเลยที่ 1</v>
          </cell>
          <cell r="CA846" t="str">
            <v>3-6306-00539-68-6</v>
          </cell>
          <cell r="CB846" t="str">
            <v>-ไม่พบว่ามีกรรมสิทธิ์ในที่ดิน อ.เมืองเชียงใหม่ จ.เชียงใหม่</v>
          </cell>
          <cell r="CC846"/>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v>243138</v>
          </cell>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cell r="BC933" t="str">
            <v>อคธรรม</v>
          </cell>
          <cell r="BD933"/>
          <cell r="BE933"/>
          <cell r="BF933"/>
          <cell r="BG933"/>
          <cell r="BH933">
            <v>883163010381</v>
          </cell>
          <cell r="BI933" t="str">
            <v>นางกนกกร   ขันธวิชัย</v>
          </cell>
          <cell r="BJ933"/>
          <cell r="BK933"/>
          <cell r="BL933"/>
          <cell r="BM933"/>
          <cell r="BN933"/>
          <cell r="BO933"/>
          <cell r="BP933"/>
          <cell r="BQ933"/>
          <cell r="BR933"/>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v>242922</v>
          </cell>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v>243287</v>
          </cell>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v>243314</v>
          </cell>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v>243336</v>
          </cell>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v>243306</v>
          </cell>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1</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v>243314</v>
          </cell>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1</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v>243287</v>
          </cell>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v>243346</v>
          </cell>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cell r="M1182"/>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cell r="M1183"/>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1</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1</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v>243303</v>
          </cell>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v>79</v>
          </cell>
          <cell r="CE2">
            <v>80</v>
          </cell>
          <cell r="CF2">
            <v>81</v>
          </cell>
          <cell r="CG2">
            <v>82</v>
          </cell>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เบิกสืบที่ดิน</v>
          </cell>
          <cell r="CE4" t="str">
            <v>เบิกสืบขนส่ง</v>
          </cell>
          <cell r="CF4" t="str">
            <v>ทนายส่งเบิก</v>
          </cell>
          <cell r="CG4" t="str">
            <v>ทนายส่งเบิก</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cell r="CE5"/>
          <cell r="CF5" t="str">
            <v>ยึดทรัพย์ งวด 1</v>
          </cell>
          <cell r="CG5" t="str">
            <v>ยึดทรัพย์ งวด 2</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v>242886</v>
          </cell>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883263010042</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สืบทรัพย์(พบทรัพย์)</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cell r="BW19"/>
          <cell r="BX19"/>
          <cell r="BY19"/>
          <cell r="BZ19"/>
          <cell r="CA19"/>
          <cell r="CB19"/>
          <cell r="CC19"/>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v>242976</v>
          </cell>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v>242866</v>
          </cell>
          <cell r="CE23">
            <v>243218</v>
          </cell>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v>243305</v>
          </cell>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v>243276</v>
          </cell>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v>243367</v>
          </cell>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สืบทรัพย์</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cell r="BW27"/>
          <cell r="BX27"/>
          <cell r="BY27"/>
          <cell r="BZ27"/>
          <cell r="CA27"/>
          <cell r="CB27"/>
          <cell r="CC27"/>
          <cell r="CD27"/>
          <cell r="CE27">
            <v>243305</v>
          </cell>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นิมมานเหมินทร์</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cell r="BW31"/>
          <cell r="BX31"/>
          <cell r="BY31"/>
          <cell r="BZ31"/>
          <cell r="CA31"/>
          <cell r="CB31"/>
          <cell r="CC31"/>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v>243008</v>
          </cell>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cell r="BW34"/>
          <cell r="BX34"/>
          <cell r="BY34"/>
          <cell r="BZ34"/>
          <cell r="CA34"/>
          <cell r="CB34"/>
          <cell r="CC34"/>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v>242872</v>
          </cell>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v>
          </cell>
          <cell r="BC43"/>
          <cell r="BD43"/>
          <cell r="BE43"/>
          <cell r="BF43"/>
          <cell r="BG43"/>
          <cell r="BH43"/>
          <cell r="BI43"/>
          <cell r="BJ43"/>
          <cell r="BK43"/>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cell r="BW43"/>
          <cell r="BX43"/>
          <cell r="BY43"/>
          <cell r="BZ43"/>
          <cell r="CA43"/>
          <cell r="CB43"/>
          <cell r="CC43"/>
          <cell r="CD43"/>
          <cell r="CE43"/>
          <cell r="CF43"/>
          <cell r="CG43"/>
          <cell r="CH43"/>
          <cell r="CI43"/>
          <cell r="CJ43"/>
          <cell r="CK43"/>
          <cell r="CL43"/>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v>243180</v>
          </cell>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v>242976</v>
          </cell>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v>242874</v>
          </cell>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สืบทรัพย์</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cell r="BW60"/>
          <cell r="BX60"/>
          <cell r="BY60"/>
          <cell r="BZ60"/>
          <cell r="CA60"/>
          <cell r="CB60"/>
          <cell r="CC60"/>
          <cell r="CD60"/>
          <cell r="CE60"/>
          <cell r="CF60"/>
          <cell r="CG60"/>
          <cell r="CH60"/>
          <cell r="CI60"/>
          <cell r="CJ60"/>
          <cell r="CK60"/>
          <cell r="CL60"/>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สืบทรัพย์</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v>243055</v>
          </cell>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cell r="BW68"/>
          <cell r="BX68"/>
          <cell r="BY68"/>
          <cell r="BZ68"/>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cell r="BW69"/>
          <cell r="BX69"/>
          <cell r="BY69"/>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cell r="BW70"/>
          <cell r="BX70"/>
          <cell r="BY70"/>
          <cell r="BZ70"/>
          <cell r="CA70"/>
          <cell r="CB70"/>
          <cell r="CC70"/>
          <cell r="CD70"/>
          <cell r="CE70">
            <v>242957</v>
          </cell>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v>243367</v>
          </cell>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v>243397</v>
          </cell>
          <cell r="CF72">
            <v>242905</v>
          </cell>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v>243180</v>
          </cell>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cell r="BW74"/>
          <cell r="BX74"/>
          <cell r="BY74"/>
          <cell r="BZ74"/>
          <cell r="CA74"/>
          <cell r="CB74"/>
          <cell r="CC74"/>
          <cell r="CD74"/>
          <cell r="CE74">
            <v>242936</v>
          </cell>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cell r="BW78"/>
          <cell r="BX78"/>
          <cell r="BY78"/>
          <cell r="BZ78"/>
          <cell r="CA78"/>
          <cell r="CB78"/>
          <cell r="CC78"/>
          <cell r="CD78"/>
          <cell r="CE78"/>
          <cell r="CF78"/>
          <cell r="CG78"/>
          <cell r="CH78"/>
          <cell r="CI78"/>
          <cell r="CJ78"/>
          <cell r="CK78"/>
          <cell r="CL78"/>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cell r="BW80"/>
          <cell r="BX80"/>
          <cell r="BY80"/>
          <cell r="BZ80"/>
          <cell r="CA80"/>
          <cell r="CB80"/>
          <cell r="CC80"/>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cell r="BW84"/>
          <cell r="BX84"/>
          <cell r="BY84"/>
          <cell r="BZ84"/>
          <cell r="CA84"/>
          <cell r="CB84"/>
          <cell r="CC84"/>
          <cell r="CD84"/>
          <cell r="CE84">
            <v>243276</v>
          </cell>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บิ๊กซีหางดง</v>
          </cell>
          <cell r="M93" t="str">
            <v>เชียงใหม่3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cell r="BW95"/>
          <cell r="BX95"/>
          <cell r="BY95"/>
          <cell r="BZ95"/>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cell r="BW96"/>
          <cell r="BX96"/>
          <cell r="BY96"/>
          <cell r="BZ96"/>
          <cell r="CA96"/>
          <cell r="CB96"/>
          <cell r="CC96"/>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cell r="BW97"/>
          <cell r="BX97"/>
          <cell r="BY97"/>
          <cell r="BZ97"/>
          <cell r="CA97"/>
          <cell r="CB97"/>
          <cell r="CC97"/>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cell r="BW101"/>
          <cell r="BX101"/>
          <cell r="BY101"/>
          <cell r="BZ101"/>
          <cell r="CA101"/>
          <cell r="CB101"/>
          <cell r="CC101"/>
          <cell r="CD101"/>
          <cell r="CE101"/>
          <cell r="CF101"/>
          <cell r="CG101"/>
          <cell r="CH101"/>
          <cell r="CI101"/>
          <cell r="CJ101"/>
          <cell r="CK101"/>
          <cell r="CL101"/>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cell r="BW102"/>
          <cell r="BX102"/>
          <cell r="BY102"/>
          <cell r="BZ102"/>
          <cell r="CA102"/>
          <cell r="CB102"/>
          <cell r="CC102"/>
          <cell r="CD102"/>
          <cell r="CE102"/>
          <cell r="CF102"/>
          <cell r="CG102"/>
          <cell r="CH102"/>
          <cell r="CI102"/>
          <cell r="CJ102"/>
          <cell r="CK102"/>
          <cell r="CL102"/>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v>823559010646</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cell r="BW104"/>
          <cell r="BX104"/>
          <cell r="BY104"/>
          <cell r="BZ104"/>
          <cell r="CA104"/>
          <cell r="CB104"/>
          <cell r="CC104"/>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cell r="BW105"/>
          <cell r="BX105"/>
          <cell r="BY105"/>
          <cell r="BZ105"/>
          <cell r="CA105"/>
          <cell r="CB105"/>
          <cell r="CC105"/>
          <cell r="CD105"/>
          <cell r="CE105"/>
          <cell r="CF105"/>
          <cell r="CG105"/>
          <cell r="CH105"/>
          <cell r="CI105"/>
          <cell r="CJ105"/>
          <cell r="CK105"/>
          <cell r="CL105"/>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cell r="BW106"/>
          <cell r="BX106"/>
          <cell r="BY106"/>
          <cell r="BZ106"/>
          <cell r="CA106"/>
          <cell r="CB106"/>
          <cell r="CC106"/>
          <cell r="CD106"/>
          <cell r="CE106"/>
          <cell r="CF106"/>
          <cell r="CG106"/>
          <cell r="CH106"/>
          <cell r="CI106"/>
          <cell r="CJ106"/>
          <cell r="CK106"/>
          <cell r="CL106"/>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cell r="BW107"/>
          <cell r="BX107"/>
          <cell r="BY107"/>
          <cell r="BZ107"/>
          <cell r="CA107"/>
          <cell r="CB107"/>
          <cell r="CC107"/>
          <cell r="CD107"/>
          <cell r="CE107"/>
          <cell r="CF107"/>
          <cell r="CG107"/>
          <cell r="CH107"/>
          <cell r="CI107"/>
          <cell r="CJ107"/>
          <cell r="CK107"/>
          <cell r="CL107"/>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v>242881</v>
          </cell>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cell r="BW112"/>
          <cell r="BX112"/>
          <cell r="BY112"/>
          <cell r="BZ112"/>
          <cell r="CA112"/>
          <cell r="CB112"/>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cell r="BW114"/>
          <cell r="BX114"/>
          <cell r="BY114"/>
          <cell r="BZ114"/>
          <cell r="CA114"/>
          <cell r="CB114"/>
          <cell r="CC114"/>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cell r="BW121"/>
          <cell r="BX121"/>
          <cell r="BY121"/>
          <cell r="BZ121"/>
          <cell r="CA121"/>
          <cell r="CB121"/>
          <cell r="CC121"/>
          <cell r="CD121"/>
          <cell r="CE121"/>
          <cell r="CF121"/>
          <cell r="CG121"/>
          <cell r="CH121"/>
          <cell r="CI121"/>
          <cell r="CJ121"/>
          <cell r="CK121"/>
          <cell r="CL121"/>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cell r="BW126"/>
          <cell r="BX126"/>
          <cell r="BY126"/>
          <cell r="BZ126"/>
          <cell r="CA126"/>
          <cell r="CB126"/>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cell r="BW127"/>
          <cell r="BX127"/>
          <cell r="BY127"/>
          <cell r="BZ127"/>
          <cell r="CA127"/>
          <cell r="CB127"/>
          <cell r="CC127"/>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cell r="BW128"/>
          <cell r="BX128"/>
          <cell r="BY128"/>
          <cell r="BZ128"/>
          <cell r="CA128"/>
          <cell r="CB128"/>
          <cell r="CC128"/>
          <cell r="CD128"/>
          <cell r="CE128"/>
          <cell r="CF128"/>
          <cell r="CG128"/>
          <cell r="CH128"/>
          <cell r="CI128"/>
          <cell r="CJ128"/>
          <cell r="CK128"/>
          <cell r="CL128"/>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3.นายอาก่า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132" t="str">
            <v>พบ</v>
          </cell>
          <cell r="BS132" t="str">
            <v>พบ
พบ
พบ
ไม่พบ</v>
          </cell>
          <cell r="BT132">
            <v>4</v>
          </cell>
          <cell r="BU132" t="str">
            <v>เกศินี</v>
          </cell>
          <cell r="BV132"/>
          <cell r="BW132"/>
          <cell r="BX132"/>
          <cell r="BY132"/>
          <cell r="BZ132"/>
          <cell r="CA132"/>
          <cell r="CB132"/>
          <cell r="CC132"/>
          <cell r="CD132"/>
          <cell r="CE132"/>
          <cell r="CF132"/>
          <cell r="CG132"/>
          <cell r="CH132"/>
          <cell r="CI132"/>
          <cell r="CJ132"/>
          <cell r="CK132"/>
          <cell r="CL132"/>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cell r="BW134"/>
          <cell r="BX134"/>
          <cell r="BY134"/>
          <cell r="BZ134"/>
          <cell r="CA134"/>
          <cell r="CB134"/>
          <cell r="CC134"/>
          <cell r="CD134"/>
          <cell r="CE134"/>
          <cell r="CF134"/>
          <cell r="CG134"/>
          <cell r="CH134"/>
          <cell r="CI134"/>
          <cell r="CJ134"/>
          <cell r="CK134"/>
          <cell r="CL134"/>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v>243218</v>
          </cell>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v>242957</v>
          </cell>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v>243397</v>
          </cell>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v>243305</v>
          </cell>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v>243397</v>
          </cell>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cell r="BW156"/>
          <cell r="BX156"/>
          <cell r="BY156"/>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v>242944</v>
          </cell>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cell r="BW164"/>
          <cell r="BX164"/>
          <cell r="BY164"/>
          <cell r="BZ164"/>
          <cell r="CA164"/>
          <cell r="CB164"/>
          <cell r="CC164"/>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v>242958</v>
          </cell>
          <cell r="CG165">
            <v>243078</v>
          </cell>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v>243180</v>
          </cell>
          <cell r="CE171">
            <v>243305</v>
          </cell>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cell r="BW177"/>
          <cell r="BX177"/>
          <cell r="BY177"/>
          <cell r="BZ177"/>
          <cell r="CA177"/>
          <cell r="CB177"/>
          <cell r="CC177"/>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cell r="BW179"/>
          <cell r="BX179"/>
          <cell r="BY179"/>
          <cell r="BZ179"/>
          <cell r="CA179"/>
          <cell r="CB179"/>
          <cell r="CC179"/>
          <cell r="CD179"/>
          <cell r="CE179"/>
          <cell r="CF179"/>
          <cell r="CG179"/>
          <cell r="CH179"/>
          <cell r="CI179"/>
          <cell r="CJ179"/>
          <cell r="CK179"/>
          <cell r="CL179"/>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cell r="BW180"/>
          <cell r="BX180"/>
          <cell r="BY180"/>
          <cell r="BZ180"/>
          <cell r="CA180"/>
          <cell r="CB180"/>
          <cell r="CC180"/>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cell r="BW181"/>
          <cell r="BX181"/>
          <cell r="BY181"/>
          <cell r="BZ181"/>
          <cell r="CA181"/>
          <cell r="CB181"/>
          <cell r="CC181"/>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cell r="BW187"/>
          <cell r="BX187"/>
          <cell r="BY187"/>
          <cell r="BZ187"/>
          <cell r="CA187"/>
          <cell r="CB187"/>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cell r="BW188"/>
          <cell r="BX188"/>
          <cell r="BY188"/>
          <cell r="BZ188"/>
          <cell r="CA188"/>
          <cell r="CB188"/>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cell r="BW190"/>
          <cell r="BX190"/>
          <cell r="BY190"/>
          <cell r="BZ190"/>
          <cell r="CA190"/>
          <cell r="CB190"/>
          <cell r="CC190"/>
          <cell r="CD190"/>
          <cell r="CE190"/>
          <cell r="CF190"/>
          <cell r="CG190"/>
          <cell r="CH190"/>
          <cell r="CI190"/>
          <cell r="CJ190"/>
          <cell r="CK190"/>
          <cell r="CL190"/>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cell r="BW198"/>
          <cell r="BX198"/>
          <cell r="BY198"/>
          <cell r="BZ198"/>
          <cell r="CA198"/>
          <cell r="CB198"/>
          <cell r="CC198"/>
          <cell r="CD198"/>
          <cell r="CE198"/>
          <cell r="CF198"/>
          <cell r="CG198">
            <v>243120</v>
          </cell>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t="str">
            <v>รอใบเบิกค่าใช้จ่ายจากพี่โจ</v>
          </cell>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cell r="BW205"/>
          <cell r="BX205"/>
          <cell r="BY205"/>
          <cell r="BZ205"/>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v>242976</v>
          </cell>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v>242976</v>
          </cell>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v>243397</v>
          </cell>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v>243397</v>
          </cell>
          <cell r="CF217">
            <v>242944</v>
          </cell>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cell r="BW219"/>
          <cell r="BX219"/>
          <cell r="BY219"/>
          <cell r="BZ219"/>
          <cell r="CA219"/>
          <cell r="CB219"/>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cell r="BW220"/>
          <cell r="BX220"/>
          <cell r="BY220"/>
          <cell r="BZ220"/>
          <cell r="CA220"/>
          <cell r="CB220"/>
          <cell r="CC220"/>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v>243397</v>
          </cell>
          <cell r="CF221"/>
          <cell r="CG221">
            <v>242881</v>
          </cell>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cell r="BW223"/>
          <cell r="BX223"/>
          <cell r="BY223"/>
          <cell r="BZ223"/>
          <cell r="CA223"/>
          <cell r="CB223"/>
          <cell r="CC223"/>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cell r="BW224"/>
          <cell r="BX224"/>
          <cell r="BY224"/>
          <cell r="BZ224"/>
          <cell r="CA224"/>
          <cell r="CB224"/>
          <cell r="CC224"/>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v>243180</v>
          </cell>
          <cell r="CF225"/>
          <cell r="CG225">
            <v>242944</v>
          </cell>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cell r="BW226"/>
          <cell r="BX226"/>
          <cell r="BY226"/>
          <cell r="BZ226"/>
          <cell r="CA226"/>
          <cell r="CB226"/>
          <cell r="CC226"/>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cell r="BW227"/>
          <cell r="BX227"/>
          <cell r="BY227"/>
          <cell r="BZ227"/>
          <cell r="CA227"/>
          <cell r="CB227"/>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v>243306</v>
          </cell>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สืบทรัพย์</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cell r="BW230"/>
          <cell r="BX230"/>
          <cell r="BY230"/>
          <cell r="BZ230"/>
          <cell r="CA230"/>
          <cell r="CB230"/>
          <cell r="CC230"/>
          <cell r="CD230"/>
          <cell r="CE230"/>
          <cell r="CF230"/>
          <cell r="CG230"/>
          <cell r="CH230"/>
          <cell r="CI230"/>
          <cell r="CJ230"/>
          <cell r="CK230"/>
          <cell r="CL230"/>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v>243180</v>
          </cell>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v>243218</v>
          </cell>
          <cell r="CF232"/>
          <cell r="CG232">
            <v>242944</v>
          </cell>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v>242976</v>
          </cell>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cell r="BW235"/>
          <cell r="BX235"/>
          <cell r="BY235"/>
          <cell r="BZ235"/>
          <cell r="CA235"/>
          <cell r="CB235"/>
          <cell r="CC235"/>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v>243367</v>
          </cell>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cell r="BW241"/>
          <cell r="BX241"/>
          <cell r="BY241"/>
          <cell r="BZ241"/>
          <cell r="CA241"/>
          <cell r="CB241"/>
          <cell r="CC241"/>
          <cell r="CD241"/>
          <cell r="CE241"/>
          <cell r="CF241"/>
          <cell r="CG241"/>
          <cell r="CH241"/>
          <cell r="CI241"/>
          <cell r="CJ241"/>
          <cell r="CK241"/>
          <cell r="CL241"/>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v>242950</v>
          </cell>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v>243133</v>
          </cell>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v>242835</v>
          </cell>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cell r="BW267"/>
          <cell r="BX267"/>
          <cell r="BY267"/>
          <cell r="BZ267"/>
          <cell r="CA267"/>
          <cell r="CB267"/>
          <cell r="CC267"/>
          <cell r="CD267"/>
          <cell r="CE267"/>
          <cell r="CF267"/>
          <cell r="CG267"/>
          <cell r="CH267"/>
          <cell r="CI267"/>
          <cell r="CJ267"/>
          <cell r="CK267"/>
          <cell r="CL267"/>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v>242866</v>
          </cell>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v>243468</v>
          </cell>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cell r="M272"/>
          <cell r="N272"/>
          <cell r="O272"/>
          <cell r="P272"/>
          <cell r="Q272"/>
          <cell r="R272"/>
          <cell r="S272" t="str">
            <v>จังหวัดเชียงใหม่</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cell r="BW275"/>
          <cell r="BX275"/>
          <cell r="BY275"/>
          <cell r="BZ275"/>
          <cell r="CA275"/>
          <cell r="CB275"/>
          <cell r="CC275"/>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cell r="BW277"/>
          <cell r="BX277"/>
          <cell r="BY277"/>
          <cell r="BZ277"/>
          <cell r="CA277"/>
          <cell r="CB277"/>
          <cell r="CC277"/>
          <cell r="CD277"/>
          <cell r="CE277"/>
          <cell r="CF277"/>
          <cell r="CG277"/>
          <cell r="CH277"/>
          <cell r="CI277"/>
          <cell r="CJ277"/>
          <cell r="CK277"/>
          <cell r="CL277"/>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สืบทรัพย์</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cell r="BW283"/>
          <cell r="BX283"/>
          <cell r="BY283"/>
          <cell r="BZ283"/>
          <cell r="CA283"/>
          <cell r="CB283"/>
          <cell r="CC283"/>
          <cell r="CD283"/>
          <cell r="CE283"/>
          <cell r="CF283"/>
          <cell r="CG283"/>
          <cell r="CH283"/>
          <cell r="CI283"/>
          <cell r="CJ283"/>
          <cell r="CK283"/>
          <cell r="CL283"/>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t="str">
            <v>-</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v>243333</v>
          </cell>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v>242913</v>
          </cell>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v>242874</v>
          </cell>
          <cell r="CE289"/>
          <cell r="CF289"/>
          <cell r="CG289">
            <v>243055</v>
          </cell>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cell r="BW292"/>
          <cell r="BX292"/>
          <cell r="BY292"/>
          <cell r="BZ292"/>
          <cell r="CA292"/>
          <cell r="CB292"/>
          <cell r="CC292"/>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ศาลแขวงเชียงใหม่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ศาลจังหวัดฝาง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ศาลจังหวัดฝาง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ศาลจังหวัดฝาง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v>242971</v>
          </cell>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v>242971</v>
          </cell>
          <cell r="CE301">
            <v>243069</v>
          </cell>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v>242971</v>
          </cell>
          <cell r="CE302">
            <v>243069</v>
          </cell>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v>242871</v>
          </cell>
          <cell r="CE309"/>
          <cell r="CF309"/>
          <cell r="CG309">
            <v>242532</v>
          </cell>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v>242905</v>
          </cell>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ศาลจังหวัดฝาง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ศาลจังหวัดฝาง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ศาลจังหวัดฝาง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v>243293</v>
          </cell>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v>242950</v>
          </cell>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cell r="BW341"/>
          <cell r="BX341"/>
          <cell r="BY341"/>
          <cell r="BZ341"/>
          <cell r="CA341"/>
          <cell r="CB341"/>
          <cell r="CC341"/>
          <cell r="CD341"/>
          <cell r="CE341"/>
          <cell r="CF341"/>
          <cell r="CG341"/>
          <cell r="CH341"/>
          <cell r="CI341"/>
          <cell r="CJ341"/>
          <cell r="CK341"/>
          <cell r="CL341"/>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v>243055</v>
          </cell>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cell r="BW343"/>
          <cell r="BX343"/>
          <cell r="BY343"/>
          <cell r="BZ343"/>
          <cell r="CA343"/>
          <cell r="CB343"/>
          <cell r="CC343"/>
          <cell r="CD343"/>
          <cell r="CE343"/>
          <cell r="CF343"/>
          <cell r="CG343"/>
          <cell r="CH343"/>
          <cell r="CI343"/>
          <cell r="CJ343"/>
          <cell r="CK343"/>
          <cell r="CL343"/>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cell r="BW344"/>
          <cell r="BX344"/>
          <cell r="BY344"/>
          <cell r="BZ344"/>
          <cell r="CA344"/>
          <cell r="CB344"/>
          <cell r="CC344"/>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v>242843</v>
          </cell>
          <cell r="CE345"/>
          <cell r="CF345"/>
          <cell r="CG345">
            <v>243008</v>
          </cell>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cell r="BW346"/>
          <cell r="BX346"/>
          <cell r="BY346"/>
          <cell r="BZ346"/>
          <cell r="CA346"/>
          <cell r="CB346"/>
          <cell r="CC346"/>
          <cell r="CD346"/>
          <cell r="CE346"/>
          <cell r="CF346"/>
          <cell r="CG346"/>
          <cell r="CH346"/>
          <cell r="CI346"/>
          <cell r="CJ346"/>
          <cell r="CK346"/>
          <cell r="CL346"/>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v>242944</v>
          </cell>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v>243008</v>
          </cell>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cell r="BW357"/>
          <cell r="BX357"/>
          <cell r="BY357"/>
          <cell r="BZ357"/>
          <cell r="CA357"/>
          <cell r="CB357"/>
          <cell r="CC357"/>
          <cell r="CD357"/>
          <cell r="CE357"/>
          <cell r="CF357"/>
          <cell r="CG357"/>
          <cell r="CH357"/>
          <cell r="CI357"/>
          <cell r="CJ357"/>
          <cell r="CK357"/>
          <cell r="CL357"/>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cell r="BW362"/>
          <cell r="BX362"/>
          <cell r="BY362"/>
          <cell r="BZ362"/>
          <cell r="CA362"/>
          <cell r="CB362"/>
          <cell r="CC362"/>
          <cell r="CD362"/>
          <cell r="CE362">
            <v>243276</v>
          </cell>
          <cell r="CF362"/>
          <cell r="CG362"/>
          <cell r="CH362"/>
          <cell r="CI362"/>
          <cell r="CJ362"/>
          <cell r="CK362"/>
          <cell r="CL362"/>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cell r="BW363"/>
          <cell r="BX363"/>
          <cell r="BY363"/>
          <cell r="BZ363"/>
          <cell r="CA363"/>
          <cell r="CB363"/>
          <cell r="CC363"/>
          <cell r="CD363"/>
          <cell r="CE363">
            <v>243276</v>
          </cell>
          <cell r="CF363"/>
          <cell r="CG363"/>
          <cell r="CH363"/>
          <cell r="CI363"/>
          <cell r="CJ363"/>
          <cell r="CK363"/>
          <cell r="CL363"/>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v>243306</v>
          </cell>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27/5/2565 รอบ2)//รายงาน 11/7/2565</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cell r="CE365"/>
          <cell r="CF365"/>
          <cell r="CG365"/>
          <cell r="CH365"/>
          <cell r="CI365"/>
          <cell r="CJ365"/>
          <cell r="CK365"/>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v>243397</v>
          </cell>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v>243397</v>
          </cell>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v>243367</v>
          </cell>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cell r="BW370"/>
          <cell r="BX370"/>
          <cell r="BY370"/>
          <cell r="BZ370"/>
          <cell r="CA370"/>
          <cell r="CB370"/>
          <cell r="CC370"/>
          <cell r="CD370"/>
          <cell r="CE370">
            <v>243333</v>
          </cell>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v>243305</v>
          </cell>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v>243333</v>
          </cell>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cell r="BW373"/>
          <cell r="BX373"/>
          <cell r="BY373"/>
          <cell r="BZ373"/>
          <cell r="CA373"/>
          <cell r="CB373"/>
          <cell r="CC373"/>
          <cell r="CD373"/>
          <cell r="CE373">
            <v>243180</v>
          </cell>
          <cell r="CF373"/>
          <cell r="CG373"/>
          <cell r="CH373"/>
          <cell r="CI373"/>
          <cell r="CJ373"/>
          <cell r="CK373"/>
          <cell r="CL373"/>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v>243367</v>
          </cell>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ผบ.4930</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cell r="BW375"/>
          <cell r="BX375"/>
          <cell r="BY375"/>
          <cell r="BZ375"/>
          <cell r="CA375"/>
          <cell r="CB375"/>
          <cell r="CC375"/>
          <cell r="CD375"/>
          <cell r="CE375">
            <v>243305</v>
          </cell>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cell r="BW376"/>
          <cell r="BX376"/>
          <cell r="BY376"/>
          <cell r="BZ376"/>
          <cell r="CA376"/>
          <cell r="CB376"/>
          <cell r="CC376"/>
          <cell r="CD376">
            <v>243180</v>
          </cell>
          <cell r="CE376">
            <v>243305</v>
          </cell>
          <cell r="CF376"/>
          <cell r="CG376"/>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v>243367</v>
          </cell>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cell r="BW378"/>
          <cell r="BX378"/>
          <cell r="BY378"/>
          <cell r="BZ378"/>
          <cell r="CA378"/>
          <cell r="CB378"/>
          <cell r="CC378"/>
          <cell r="CD378"/>
          <cell r="CE378">
            <v>243180</v>
          </cell>
          <cell r="CF378"/>
          <cell r="CG378"/>
          <cell r="CH378"/>
          <cell r="CI378"/>
          <cell r="CJ378"/>
          <cell r="CK378"/>
          <cell r="CL378"/>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v>243305</v>
          </cell>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v>243367</v>
          </cell>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v>243367</v>
          </cell>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cell r="BW382"/>
          <cell r="BX382"/>
          <cell r="BY382"/>
          <cell r="BZ382"/>
          <cell r="CA382"/>
          <cell r="CB382"/>
          <cell r="CC382"/>
          <cell r="CD382"/>
          <cell r="CE382">
            <v>243180</v>
          </cell>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v>242866</v>
          </cell>
          <cell r="CE383">
            <v>243306</v>
          </cell>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cell r="BW384"/>
          <cell r="BX384"/>
          <cell r="BY384"/>
          <cell r="BZ384"/>
          <cell r="CA384"/>
          <cell r="CB384"/>
          <cell r="CC384"/>
          <cell r="CD384"/>
          <cell r="CE384">
            <v>242936</v>
          </cell>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v>
          </cell>
          <cell r="BC385"/>
          <cell r="BD385"/>
          <cell r="BE385"/>
          <cell r="BF385"/>
          <cell r="BG385"/>
          <cell r="BH385"/>
          <cell r="BI385"/>
          <cell r="BJ385"/>
          <cell r="BK385"/>
          <cell r="BL385" t="str">
            <v>นางสาวณัตตยา  กุศลครอง</v>
          </cell>
          <cell r="BM385">
            <v>883163011726</v>
          </cell>
          <cell r="BN385"/>
          <cell r="BO385"/>
          <cell r="BP385"/>
          <cell r="BQ385"/>
          <cell r="BR385"/>
          <cell r="BS385"/>
          <cell r="BT385"/>
          <cell r="BU385" t="str">
            <v>สารุทธ์</v>
          </cell>
          <cell r="BV385"/>
          <cell r="BW385"/>
          <cell r="BX385"/>
          <cell r="BY385"/>
          <cell r="BZ385"/>
          <cell r="CA385"/>
          <cell r="CB385"/>
          <cell r="CC385"/>
          <cell r="CD385"/>
          <cell r="CE385"/>
          <cell r="CF385"/>
          <cell r="CG385">
            <v>242944</v>
          </cell>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v>243306</v>
          </cell>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v>243367</v>
          </cell>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v>243367</v>
          </cell>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v>243180</v>
          </cell>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v>243367</v>
          </cell>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v>243367</v>
          </cell>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v>243367</v>
          </cell>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v>243276</v>
          </cell>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v>243000</v>
          </cell>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v>243306</v>
          </cell>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v>243367</v>
          </cell>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v>242957</v>
          </cell>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v>243306</v>
          </cell>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v>243333</v>
          </cell>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v>243367</v>
          </cell>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v>243306</v>
          </cell>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v>243306</v>
          </cell>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v>243367</v>
          </cell>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v>243306</v>
          </cell>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v>242957</v>
          </cell>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v>
          </cell>
          <cell r="BC410"/>
          <cell r="BD410"/>
          <cell r="BE410"/>
          <cell r="BF410"/>
          <cell r="BG410"/>
          <cell r="BH410"/>
          <cell r="BI410"/>
          <cell r="BJ410"/>
          <cell r="BK410"/>
          <cell r="BL410" t="str">
            <v>นายมิต ใบคำ</v>
          </cell>
          <cell r="BM410">
            <v>823759010497</v>
          </cell>
          <cell r="BN410"/>
          <cell r="BO410"/>
          <cell r="BP410"/>
          <cell r="BQ410"/>
          <cell r="BR410"/>
          <cell r="BS410"/>
          <cell r="BT410"/>
          <cell r="BU410" t="str">
            <v>ธนกร (ยึด)</v>
          </cell>
          <cell r="BV410"/>
          <cell r="BW410"/>
          <cell r="BX410"/>
          <cell r="BY410"/>
          <cell r="BZ410"/>
          <cell r="CA410"/>
          <cell r="CB410"/>
          <cell r="CC410"/>
          <cell r="CD410"/>
          <cell r="CE410"/>
          <cell r="CF410">
            <v>242999</v>
          </cell>
          <cell r="CG410">
            <v>243164</v>
          </cell>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v>243192</v>
          </cell>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cell r="BW413"/>
          <cell r="BX413"/>
          <cell r="BY413"/>
          <cell r="BZ413"/>
          <cell r="CA413"/>
          <cell r="CB413"/>
          <cell r="CC413"/>
          <cell r="CD413"/>
          <cell r="CE413">
            <v>243276</v>
          </cell>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cell r="BW415"/>
          <cell r="BX415"/>
          <cell r="BY415"/>
          <cell r="BZ415"/>
          <cell r="CA415"/>
          <cell r="CB415"/>
          <cell r="CC415"/>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cell r="BW416"/>
          <cell r="BX416"/>
          <cell r="BY416"/>
          <cell r="BZ416"/>
          <cell r="CA416"/>
          <cell r="CB416"/>
          <cell r="CC416"/>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cell r="BW417"/>
          <cell r="BX417"/>
          <cell r="BY417"/>
          <cell r="BZ417"/>
          <cell r="CA417"/>
          <cell r="CB417"/>
          <cell r="CC417"/>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v>242873</v>
          </cell>
          <cell r="CE420"/>
          <cell r="CF420" t="str">
            <v>เบิกแล้ว</v>
          </cell>
          <cell r="CG420">
            <v>243000</v>
          </cell>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v>242931</v>
          </cell>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cell r="BW424"/>
          <cell r="BX424"/>
          <cell r="BY424"/>
          <cell r="BZ424"/>
          <cell r="CA424"/>
          <cell r="CB424"/>
          <cell r="CC424"/>
          <cell r="CD424"/>
          <cell r="CE424">
            <v>242957</v>
          </cell>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cell r="BW425"/>
          <cell r="BX425"/>
          <cell r="BY425"/>
          <cell r="BZ425"/>
          <cell r="CA425"/>
          <cell r="CB425"/>
          <cell r="CC425"/>
          <cell r="CD425"/>
          <cell r="CE425">
            <v>242957</v>
          </cell>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cell r="BW426"/>
          <cell r="BX426"/>
          <cell r="BY426"/>
          <cell r="BZ426"/>
          <cell r="CA426"/>
          <cell r="CB426"/>
          <cell r="CC426"/>
          <cell r="CD426"/>
          <cell r="CE426">
            <v>242957</v>
          </cell>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v>242957</v>
          </cell>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cell r="BW428"/>
          <cell r="BX428"/>
          <cell r="BY428"/>
          <cell r="BZ428"/>
          <cell r="CA428"/>
          <cell r="CB428"/>
          <cell r="CC428"/>
          <cell r="CD428"/>
          <cell r="CE428">
            <v>243276</v>
          </cell>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cell r="BW432"/>
          <cell r="BX432"/>
          <cell r="BY432"/>
          <cell r="BZ432"/>
          <cell r="CA432"/>
          <cell r="CB432"/>
          <cell r="CC432"/>
          <cell r="CD432"/>
          <cell r="CE432">
            <v>243276</v>
          </cell>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v>243367</v>
          </cell>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cell r="BW434"/>
          <cell r="BX434"/>
          <cell r="BY434"/>
          <cell r="BZ434"/>
          <cell r="CA434"/>
          <cell r="CB434"/>
          <cell r="CC434"/>
          <cell r="CD434"/>
          <cell r="CE434">
            <v>243305</v>
          </cell>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v>243276</v>
          </cell>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v>243276</v>
          </cell>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v>243367</v>
          </cell>
          <cell r="CF439">
            <v>242866</v>
          </cell>
          <cell r="CG439">
            <v>243008</v>
          </cell>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cell r="BW440"/>
          <cell r="BX440"/>
          <cell r="BY440"/>
          <cell r="BZ440"/>
          <cell r="CA440"/>
          <cell r="CB440"/>
          <cell r="CC440"/>
          <cell r="CD440"/>
          <cell r="CE440">
            <v>243276</v>
          </cell>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cell r="BW441"/>
          <cell r="BX441"/>
          <cell r="BY441"/>
          <cell r="BZ441"/>
          <cell r="CA441"/>
          <cell r="CB441"/>
          <cell r="CC441"/>
          <cell r="CD441"/>
          <cell r="CE441">
            <v>243276</v>
          </cell>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cell r="BW442"/>
          <cell r="BX442"/>
          <cell r="BY442"/>
          <cell r="BZ442"/>
          <cell r="CA442"/>
          <cell r="CB442"/>
          <cell r="CC442"/>
          <cell r="CD442"/>
          <cell r="CE442">
            <v>242957</v>
          </cell>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cell r="BW443"/>
          <cell r="BX443"/>
          <cell r="BY443"/>
          <cell r="BZ443"/>
          <cell r="CA443"/>
          <cell r="CB443"/>
          <cell r="CC443"/>
          <cell r="CD443"/>
          <cell r="CE443">
            <v>243276</v>
          </cell>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v>242957</v>
          </cell>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v>242833</v>
          </cell>
          <cell r="CE445">
            <v>243000</v>
          </cell>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cell r="BW446"/>
          <cell r="BX446"/>
          <cell r="BY446"/>
          <cell r="BZ446"/>
          <cell r="CA446"/>
          <cell r="CB446"/>
          <cell r="CC446"/>
          <cell r="CD446"/>
          <cell r="CE446">
            <v>243084</v>
          </cell>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cell r="BW447"/>
          <cell r="BX447"/>
          <cell r="BY447"/>
          <cell r="BZ447"/>
          <cell r="CA447"/>
          <cell r="CB447"/>
          <cell r="CC447"/>
          <cell r="CD447"/>
          <cell r="CE447">
            <v>242957</v>
          </cell>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cell r="BW448"/>
          <cell r="BX448"/>
          <cell r="BY448"/>
          <cell r="BZ448"/>
          <cell r="CA448"/>
          <cell r="CB448"/>
          <cell r="CC448"/>
          <cell r="CD448"/>
          <cell r="CE448">
            <v>242957</v>
          </cell>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v>243397</v>
          </cell>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v>243367</v>
          </cell>
          <cell r="CF450">
            <v>242917</v>
          </cell>
          <cell r="CG450">
            <v>243316</v>
          </cell>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v>243367</v>
          </cell>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v>242957</v>
          </cell>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v>242957</v>
          </cell>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cell r="BW454"/>
          <cell r="BX454"/>
          <cell r="BY454"/>
          <cell r="BZ454"/>
          <cell r="CA454"/>
          <cell r="CB454"/>
          <cell r="CC454"/>
          <cell r="CD454"/>
          <cell r="CE454">
            <v>243120</v>
          </cell>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cell r="BW455"/>
          <cell r="BX455"/>
          <cell r="BY455"/>
          <cell r="BZ455"/>
          <cell r="CA455"/>
          <cell r="CB455"/>
          <cell r="CC455"/>
          <cell r="CD455">
            <v>242830</v>
          </cell>
          <cell r="CE455">
            <v>243000</v>
          </cell>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v>242874</v>
          </cell>
          <cell r="CE456">
            <v>243218</v>
          </cell>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cell r="BW457"/>
          <cell r="BX457"/>
          <cell r="BY457"/>
          <cell r="BZ457"/>
          <cell r="CA457"/>
          <cell r="CB457"/>
          <cell r="CC457"/>
          <cell r="CD457"/>
          <cell r="CE457">
            <v>243120</v>
          </cell>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v>242833</v>
          </cell>
          <cell r="CE458">
            <v>243218</v>
          </cell>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v>243084</v>
          </cell>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v>243367</v>
          </cell>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v>243397</v>
          </cell>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cell r="BW464"/>
          <cell r="BX464"/>
          <cell r="BY464"/>
          <cell r="BZ464"/>
          <cell r="CA464"/>
          <cell r="CB464"/>
          <cell r="CC464"/>
          <cell r="CD464"/>
          <cell r="CE464">
            <v>243180</v>
          </cell>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cell r="BW465"/>
          <cell r="BX465"/>
          <cell r="BY465"/>
          <cell r="BZ465"/>
          <cell r="CA465"/>
          <cell r="CB465"/>
          <cell r="CC465"/>
          <cell r="CD465"/>
          <cell r="CE465">
            <v>243050</v>
          </cell>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v>243367</v>
          </cell>
          <cell r="CF466">
            <v>242940</v>
          </cell>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v>242873</v>
          </cell>
          <cell r="CE467">
            <v>243367</v>
          </cell>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คำแพงแก้ว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v>
          </cell>
          <cell r="BC468"/>
          <cell r="BD468"/>
          <cell r="BE468"/>
          <cell r="BF468"/>
          <cell r="BG468"/>
          <cell r="BH468"/>
          <cell r="BI468"/>
          <cell r="BJ468"/>
          <cell r="BK468"/>
          <cell r="BL468" t="str">
            <v>นางสาวสุกัญญา คำแพงแก้ว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cell r="BW468"/>
          <cell r="BX468"/>
          <cell r="BY468"/>
          <cell r="BZ468"/>
          <cell r="CA468"/>
          <cell r="CB468"/>
          <cell r="CC468"/>
          <cell r="CD468"/>
          <cell r="CE468">
            <v>243054</v>
          </cell>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v>243050</v>
          </cell>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cell r="BW470"/>
          <cell r="BX470"/>
          <cell r="BY470"/>
          <cell r="BZ470"/>
          <cell r="CA470"/>
          <cell r="CB470"/>
          <cell r="CC470"/>
          <cell r="CD470"/>
          <cell r="CE470">
            <v>243050</v>
          </cell>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cell r="BW471"/>
          <cell r="BX471"/>
          <cell r="BY471"/>
          <cell r="BZ471"/>
          <cell r="CA471"/>
          <cell r="CB471"/>
          <cell r="CC471"/>
          <cell r="CD471"/>
          <cell r="CE471">
            <v>243050</v>
          </cell>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cell r="BW472"/>
          <cell r="BX472"/>
          <cell r="BY472"/>
          <cell r="BZ472"/>
          <cell r="CA472"/>
          <cell r="CB472"/>
          <cell r="CC472"/>
          <cell r="CD472"/>
          <cell r="CE472">
            <v>243050</v>
          </cell>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v>243180</v>
          </cell>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v>243397</v>
          </cell>
          <cell r="CF474">
            <v>242910</v>
          </cell>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เซ็นทรัลแอร์พอร์ตพลาซ่า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cell r="BW476"/>
          <cell r="BX476"/>
          <cell r="BY476"/>
          <cell r="BZ476"/>
          <cell r="CA476"/>
          <cell r="CB476"/>
          <cell r="CC476"/>
          <cell r="CD476"/>
          <cell r="CE476">
            <v>242936</v>
          </cell>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v>243218</v>
          </cell>
          <cell r="CF477"/>
          <cell r="CG477">
            <v>243008</v>
          </cell>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v>243367</v>
          </cell>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v>242847</v>
          </cell>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cell r="BW480"/>
          <cell r="BX480"/>
          <cell r="BY480"/>
          <cell r="BZ480"/>
          <cell r="CA480"/>
          <cell r="CB480"/>
          <cell r="CC480"/>
          <cell r="CD480"/>
          <cell r="CE480">
            <v>243306</v>
          </cell>
          <cell r="CF480"/>
          <cell r="CG480"/>
          <cell r="CH480"/>
          <cell r="CI480"/>
          <cell r="CJ480"/>
          <cell r="CK480"/>
          <cell r="CL480"/>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cell r="BW481"/>
          <cell r="BX481"/>
          <cell r="BY481"/>
          <cell r="BZ481"/>
          <cell r="CA481"/>
          <cell r="CB481"/>
          <cell r="CC481"/>
          <cell r="CD481"/>
          <cell r="CE481">
            <v>243000</v>
          </cell>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ศาลจังหวัดลำพูน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cell r="BW483"/>
          <cell r="BX483"/>
          <cell r="BY483"/>
          <cell r="BZ483"/>
          <cell r="CA483"/>
          <cell r="CB483"/>
          <cell r="CC483"/>
          <cell r="CD483"/>
          <cell r="CE483">
            <v>243050</v>
          </cell>
          <cell r="CF483"/>
          <cell r="CG483"/>
          <cell r="CH483"/>
          <cell r="CI483"/>
          <cell r="CJ483"/>
          <cell r="CK483"/>
          <cell r="CL483"/>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cell r="BW484"/>
          <cell r="BX484"/>
          <cell r="BY484"/>
          <cell r="BZ484"/>
          <cell r="CA484"/>
          <cell r="CB484"/>
          <cell r="CC484"/>
          <cell r="CD484"/>
          <cell r="CE484">
            <v>242957</v>
          </cell>
          <cell r="CF484"/>
          <cell r="CG484"/>
          <cell r="CH484"/>
          <cell r="CI484"/>
          <cell r="CJ484"/>
          <cell r="CK484"/>
          <cell r="CL484"/>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v>243367</v>
          </cell>
          <cell r="CF485">
            <v>242908</v>
          </cell>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v>242936</v>
          </cell>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cell r="BW487"/>
          <cell r="BX487"/>
          <cell r="BY487"/>
          <cell r="BZ487"/>
          <cell r="CA487"/>
          <cell r="CB487"/>
          <cell r="CC487"/>
          <cell r="CD487"/>
          <cell r="CE487">
            <v>243050</v>
          </cell>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cell r="BW488"/>
          <cell r="BX488"/>
          <cell r="BY488"/>
          <cell r="BZ488"/>
          <cell r="CA488"/>
          <cell r="CB488"/>
          <cell r="CC488"/>
          <cell r="CD488"/>
          <cell r="CE488">
            <v>242936</v>
          </cell>
          <cell r="CF488"/>
          <cell r="CG488"/>
          <cell r="CH488"/>
          <cell r="CI488"/>
          <cell r="CJ488"/>
          <cell r="CK488"/>
          <cell r="CL488"/>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v>243306</v>
          </cell>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v>242936</v>
          </cell>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cell r="BW491"/>
          <cell r="BX491"/>
          <cell r="BY491"/>
          <cell r="BZ491"/>
          <cell r="CA491"/>
          <cell r="CB491"/>
          <cell r="CC491"/>
          <cell r="CD491"/>
          <cell r="CE491">
            <v>242936</v>
          </cell>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v>243367</v>
          </cell>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cell r="BW493"/>
          <cell r="BX493"/>
          <cell r="BY493"/>
          <cell r="BZ493"/>
          <cell r="CA493"/>
          <cell r="CB493"/>
          <cell r="CC493"/>
          <cell r="CD493"/>
          <cell r="CE493">
            <v>242936</v>
          </cell>
          <cell r="CF493"/>
          <cell r="CG493"/>
          <cell r="CH493"/>
          <cell r="CI493"/>
          <cell r="CJ493"/>
          <cell r="CK493"/>
          <cell r="CL493"/>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v>243306</v>
          </cell>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v>243305</v>
          </cell>
          <cell r="CF495">
            <v>242977</v>
          </cell>
          <cell r="CG495">
            <v>243164</v>
          </cell>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cell r="BW496"/>
          <cell r="BX496"/>
          <cell r="BY496"/>
          <cell r="BZ496"/>
          <cell r="CA496"/>
          <cell r="CB496"/>
          <cell r="CC496"/>
          <cell r="CD496"/>
          <cell r="CE496">
            <v>243306</v>
          </cell>
          <cell r="CF496"/>
          <cell r="CG496"/>
          <cell r="CH496"/>
          <cell r="CI496"/>
          <cell r="CJ496"/>
          <cell r="CK496"/>
          <cell r="CL496"/>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v>243306</v>
          </cell>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v>243276</v>
          </cell>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v>243050</v>
          </cell>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v>243120</v>
          </cell>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v>242936</v>
          </cell>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v>242872</v>
          </cell>
          <cell r="CE502">
            <v>243218</v>
          </cell>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v>243306</v>
          </cell>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v>243333</v>
          </cell>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v>242936</v>
          </cell>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v>243397</v>
          </cell>
          <cell r="CF506"/>
          <cell r="CG506">
            <v>242913</v>
          </cell>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v>243050</v>
          </cell>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v>242936</v>
          </cell>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cell r="BW510"/>
          <cell r="BX510"/>
          <cell r="BY510"/>
          <cell r="BZ510"/>
          <cell r="CA510"/>
          <cell r="CB510"/>
          <cell r="CC510"/>
          <cell r="CD510"/>
          <cell r="CE510">
            <v>243306</v>
          </cell>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v>243333</v>
          </cell>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v>243305</v>
          </cell>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v>243050</v>
          </cell>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v>243276</v>
          </cell>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v>243397</v>
          </cell>
          <cell r="CF516"/>
          <cell r="CG516">
            <v>243192</v>
          </cell>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v>243306</v>
          </cell>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v>243180</v>
          </cell>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คำสั่ง(20/7/2564)</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cell r="BW519"/>
          <cell r="BX519"/>
          <cell r="BY519"/>
          <cell r="BZ519"/>
          <cell r="CA519"/>
          <cell r="CB519"/>
          <cell r="CC519"/>
          <cell r="CD519"/>
          <cell r="CE519">
            <v>243050</v>
          </cell>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v>243276</v>
          </cell>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v>243276</v>
          </cell>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v>243276</v>
          </cell>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นิมมานเหมินทร์</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cell r="CE523">
            <v>242936</v>
          </cell>
          <cell r="CF523"/>
          <cell r="CG523"/>
          <cell r="CH523"/>
          <cell r="CI523"/>
          <cell r="CJ523"/>
          <cell r="CK523"/>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ศาลจังหวัดเชียงราย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v>242950</v>
          </cell>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เซ็นทรัลแอร์พอร์ตพลาซ่า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ศาลจังหวัดแพร่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v>243141</v>
          </cell>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cell r="BW529"/>
          <cell r="BX529"/>
          <cell r="BY529"/>
          <cell r="BZ529"/>
          <cell r="CA529"/>
          <cell r="CB529"/>
          <cell r="CC529"/>
          <cell r="CD529"/>
          <cell r="CE529"/>
          <cell r="CF529"/>
          <cell r="CG529"/>
          <cell r="CH529"/>
          <cell r="CI529"/>
          <cell r="CJ529"/>
          <cell r="CK529"/>
          <cell r="CL529"/>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cell r="BW531"/>
          <cell r="BX531"/>
          <cell r="BY531"/>
          <cell r="BZ531"/>
          <cell r="CA531"/>
          <cell r="CB531"/>
          <cell r="CC531"/>
          <cell r="CD531">
            <v>242983</v>
          </cell>
          <cell r="CE531">
            <v>242983</v>
          </cell>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cell r="BW532"/>
          <cell r="BX532"/>
          <cell r="BY532"/>
          <cell r="BZ532"/>
          <cell r="CA532"/>
          <cell r="CB532"/>
          <cell r="CC532"/>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v>242843</v>
          </cell>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เซ็นทรัลแอร์พอร์ตพลาซ่า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เซ็นทรัลแอร์พอร์ตพลาซ่า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v>242872</v>
          </cell>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cell r="BW546"/>
          <cell r="BX546"/>
          <cell r="BY546"/>
          <cell r="BZ546"/>
          <cell r="CA546"/>
          <cell r="CB546"/>
          <cell r="CC546"/>
          <cell r="CD546"/>
          <cell r="CE546">
            <v>243276</v>
          </cell>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cell r="BW547"/>
          <cell r="BX547"/>
          <cell r="BY547"/>
          <cell r="BZ547"/>
          <cell r="CA547"/>
          <cell r="CB547"/>
          <cell r="CC547"/>
          <cell r="CD547"/>
          <cell r="CE547">
            <v>243276</v>
          </cell>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cell r="BW548"/>
          <cell r="BX548"/>
          <cell r="BY548"/>
          <cell r="BZ548"/>
          <cell r="CA548"/>
          <cell r="CB548"/>
          <cell r="CC548"/>
          <cell r="CD548"/>
          <cell r="CE548">
            <v>243276</v>
          </cell>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v>243367</v>
          </cell>
          <cell r="CF549"/>
          <cell r="CG549"/>
          <cell r="CH549"/>
          <cell r="CI549"/>
          <cell r="CJ549"/>
          <cell r="CK549"/>
          <cell r="CL549"/>
          <cell r="CM549">
            <v>243367</v>
          </cell>
          <cell r="CN549"/>
          <cell r="CO549"/>
        </row>
        <row r="550">
          <cell r="B550">
            <v>1394</v>
          </cell>
          <cell r="C550">
            <v>545</v>
          </cell>
          <cell r="D550">
            <v>24</v>
          </cell>
          <cell r="E550">
            <v>8</v>
          </cell>
          <cell r="F550">
            <v>2564</v>
          </cell>
          <cell r="G550">
            <v>800058049928</v>
          </cell>
          <cell r="H550" t="str">
            <v>นาย</v>
          </cell>
          <cell r="I550" t="str">
            <v>ศตวรรษ</v>
          </cell>
          <cell r="J550" t="str">
            <v>กันธะวงศ์</v>
          </cell>
          <cell r="K550">
            <v>1500400099296</v>
          </cell>
          <cell r="L550" t="str">
            <v>แม่แตง</v>
          </cell>
          <cell r="M550" t="str">
            <v>เชียงใหม่ 4</v>
          </cell>
          <cell r="N550">
            <v>8</v>
          </cell>
          <cell r="O550" t="str">
            <v>ธปช.</v>
          </cell>
          <cell r="P550" t="str">
            <v>1.บุคคลค้ำประกัน</v>
          </cell>
          <cell r="Q550">
            <v>69229.37</v>
          </cell>
          <cell r="R550">
            <v>15</v>
          </cell>
          <cell r="S550" t="str">
            <v>แขวงเชียงใหม่</v>
          </cell>
          <cell r="T550" t="str">
            <v>ผบ.3858</v>
          </cell>
          <cell r="U550">
            <v>2560</v>
          </cell>
          <cell r="V550" t="str">
            <v>ผบ.6634</v>
          </cell>
          <cell r="W550">
            <v>2560</v>
          </cell>
          <cell r="X550"/>
          <cell r="Y550"/>
          <cell r="Z550"/>
          <cell r="AA550">
            <v>22</v>
          </cell>
          <cell r="AB550">
            <v>8</v>
          </cell>
          <cell r="AC550">
            <v>2560</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v>
          </cell>
          <cell r="BC550"/>
          <cell r="BD550"/>
          <cell r="BE550"/>
          <cell r="BF550"/>
          <cell r="BG550"/>
          <cell r="BH550"/>
          <cell r="BI550"/>
          <cell r="BJ550"/>
          <cell r="BK550"/>
          <cell r="BL550" t="str">
            <v>นายศตวรรษ กันธะวงศ์</v>
          </cell>
          <cell r="BM550">
            <v>823860010186</v>
          </cell>
          <cell r="BN550"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550" t="str">
            <v>จำเลยที่ 1
จำเลยที่ 2
คู่สมรสจำเลยที่ 2
จำเลยที่ 3
คู่สมรสจำเลยที่ 3</v>
          </cell>
          <cell r="BP550" t="str">
            <v>1500400099296
1500800003318
2630200017099
1659900272181
1101401570108</v>
          </cell>
          <cell r="BQ55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550" t="str">
            <v>ไม่พบทรัพย์</v>
          </cell>
          <cell r="BS550" t="str">
            <v>พบทรัพย์</v>
          </cell>
          <cell r="BT550">
            <v>5</v>
          </cell>
          <cell r="BU550" t="str">
            <v>เกศินี</v>
          </cell>
          <cell r="BV550"/>
          <cell r="BW550"/>
          <cell r="BX550"/>
          <cell r="BY550"/>
          <cell r="BZ550"/>
          <cell r="CA550"/>
          <cell r="CB550"/>
          <cell r="CC550"/>
          <cell r="CD550"/>
          <cell r="CE550">
            <v>243276</v>
          </cell>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cell r="BY551"/>
          <cell r="BZ551"/>
          <cell r="CA551"/>
          <cell r="CB551"/>
          <cell r="CC551"/>
          <cell r="CD551"/>
          <cell r="CE551">
            <v>243397</v>
          </cell>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cell r="BY552"/>
          <cell r="BZ552"/>
          <cell r="CA552"/>
          <cell r="CB552"/>
          <cell r="CC552"/>
          <cell r="CD552"/>
          <cell r="CE552">
            <v>243276</v>
          </cell>
          <cell r="CF552"/>
          <cell r="CG552"/>
          <cell r="CH552"/>
          <cell r="CI552"/>
          <cell r="CJ552"/>
          <cell r="CK552"/>
          <cell r="CL552"/>
          <cell r="CM552">
            <v>243276</v>
          </cell>
          <cell r="CN552"/>
          <cell r="CO552"/>
        </row>
        <row r="553">
          <cell r="B553">
            <v>1397</v>
          </cell>
          <cell r="C553">
            <v>548</v>
          </cell>
          <cell r="D553">
            <v>24</v>
          </cell>
          <cell r="E553">
            <v>8</v>
          </cell>
          <cell r="F553">
            <v>2564</v>
          </cell>
          <cell r="G553">
            <v>800015979563</v>
          </cell>
          <cell r="H553" t="str">
            <v>นาง</v>
          </cell>
          <cell r="I553" t="str">
            <v>อัมพร</v>
          </cell>
          <cell r="J553" t="str">
            <v>วงศ์โสภา</v>
          </cell>
          <cell r="K553">
            <v>3501900120551</v>
          </cell>
          <cell r="L553" t="str">
            <v>อมก๋อย</v>
          </cell>
          <cell r="M553" t="str">
            <v>เชียงใหม่ 3</v>
          </cell>
          <cell r="N553">
            <v>8</v>
          </cell>
          <cell r="O553" t="str">
            <v>สวัสดิการ</v>
          </cell>
          <cell r="P553" t="str">
            <v>1.บุคคลค้ำประกัน</v>
          </cell>
          <cell r="Q553">
            <v>222036.68</v>
          </cell>
          <cell r="R553">
            <v>14</v>
          </cell>
          <cell r="S553" t="str">
            <v>แขวงเชียงใหม่</v>
          </cell>
          <cell r="T553" t="str">
            <v>ผบ.12534</v>
          </cell>
          <cell r="U553">
            <v>2560</v>
          </cell>
          <cell r="V553" t="str">
            <v>ผบ.1230</v>
          </cell>
          <cell r="W553">
            <v>2561</v>
          </cell>
          <cell r="X553">
            <v>19</v>
          </cell>
          <cell r="Y553">
            <v>2</v>
          </cell>
          <cell r="Z553">
            <v>2561</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v>
          </cell>
          <cell r="BC553"/>
          <cell r="BD553"/>
          <cell r="BE553"/>
          <cell r="BF553"/>
          <cell r="BG553"/>
          <cell r="BH553"/>
          <cell r="BI553"/>
          <cell r="BJ553"/>
          <cell r="BK553"/>
          <cell r="BL553" t="str">
            <v>นางอัมพร วงศ์โสภา</v>
          </cell>
          <cell r="BM553">
            <v>823759010678</v>
          </cell>
          <cell r="BN553" t="str">
            <v>1.นางอัมพร  วงศ์โสภา
2.นายบุญส่ง  วงศ์โสภา
3.นายสุทิน  ศรีรัฐ</v>
          </cell>
          <cell r="BO553" t="str">
            <v>จำเลยที่ 1
คู่สมรสจำเลยที่ 1
จำเลยที่ 2</v>
          </cell>
          <cell r="BP553" t="str">
            <v>3501900120551
3501600019170
3820400080734</v>
          </cell>
          <cell r="BQ553"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553" t="str">
            <v>ไม่พบทรัพย์</v>
          </cell>
          <cell r="BS553" t="str">
            <v>พบทรัพย์</v>
          </cell>
          <cell r="BT553">
            <v>3</v>
          </cell>
          <cell r="BU553" t="str">
            <v>เกศินี</v>
          </cell>
          <cell r="BV553"/>
          <cell r="BW553"/>
          <cell r="BX553"/>
          <cell r="BY553"/>
          <cell r="BZ553"/>
          <cell r="CA553"/>
          <cell r="CB553"/>
          <cell r="CC553"/>
          <cell r="CD553"/>
          <cell r="CE553">
            <v>243050</v>
          </cell>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v>242843</v>
          </cell>
          <cell r="CE554">
            <v>243306</v>
          </cell>
          <cell r="CF554"/>
          <cell r="CG554">
            <v>242886</v>
          </cell>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cell r="BY555"/>
          <cell r="BZ555"/>
          <cell r="CA555"/>
          <cell r="CB555"/>
          <cell r="CC555"/>
          <cell r="CD555"/>
          <cell r="CE555">
            <v>243141</v>
          </cell>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v>242983</v>
          </cell>
          <cell r="CE563">
            <v>242983</v>
          </cell>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v>242983</v>
          </cell>
          <cell r="CE565">
            <v>242983</v>
          </cell>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v>242983</v>
          </cell>
          <cell r="CE566">
            <v>242983</v>
          </cell>
          <cell r="CF566"/>
          <cell r="CG566"/>
          <cell r="CH566"/>
          <cell r="CI566"/>
          <cell r="CJ566"/>
          <cell r="CK566"/>
          <cell r="CL566">
            <v>242983</v>
          </cell>
          <cell r="CM566">
            <v>242983</v>
          </cell>
          <cell r="CN566"/>
          <cell r="CO566"/>
        </row>
        <row r="567">
          <cell r="B567">
            <v>1411</v>
          </cell>
          <cell r="C567">
            <v>562</v>
          </cell>
          <cell r="D567">
            <v>7</v>
          </cell>
          <cell r="E567">
            <v>9</v>
          </cell>
          <cell r="F567">
            <v>2564</v>
          </cell>
          <cell r="G567">
            <v>800027343493</v>
          </cell>
          <cell r="H567" t="str">
            <v>นาย</v>
          </cell>
          <cell r="I567" t="str">
            <v>สถิตย์พร</v>
          </cell>
          <cell r="J567" t="str">
            <v>พยุงวงศ์</v>
          </cell>
          <cell r="K567" t="str">
            <v>3-6406-00069-63-9</v>
          </cell>
          <cell r="L567" t="str">
            <v>หนองหอย</v>
          </cell>
          <cell r="M567" t="str">
            <v>เชียงใหม่ 1</v>
          </cell>
          <cell r="N567">
            <v>8</v>
          </cell>
          <cell r="O567" t="str">
            <v>สินเชื่อธนาคารประชาชน</v>
          </cell>
          <cell r="P567" t="str">
            <v>1.บุคคลค้ำประกัน</v>
          </cell>
          <cell r="Q567">
            <v>148964</v>
          </cell>
          <cell r="R567">
            <v>36982.71</v>
          </cell>
          <cell r="S567" t="str">
            <v>แขวงเชียงใหม่</v>
          </cell>
          <cell r="T567" t="str">
            <v>ผบ.5402</v>
          </cell>
          <cell r="U567" t="str">
            <v>2562</v>
          </cell>
          <cell r="V567" t="str">
            <v>ผบ.7264</v>
          </cell>
          <cell r="W567">
            <v>2562</v>
          </cell>
          <cell r="X567"/>
          <cell r="Y567"/>
          <cell r="Z567"/>
          <cell r="AA567">
            <v>13</v>
          </cell>
          <cell r="AB567">
            <v>8</v>
          </cell>
          <cell r="AC567">
            <v>2562</v>
          </cell>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7/9/2564)//รายงานผลสืบทรัพย์11/4/2566</v>
          </cell>
          <cell r="BC567"/>
          <cell r="BD567"/>
          <cell r="BE567"/>
          <cell r="BF567"/>
          <cell r="BG567"/>
          <cell r="BH567"/>
          <cell r="BI567"/>
          <cell r="BJ567"/>
          <cell r="BK567"/>
          <cell r="BL567" t="str">
            <v>นายสถิตย์พร พยุงวงศ์</v>
          </cell>
          <cell r="BM567">
            <v>0</v>
          </cell>
          <cell r="BN567" t="str">
            <v>1.นายสถิตย์พร พยุงวงศ์
2.นางสาวจิตรวีหรือชิชาญา เยาวรัตน์
3.นายจิรวัฒน์ เยาวรัตน์</v>
          </cell>
          <cell r="BO567" t="str">
            <v>จำเลยที่ 1
จำเลยที่ 2
จำเลยที่ 3</v>
          </cell>
          <cell r="BP567" t="str">
            <v>3-6406-00069-63-9
3-6498-00052-85-1
1-6406-00083-77-5</v>
          </cell>
          <cell r="BQ567" t="str">
            <v>-ไม่พบว่ามีกรรมสิทธิ์ในที่ดิน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67" t="str">
            <v>ไม่พบทรัพย์</v>
          </cell>
          <cell r="BS567" t="str">
            <v>พบทรัพย์</v>
          </cell>
          <cell r="BT567">
            <v>3</v>
          </cell>
          <cell r="BU567" t="str">
            <v>วรกมล</v>
          </cell>
          <cell r="BV567" t="str">
            <v>1.นายสถิตย์พร พยุงวงศ์
2.นางสาวจิตรวีหรือชิชาญา เยาวรัตน์
3.นายจิรวัฒน์ เยาวรัตน์</v>
          </cell>
          <cell r="BW567" t="str">
            <v>จำเลยที่ 1
จำเลยที่ 2
จำเลยที่ 3</v>
          </cell>
          <cell r="BX567" t="str">
            <v>3-6406-00069-63-9
3-6498-00052-85-1
1-6406-00083-77-5</v>
          </cell>
          <cell r="BY567"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Z567" t="str">
            <v>ไม่พบทรัพย์</v>
          </cell>
          <cell r="CA567"/>
          <cell r="CB567">
            <v>3</v>
          </cell>
          <cell r="CC567"/>
          <cell r="CD567">
            <v>242983</v>
          </cell>
          <cell r="CE567">
            <v>242983</v>
          </cell>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cell r="BW568"/>
          <cell r="BX568"/>
          <cell r="BY568"/>
          <cell r="BZ568"/>
          <cell r="CA568"/>
          <cell r="CB568"/>
          <cell r="CC568"/>
          <cell r="CD568">
            <v>242983</v>
          </cell>
          <cell r="CE568">
            <v>242983</v>
          </cell>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v>243367</v>
          </cell>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v>243333</v>
          </cell>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21/9/2564)</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cell r="BW574"/>
          <cell r="BX574"/>
          <cell r="BY574"/>
          <cell r="BZ574"/>
          <cell r="CA574"/>
          <cell r="CB574"/>
          <cell r="CC574"/>
          <cell r="CD574"/>
          <cell r="CE574">
            <v>243333</v>
          </cell>
          <cell r="CF574"/>
          <cell r="CG574"/>
          <cell r="CH574"/>
          <cell r="CI574"/>
          <cell r="CJ574"/>
          <cell r="CK574"/>
          <cell r="CL574"/>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v>243397</v>
          </cell>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v>243306</v>
          </cell>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v>243218</v>
          </cell>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v>242929</v>
          </cell>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v>242944</v>
          </cell>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v>243293</v>
          </cell>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เซ็นทรัลแอร์พอร์ตพลาซ่า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v>242919</v>
          </cell>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v>242919</v>
          </cell>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v>242919</v>
          </cell>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เซ็นทรัลแอร์พอร์ตพลาซ่า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v>243238</v>
          </cell>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v>243397</v>
          </cell>
          <cell r="CF627">
            <v>242913</v>
          </cell>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v>242874</v>
          </cell>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เซ็นทรัลแอร์พอร์ตพลาซ่า
เชียงใหม่</v>
          </cell>
          <cell r="M636" t="str">
            <v>เชียงใหม่1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เซ็นทรัลแอร์พอร์ตพลาซ่า
เชียงใหม่</v>
          </cell>
          <cell r="M640" t="str">
            <v>เชียงใหม่1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เซ็นทรัลแอร์พอร์ตพลาซ่า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เซ็นทรัลแอร์พอร์ตพลาซ่า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สืบทรัพย์ (คำสั่ง 23/11/2564)//สืบแล้ว รายงานผล วันที่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v>242905</v>
          </cell>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สุขาติ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นายสุขาติ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ผบ.3221</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
นางสาวกิติภพ(แสงทุ่ง)
พิมพร ชาวน่าน
นันกาวงศ์</v>
          </cell>
          <cell r="BM752">
            <v>0</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ศาลจังหวัดเชียงใหม่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22</v>
          </cell>
          <cell r="E768">
            <v>12</v>
          </cell>
          <cell r="F768">
            <v>2564</v>
          </cell>
          <cell r="G768">
            <v>800029917583</v>
          </cell>
          <cell r="H768" t="str">
            <v>นาย</v>
          </cell>
          <cell r="I768" t="str">
            <v>พัสวีพิชญ์</v>
          </cell>
          <cell r="J768" t="str">
            <v>ผลภาษี</v>
          </cell>
          <cell r="K768">
            <v>2570900024374</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v>242907</v>
          </cell>
          <cell r="CE768">
            <v>243333</v>
          </cell>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v>242907</v>
          </cell>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v>242942</v>
          </cell>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v>242913</v>
          </cell>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v>242913</v>
          </cell>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 xml:space="preserve"> นินมานเหมินทร์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v>242913</v>
          </cell>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v>242942</v>
          </cell>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v>242913</v>
          </cell>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v>242913</v>
          </cell>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v>242913</v>
          </cell>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v>242907</v>
          </cell>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v>242913</v>
          </cell>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เซ็นทรัลแอร์พอร์ตพลาซ่า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เซ็นทรัลแอร์พอร์ตพลาซ่า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แชวงเวียงป่าเป้า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800083099799</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v>242955</v>
          </cell>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v>242947</v>
          </cell>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v>242947</v>
          </cell>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v>242955</v>
          </cell>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v>242955</v>
          </cell>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v>242947</v>
          </cell>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v>242955</v>
          </cell>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v>242955</v>
          </cell>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v>242955</v>
          </cell>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v>242955</v>
          </cell>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v>242955</v>
          </cell>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v>242955</v>
          </cell>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v>242947</v>
          </cell>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v>242947</v>
          </cell>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v>242961</v>
          </cell>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v>242947</v>
          </cell>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เซ็นทรัลแอร์พอร์ตพลาซ่า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เซ็นทรัลแอร์พอร์ตพลาซ่า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เซ็นทรัลแอร์พอร์ตพลาซ่า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917</v>
          </cell>
          <cell r="D922"/>
          <cell r="E922"/>
          <cell r="F922"/>
          <cell r="G922"/>
          <cell r="H922"/>
          <cell r="I922"/>
          <cell r="J922"/>
          <cell r="K922"/>
          <cell r="L922"/>
          <cell r="M922"/>
          <cell r="N922"/>
          <cell r="O922"/>
          <cell r="P922"/>
          <cell r="Q922"/>
          <cell r="R922"/>
          <cell r="S922"/>
          <cell r="T922"/>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สืบทรัพย์(คำสั่ง 15/2/2566)</v>
          </cell>
          <cell r="BC922"/>
          <cell r="BD922"/>
          <cell r="BE922"/>
          <cell r="BF922"/>
          <cell r="BG922"/>
          <cell r="BH922"/>
          <cell r="BI922"/>
          <cell r="BJ922"/>
          <cell r="BK922"/>
          <cell r="BL922" t="str">
            <v xml:space="preserve"> </v>
          </cell>
          <cell r="BM922">
            <v>0</v>
          </cell>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row>
        <row r="923">
          <cell r="B923">
            <v>1766</v>
          </cell>
          <cell r="C923">
            <v>918</v>
          </cell>
          <cell r="D923">
            <v>23</v>
          </cell>
          <cell r="E923">
            <v>3</v>
          </cell>
          <cell r="F923">
            <v>2565</v>
          </cell>
          <cell r="G923">
            <v>800065165980</v>
          </cell>
          <cell r="H923" t="str">
            <v>นาย</v>
          </cell>
          <cell r="I923" t="str">
            <v xml:space="preserve">วนาฬาร </v>
          </cell>
          <cell r="J923" t="str">
            <v>ตาเร็ว</v>
          </cell>
          <cell r="K923">
            <v>1529900632803</v>
          </cell>
          <cell r="L923" t="str">
            <v>มีโชคพลาซ่า</v>
          </cell>
          <cell r="M923" t="str">
            <v>เชียงใหม่ 2</v>
          </cell>
          <cell r="N923">
            <v>8</v>
          </cell>
          <cell r="O923" t="str">
            <v>สินเชื่อโครงการธนาคารประชาชน</v>
          </cell>
          <cell r="P923" t="str">
            <v>1.บุคคลค้ำประกัน</v>
          </cell>
          <cell r="Q923">
            <v>65492</v>
          </cell>
          <cell r="R923">
            <v>52626.86</v>
          </cell>
          <cell r="S923" t="str">
            <v>แขวงลำปาง</v>
          </cell>
          <cell r="T923" t="str">
            <v>ผบ.4841</v>
          </cell>
          <cell r="U923">
            <v>2562</v>
          </cell>
          <cell r="V923" t="str">
            <v>ผบ.5850</v>
          </cell>
          <cell r="W923">
            <v>2562</v>
          </cell>
          <cell r="X923"/>
          <cell r="Y923"/>
          <cell r="Z923"/>
          <cell r="AA923">
            <v>24</v>
          </cell>
          <cell r="AB923">
            <v>9</v>
          </cell>
          <cell r="AC923">
            <v>2562</v>
          </cell>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นายวนาฬาร  ตาเร็ว</v>
          </cell>
          <cell r="BM923">
            <v>883262011061</v>
          </cell>
          <cell r="BN923" t="str">
            <v>1.นายวนาฬาร ตาเร็ว
2.นางสาวขวัญสกุล พลับพลา
3.นายวรยศ วิลัยวงค์</v>
          </cell>
          <cell r="BO923" t="str">
            <v>จำเลยที่ 1
จำเลยที่ 2
จำเลยที่ 3</v>
          </cell>
          <cell r="BP923" t="str">
            <v>1529900632803
1103700709169
1571100014105</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1767</v>
          </cell>
          <cell r="C924">
            <v>919</v>
          </cell>
          <cell r="D924">
            <v>23</v>
          </cell>
          <cell r="E924">
            <v>3</v>
          </cell>
          <cell r="F924">
            <v>2565</v>
          </cell>
          <cell r="G924">
            <v>800015728051</v>
          </cell>
          <cell r="H924" t="str">
            <v>นางสาว</v>
          </cell>
          <cell r="I924" t="str">
            <v>พรพรรณ</v>
          </cell>
          <cell r="J924" t="str">
            <v>ธรรมเสนีย์</v>
          </cell>
          <cell r="K924">
            <v>3430100207023</v>
          </cell>
          <cell r="L924" t="str">
            <v>หนองคาย</v>
          </cell>
          <cell r="M924" t="str">
            <v>เชียงใหม่ 2</v>
          </cell>
          <cell r="N924">
            <v>8</v>
          </cell>
          <cell r="O924" t="str">
            <v>สินเชื่อธนาคารประชาชน</v>
          </cell>
          <cell r="P924" t="str">
            <v>1.บุคคลค้ำประกัน</v>
          </cell>
          <cell r="Q924">
            <v>124395.9</v>
          </cell>
          <cell r="R924">
            <v>4940.3900000000003</v>
          </cell>
          <cell r="S924" t="str">
            <v>จังหวัดหนองคาย</v>
          </cell>
          <cell r="T924" t="str">
            <v>ผบ.655</v>
          </cell>
          <cell r="U924">
            <v>2561</v>
          </cell>
          <cell r="V924" t="str">
            <v>ผบ.1613</v>
          </cell>
          <cell r="W924">
            <v>2561</v>
          </cell>
          <cell r="X924">
            <v>3</v>
          </cell>
          <cell r="Y924">
            <v>5</v>
          </cell>
          <cell r="Z924">
            <v>2561</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นางสาวพรพรรณ ธรรมเสนีย์</v>
          </cell>
          <cell r="BM924">
            <v>883206630335</v>
          </cell>
          <cell r="BN924" t="str">
            <v>1.นางสาวพรพรรณ ธรรมเสนย์
2.นางสาวเฌอฟ้า สิทธิ
3.นายนิรุธ สิทธิ</v>
          </cell>
          <cell r="BO924" t="str">
            <v>จำเลยที่ 1
จำเลยที่ 2
จำเลยที่ 3</v>
          </cell>
          <cell r="BP924" t="str">
            <v>3430100207023
3501400477140
3501400477158</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1768</v>
          </cell>
          <cell r="C925">
            <v>920</v>
          </cell>
          <cell r="D925">
            <v>23</v>
          </cell>
          <cell r="E925">
            <v>3</v>
          </cell>
          <cell r="F925">
            <v>2565</v>
          </cell>
          <cell r="G925">
            <v>803051016696</v>
          </cell>
          <cell r="H925" t="str">
            <v>จ.ส.ต.</v>
          </cell>
          <cell r="I925" t="str">
            <v>เรวัตร</v>
          </cell>
          <cell r="J925" t="str">
            <v>โค้วตระกูล</v>
          </cell>
          <cell r="K925">
            <v>3580400034824</v>
          </cell>
          <cell r="L925" t="str">
            <v>มหาวิทยาลัยเชียงใหม่</v>
          </cell>
          <cell r="M925" t="str">
            <v>เชียงใหม่ 2</v>
          </cell>
          <cell r="N925">
            <v>8</v>
          </cell>
          <cell r="O925" t="str">
            <v>สินเชื่อสวัสดิการ</v>
          </cell>
          <cell r="P925" t="str">
            <v>1.บุคคลค้ำประกัน</v>
          </cell>
          <cell r="Q925">
            <v>76371.03</v>
          </cell>
          <cell r="R925">
            <v>17047.48</v>
          </cell>
          <cell r="S925" t="str">
            <v>จังหวัดแม่สะเรียง</v>
          </cell>
          <cell r="T925" t="str">
            <v>ผบ.5</v>
          </cell>
          <cell r="U925">
            <v>2556</v>
          </cell>
          <cell r="V925" t="str">
            <v>ผบ.175</v>
          </cell>
          <cell r="W925">
            <v>2556</v>
          </cell>
          <cell r="X925">
            <v>19</v>
          </cell>
          <cell r="Y925">
            <v>9</v>
          </cell>
          <cell r="Z925">
            <v>2556</v>
          </cell>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จ.ส.ต.เรวัตร โค้วตระกูล</v>
          </cell>
          <cell r="BM925">
            <v>883262010291</v>
          </cell>
          <cell r="BN925" t="str">
            <v>1.นางพรทิพย์ โค้วตระกูล
2.ด.ต.เรวัตร โค้วตระกูล
3.ด.ต.สมศักดิ์ ทองคำ
4.นางปรานอม ทองคำ</v>
          </cell>
          <cell r="BO925" t="str">
            <v>ทายาทโดยธรรมของ จ.1
จำเลยที่ 1
จำเลยที่ 2
คู่สมรสจำเลยที่ 2</v>
          </cell>
          <cell r="BP925" t="str">
            <v>3-5804-00034-81-6
3-5804-00034-82-4
3-5001-00113-21-4
3-5019-00502-64-0</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1769</v>
          </cell>
          <cell r="C926">
            <v>921</v>
          </cell>
          <cell r="D926">
            <v>23</v>
          </cell>
          <cell r="E926">
            <v>3</v>
          </cell>
          <cell r="F926">
            <v>2565</v>
          </cell>
          <cell r="G926">
            <v>800017757918</v>
          </cell>
          <cell r="H926" t="str">
            <v>นางสาว</v>
          </cell>
          <cell r="I926" t="str">
            <v>อังคณา</v>
          </cell>
          <cell r="J926" t="str">
            <v>ปันใจ</v>
          </cell>
          <cell r="K926">
            <v>3510300300662</v>
          </cell>
          <cell r="L926" t="str">
            <v>ดอยสะเก็ด</v>
          </cell>
          <cell r="M926" t="str">
            <v>เชียงใหม่ 2</v>
          </cell>
          <cell r="N926">
            <v>8</v>
          </cell>
          <cell r="O926" t="str">
            <v>สินเชื่อธนาคารประชาชน</v>
          </cell>
          <cell r="P926" t="str">
            <v>1.บุคคลค้ำประกัน</v>
          </cell>
          <cell r="Q926">
            <v>48726.85</v>
          </cell>
          <cell r="R926">
            <v>8470.57</v>
          </cell>
          <cell r="S926" t="str">
            <v>จังหวัดแม่สะเรียง</v>
          </cell>
          <cell r="T926" t="str">
            <v>ผบ.230</v>
          </cell>
          <cell r="U926">
            <v>2557</v>
          </cell>
          <cell r="V926" t="str">
            <v>ผบ.302</v>
          </cell>
          <cell r="W926">
            <v>2557</v>
          </cell>
          <cell r="X926"/>
          <cell r="Y926"/>
          <cell r="Z926"/>
          <cell r="AA926">
            <v>19</v>
          </cell>
          <cell r="AB926">
            <v>12</v>
          </cell>
          <cell r="AC926">
            <v>2557</v>
          </cell>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นางสาวอังคณา ปันใจ</v>
          </cell>
          <cell r="BM926">
            <v>823661010588</v>
          </cell>
          <cell r="BN926" t="str">
            <v>1.นางสาวอังคณา ปันใจ
2.นายปัถวี สามสี
3.นางสาวแสงเดือน อุโมงค์</v>
          </cell>
          <cell r="BO926" t="str">
            <v>จำเลยที่ 1
จำเลยที่ 2
จำเลยที่ 3</v>
          </cell>
          <cell r="BP926" t="str">
            <v>3-5103-00300-66-2
1-5099-00499-43-7
3-5705-00901-56-2</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1770</v>
          </cell>
          <cell r="C927">
            <v>922</v>
          </cell>
          <cell r="D927">
            <v>23</v>
          </cell>
          <cell r="E927">
            <v>3</v>
          </cell>
          <cell r="F927">
            <v>2565</v>
          </cell>
          <cell r="G927">
            <v>800041533640</v>
          </cell>
          <cell r="H927" t="str">
            <v>นางสาว</v>
          </cell>
          <cell r="I927" t="str">
            <v>สายฝน</v>
          </cell>
          <cell r="J927" t="str">
            <v>จอมดวง</v>
          </cell>
          <cell r="K927">
            <v>3501400235308</v>
          </cell>
          <cell r="L927" t="str">
            <v>แม่โจ้</v>
          </cell>
          <cell r="M927" t="str">
            <v>เชียงใหม่ 2</v>
          </cell>
          <cell r="N927">
            <v>8</v>
          </cell>
          <cell r="O927" t="str">
            <v>สินเชื่อธนาคารประชาชน</v>
          </cell>
          <cell r="P927" t="str">
            <v>1.บุคคลค้ำประกัน</v>
          </cell>
          <cell r="Q927">
            <v>75680.63</v>
          </cell>
          <cell r="R927">
            <v>8434.07</v>
          </cell>
          <cell r="S927" t="str">
            <v>แขวงเชีบงใหม่</v>
          </cell>
          <cell r="T927" t="str">
            <v>ผบ.1009</v>
          </cell>
          <cell r="U927">
            <v>2560</v>
          </cell>
          <cell r="V927" t="str">
            <v>ผบ.2445</v>
          </cell>
          <cell r="W927">
            <v>2560</v>
          </cell>
          <cell r="X927">
            <v>15</v>
          </cell>
          <cell r="Y927">
            <v>5</v>
          </cell>
          <cell r="Z927">
            <v>2560</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นางสาวสายฝน จอมดวง</v>
          </cell>
          <cell r="BM927">
            <v>823659010820</v>
          </cell>
          <cell r="BN927" t="str">
            <v>1.นางสาวสายฝน จอมดวง
2.นางสาวบัวคำ ชาญกิจ
3.นางสาวพิมพร ไชยวัง</v>
          </cell>
          <cell r="BO927" t="str">
            <v>จำเลยที่ 1
จำเลยที่ 2
จำเลยที่ 3</v>
          </cell>
          <cell r="BP927" t="str">
            <v>3-5014-00235-30-8
3-5010-00029-00-0
1-5099-00504-10-4</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1771</v>
          </cell>
          <cell r="C928">
            <v>923</v>
          </cell>
          <cell r="D928">
            <v>23</v>
          </cell>
          <cell r="E928">
            <v>3</v>
          </cell>
          <cell r="F928">
            <v>2565</v>
          </cell>
          <cell r="G928">
            <v>800029558023</v>
          </cell>
          <cell r="H928" t="str">
            <v>นาย</v>
          </cell>
          <cell r="I928" t="str">
            <v>นพพงษ์</v>
          </cell>
          <cell r="J928" t="str">
            <v>ชื่นทา</v>
          </cell>
          <cell r="K928">
            <v>1509900459494</v>
          </cell>
          <cell r="L928" t="str">
            <v>แม่โจ้</v>
          </cell>
          <cell r="M928" t="str">
            <v>เชียงใหม่ 2</v>
          </cell>
          <cell r="N928">
            <v>8</v>
          </cell>
          <cell r="O928" t="str">
            <v>สินเชื่อธุรกิจห้องแถว</v>
          </cell>
          <cell r="P928" t="str">
            <v>1.บุคคลค้ำประกัน</v>
          </cell>
          <cell r="Q928">
            <v>329083.63</v>
          </cell>
          <cell r="R928">
            <v>56154.22</v>
          </cell>
          <cell r="S928" t="str">
            <v>จังหวัดเชียงใหม่</v>
          </cell>
          <cell r="T928" t="str">
            <v>ผบ.2006</v>
          </cell>
          <cell r="U928">
            <v>2558</v>
          </cell>
          <cell r="V928" t="str">
            <v>ผบ.2437</v>
          </cell>
          <cell r="W928">
            <v>2558</v>
          </cell>
          <cell r="X928">
            <v>30</v>
          </cell>
          <cell r="Y928">
            <v>11</v>
          </cell>
          <cell r="Z928">
            <v>2558</v>
          </cell>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นายนพพงษ์ ชื่นทา</v>
          </cell>
          <cell r="BM928">
            <v>823658010365</v>
          </cell>
          <cell r="BN928" t="str">
            <v>1.นายนพพงษ์ ชื่นทา
2.นายไพบูลย์ วงศ์ฝั้น
3.นายเอกวิทย์ พรวีระยานนท์</v>
          </cell>
          <cell r="BO928" t="str">
            <v>จำเลยที่ 1
จำเลยที่ 2
จำเลยที่ 3</v>
          </cell>
          <cell r="BP928" t="str">
            <v>1-5099-00459-49-4
3-5103-00044-74-7
3-4201-00508-70-8</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1772</v>
          </cell>
          <cell r="C929">
            <v>924</v>
          </cell>
          <cell r="D929">
            <v>23</v>
          </cell>
          <cell r="E929">
            <v>3</v>
          </cell>
          <cell r="F929">
            <v>2565</v>
          </cell>
          <cell r="G929">
            <v>800019655003</v>
          </cell>
          <cell r="H929" t="str">
            <v>นางสาว</v>
          </cell>
          <cell r="I929" t="str">
            <v>สมพิศ</v>
          </cell>
          <cell r="J929" t="str">
            <v>สุวรรณศรี</v>
          </cell>
          <cell r="K929">
            <v>3500500032483</v>
          </cell>
          <cell r="L929" t="str">
            <v>ดอยสะเก็ด</v>
          </cell>
          <cell r="M929" t="str">
            <v>เชียงใหม่ 2</v>
          </cell>
          <cell r="N929">
            <v>8</v>
          </cell>
          <cell r="O929" t="str">
            <v>สินเชื่อธนาคารประชาชน</v>
          </cell>
          <cell r="P929" t="str">
            <v>1.บุคคลค้ำประกัน</v>
          </cell>
          <cell r="Q929">
            <v>85671.79</v>
          </cell>
          <cell r="R929">
            <v>18244.68</v>
          </cell>
          <cell r="S929" t="str">
            <v>แขวงเชียงใหม่</v>
          </cell>
          <cell r="T929" t="str">
            <v>ผบ.8602</v>
          </cell>
          <cell r="U929">
            <v>2558</v>
          </cell>
          <cell r="V929" t="str">
            <v>ผบ.9022</v>
          </cell>
          <cell r="W929">
            <v>2558</v>
          </cell>
          <cell r="X929"/>
          <cell r="Y929"/>
          <cell r="Z929"/>
          <cell r="AA929">
            <v>23</v>
          </cell>
          <cell r="AB929">
            <v>11</v>
          </cell>
          <cell r="AC929">
            <v>2558</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นางสาวสมพิศ สุวรรณศรี</v>
          </cell>
          <cell r="BM929">
            <v>823658010363</v>
          </cell>
          <cell r="BN929" t="str">
            <v>1.นางสาวสมพิศหรือกันต์กนิษฐ์ สุวรรณศรี
2.นางนงนุช แสงซอน
3.นางสาวอภิญญา มณีจอม</v>
          </cell>
          <cell r="BO929" t="str">
            <v>จำเลยที่ 1
จำเลยที่ 2
จำเลยที่ 3</v>
          </cell>
          <cell r="BP929" t="str">
            <v>3-5005-00032-48-3
3-5103-00377-94-1
3-5005-00033-14-5</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1773</v>
          </cell>
          <cell r="C930">
            <v>925</v>
          </cell>
          <cell r="D930">
            <v>23</v>
          </cell>
          <cell r="E930">
            <v>3</v>
          </cell>
          <cell r="F930">
            <v>2565</v>
          </cell>
          <cell r="G930">
            <v>800078098137</v>
          </cell>
          <cell r="H930" t="str">
            <v>นาง</v>
          </cell>
          <cell r="I930" t="str">
            <v>พรรณี</v>
          </cell>
          <cell r="J930" t="str">
            <v>เพชรสุวรรณ</v>
          </cell>
          <cell r="K930">
            <v>3509900193776</v>
          </cell>
          <cell r="L930" t="str">
            <v>มหาวิทยาลัยเชียงใหม่</v>
          </cell>
          <cell r="M930" t="str">
            <v>เชียงใหม่ 2</v>
          </cell>
          <cell r="N930">
            <v>8</v>
          </cell>
          <cell r="O930" t="str">
            <v>สินเชื่อแก้ไขหนี้นอกระบบ (PSA)</v>
          </cell>
          <cell r="P930" t="str">
            <v>1.บุคคลค้ำประกัน</v>
          </cell>
          <cell r="Q930">
            <v>34842.980000000003</v>
          </cell>
          <cell r="R930">
            <v>5677.98</v>
          </cell>
          <cell r="S930" t="str">
            <v>แขวงเชียงใหม่</v>
          </cell>
          <cell r="T930" t="str">
            <v>ผบ.3331</v>
          </cell>
          <cell r="U930">
            <v>2563</v>
          </cell>
          <cell r="V930" t="str">
            <v>ผบ.5903</v>
          </cell>
          <cell r="W930">
            <v>2563</v>
          </cell>
          <cell r="X930"/>
          <cell r="Y930"/>
          <cell r="Z930"/>
          <cell r="AA930">
            <v>1</v>
          </cell>
          <cell r="AB930">
            <v>9</v>
          </cell>
          <cell r="AC930">
            <v>2563</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นางพรรณี เพชรสุวรรณ</v>
          </cell>
          <cell r="BM930">
            <v>883263010447</v>
          </cell>
          <cell r="BN930" t="str">
            <v>1.นางพรรณี เพชรสุวรรณ
2.นางเหรียญทอง เพชรสุวรรณ</v>
          </cell>
          <cell r="BO930" t="str">
            <v>จำเลยที่ 1
จำเลยที่ 2</v>
          </cell>
          <cell r="BP930" t="str">
            <v>3-5099-00193-77-6
3-5015-00121-57-6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1774</v>
          </cell>
          <cell r="C931">
            <v>926</v>
          </cell>
          <cell r="D931">
            <v>23</v>
          </cell>
          <cell r="E931">
            <v>3</v>
          </cell>
          <cell r="F931">
            <v>2565</v>
          </cell>
          <cell r="G931">
            <v>803053006869</v>
          </cell>
          <cell r="H931" t="str">
            <v>นาง</v>
          </cell>
          <cell r="I931" t="str">
            <v xml:space="preserve">อุษณีย์ </v>
          </cell>
          <cell r="J931" t="str">
            <v>ไชยคำปัน</v>
          </cell>
          <cell r="K931">
            <v>3501500154491</v>
          </cell>
          <cell r="L931" t="str">
            <v>มหาวิทยาลัยเชียงใหม่</v>
          </cell>
          <cell r="M931" t="str">
            <v>เชียงใหม่ 2</v>
          </cell>
          <cell r="N931">
            <v>8</v>
          </cell>
          <cell r="O931" t="str">
            <v>สินเชื่อเพื่อพัฒนากลุ่มอาชีพ</v>
          </cell>
          <cell r="P931" t="str">
            <v>1.บุคคลค้ำประกัน</v>
          </cell>
          <cell r="Q931">
            <v>1190048.08</v>
          </cell>
          <cell r="R931">
            <v>281891.38</v>
          </cell>
          <cell r="S931" t="str">
            <v>จังหวัดเชียงใหม่</v>
          </cell>
          <cell r="T931" t="str">
            <v>ผบ.1138</v>
          </cell>
          <cell r="U931">
            <v>2562</v>
          </cell>
          <cell r="V931" t="str">
            <v>ผบ.1390</v>
          </cell>
          <cell r="W931">
            <v>2562</v>
          </cell>
          <cell r="X931"/>
          <cell r="Y931"/>
          <cell r="Z931"/>
          <cell r="AA931">
            <v>10</v>
          </cell>
          <cell r="AB931">
            <v>7</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นางอุษณีย์  ไชยคำปัน</v>
          </cell>
          <cell r="BM931">
            <v>883262010642</v>
          </cell>
          <cell r="BN931" t="str">
            <v>1.นางอุษณีย์ ไชยคำปัน
2.นางกนกพร บุญมี
3.นางสาวระพีร์ คัมภีระ
4.นางสาวรัตติยาภรณ์ วรรณสิทธิ์
5นายสมชาย นิพาพันธ์</v>
          </cell>
          <cell r="BO931" t="str">
            <v>จำเลยที่ 1
จำเลยที่ 2
จำเลยที่ 3
จำเลยที่ 4
จำเลยที่ 5</v>
          </cell>
          <cell r="BP931" t="str">
            <v>3-5015-00154-49-1
3-5019-00198-23-1
3-5099-00916-86-7
3-5099-01422-02-7
3-5005-00290-63-6</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1775</v>
          </cell>
          <cell r="C932">
            <v>927</v>
          </cell>
          <cell r="D932">
            <v>23</v>
          </cell>
          <cell r="E932">
            <v>3</v>
          </cell>
          <cell r="F932">
            <v>2565</v>
          </cell>
          <cell r="G932">
            <v>800041742720</v>
          </cell>
          <cell r="H932" t="str">
            <v>นาง</v>
          </cell>
          <cell r="I932" t="str">
            <v>เรไร</v>
          </cell>
          <cell r="J932" t="str">
            <v>สินธุ</v>
          </cell>
          <cell r="K932">
            <v>3570100325823</v>
          </cell>
          <cell r="L932" t="str">
            <v>สันทราย</v>
          </cell>
          <cell r="M932" t="str">
            <v>เชียงใหม่ 2</v>
          </cell>
          <cell r="N932">
            <v>8</v>
          </cell>
          <cell r="O932" t="str">
            <v>สินเชื่อธนาคารประชาชน</v>
          </cell>
          <cell r="P932" t="str">
            <v>1.บุคคลค้ำประกัน</v>
          </cell>
          <cell r="Q932">
            <v>66098.039999999994</v>
          </cell>
          <cell r="R932">
            <v>28598.05</v>
          </cell>
          <cell r="S932" t="str">
            <v>แขวงเชียงราย</v>
          </cell>
          <cell r="T932" t="str">
            <v>ผบ.4346</v>
          </cell>
          <cell r="U932">
            <v>2562</v>
          </cell>
          <cell r="V932" t="str">
            <v>ผบ.4254</v>
          </cell>
          <cell r="W932">
            <v>2562</v>
          </cell>
          <cell r="X932"/>
          <cell r="Y932"/>
          <cell r="Z932"/>
          <cell r="AA932">
            <v>11</v>
          </cell>
          <cell r="AB932">
            <v>12</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นางเรไร สินธุ</v>
          </cell>
          <cell r="BM932">
            <v>883262012101</v>
          </cell>
          <cell r="BN932" t="str">
            <v>1.นางไพรวัน พ้นภัย</v>
          </cell>
          <cell r="BO932" t="str">
            <v>จำเลย</v>
          </cell>
          <cell r="BP932" t="str">
            <v>3-5709-00540-68-1</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1776</v>
          </cell>
          <cell r="C933">
            <v>928</v>
          </cell>
          <cell r="D933">
            <v>23</v>
          </cell>
          <cell r="E933">
            <v>3</v>
          </cell>
          <cell r="F933">
            <v>2565</v>
          </cell>
          <cell r="G933">
            <v>800026011646</v>
          </cell>
          <cell r="H933" t="str">
            <v>นางสาว</v>
          </cell>
          <cell r="I933" t="str">
            <v>สร้อยลัดดา</v>
          </cell>
          <cell r="J933" t="str">
            <v>คนใจดี</v>
          </cell>
          <cell r="K933">
            <v>3570800315707</v>
          </cell>
          <cell r="L933" t="str">
            <v>สันทราย</v>
          </cell>
          <cell r="M933" t="str">
            <v>เชียงใหม่ 2</v>
          </cell>
          <cell r="N933">
            <v>8</v>
          </cell>
          <cell r="O933" t="str">
            <v>สินเชื่อธนาคารประชาชน</v>
          </cell>
          <cell r="P933" t="str">
            <v>1.บุคคลค้ำประกัน</v>
          </cell>
          <cell r="Q933">
            <v>91623.89</v>
          </cell>
          <cell r="R933">
            <v>24984.99</v>
          </cell>
          <cell r="S933" t="str">
            <v>แขวงเชียงราย</v>
          </cell>
          <cell r="T933" t="str">
            <v>ผบ.2663</v>
          </cell>
          <cell r="U933">
            <v>2562</v>
          </cell>
          <cell r="V933" t="str">
            <v>ผบ.3223</v>
          </cell>
          <cell r="W933">
            <v>2562</v>
          </cell>
          <cell r="X933"/>
          <cell r="Y933"/>
          <cell r="Z933"/>
          <cell r="AA933">
            <v>1</v>
          </cell>
          <cell r="AB933">
            <v>10</v>
          </cell>
          <cell r="AC933">
            <v>2562</v>
          </cell>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นางสาวสร้อยลัดดา คนใจดี</v>
          </cell>
          <cell r="BM933">
            <v>823659011009</v>
          </cell>
          <cell r="BN933" t="str">
            <v>1.นางสาวสร้อยลัดดา คนใจดี
2.นางสาวรภัทภร อินยะพรม
3.นางสาวปิ่นระย้าหรือปริยากร มอญยิ่ง</v>
          </cell>
          <cell r="BO933" t="str">
            <v>จำเลยที่ 1
จำเลยที่ 2
จำเลยที่ 3</v>
          </cell>
          <cell r="BP933" t="str">
            <v>3-5708-00315-70-7
3-5701-01551-84-3
1-5099-00280-21-4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1777</v>
          </cell>
          <cell r="C934">
            <v>929</v>
          </cell>
          <cell r="D934">
            <v>23</v>
          </cell>
          <cell r="E934">
            <v>3</v>
          </cell>
          <cell r="F934">
            <v>2565</v>
          </cell>
          <cell r="G934">
            <v>800059792799</v>
          </cell>
          <cell r="H934" t="str">
            <v>นาย</v>
          </cell>
          <cell r="I934" t="str">
            <v xml:space="preserve">รังสรร </v>
          </cell>
          <cell r="J934" t="str">
            <v>ศรีวรรณ</v>
          </cell>
          <cell r="K934">
            <v>3640700099980</v>
          </cell>
          <cell r="L934" t="str">
            <v>สันทราย</v>
          </cell>
          <cell r="M934" t="str">
            <v>เชียงใหม่ 2</v>
          </cell>
          <cell r="N934">
            <v>8</v>
          </cell>
          <cell r="O934" t="str">
            <v>สินเชื่อธนาคารประชาชน</v>
          </cell>
          <cell r="P934" t="str">
            <v>1.บุคคลค้ำประกัน</v>
          </cell>
          <cell r="Q934">
            <v>225206.43</v>
          </cell>
          <cell r="R934">
            <v>27290.26</v>
          </cell>
          <cell r="S934" t="str">
            <v>แขวงเชียงใหม่</v>
          </cell>
          <cell r="T934" t="str">
            <v>ผบ.11342</v>
          </cell>
          <cell r="U934">
            <v>2560</v>
          </cell>
          <cell r="V934" t="str">
            <v>ผบ.302</v>
          </cell>
          <cell r="W934">
            <v>2561</v>
          </cell>
          <cell r="X934">
            <v>23</v>
          </cell>
          <cell r="Y934">
            <v>1</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นายรังสรร  ศรีวรรณ</v>
          </cell>
          <cell r="BM934">
            <v>823660010544</v>
          </cell>
          <cell r="BN934" t="str">
            <v>1.นายรังสรรค์หรือณภกรณ์ ศรีวรรณ
2.นายชำนาญ คำมา
3.นายสนั่น พุทธา</v>
          </cell>
          <cell r="BO934" t="str">
            <v>จำเลยที่ 1
จำเลยที่ 2
จำเลยที่ 3</v>
          </cell>
          <cell r="BP934" t="str">
            <v>3-6407-00099-98-0
3-5014-00394-94-5
3-5014-00655-40-4</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1778</v>
          </cell>
          <cell r="C935">
            <v>930</v>
          </cell>
          <cell r="D935">
            <v>23</v>
          </cell>
          <cell r="E935">
            <v>3</v>
          </cell>
          <cell r="F935">
            <v>2565</v>
          </cell>
          <cell r="G935">
            <v>800039641413</v>
          </cell>
          <cell r="H935" t="str">
            <v>นาง</v>
          </cell>
          <cell r="I935" t="str">
            <v>ธนันท์ชล</v>
          </cell>
          <cell r="J935" t="str">
            <v>อาษากิจ</v>
          </cell>
          <cell r="K935" t="str">
            <v>3-5014-00597-71-4</v>
          </cell>
          <cell r="L935" t="str">
            <v>สันทราย</v>
          </cell>
          <cell r="M935" t="str">
            <v>เชียงใหม่ 2</v>
          </cell>
          <cell r="N935">
            <v>8</v>
          </cell>
          <cell r="O935" t="str">
            <v>สินเชื่อธนาคารประชาชน</v>
          </cell>
          <cell r="P935" t="str">
            <v>1.บุคคลค้ำประกัน</v>
          </cell>
          <cell r="Q935">
            <v>51154.26</v>
          </cell>
          <cell r="R935">
            <v>11166.26</v>
          </cell>
          <cell r="S935" t="str">
            <v>แขวงเชียงใหม่</v>
          </cell>
          <cell r="T935" t="str">
            <v>ผบ.8003</v>
          </cell>
          <cell r="U935">
            <v>2561</v>
          </cell>
          <cell r="V935" t="str">
            <v>ผบ.8891</v>
          </cell>
          <cell r="W935">
            <v>2561</v>
          </cell>
          <cell r="X935">
            <v>4</v>
          </cell>
          <cell r="Y935">
            <v>9</v>
          </cell>
          <cell r="Z935">
            <v>2561</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นางธนันท์ชล อาษากิจ</v>
          </cell>
          <cell r="BM935">
            <v>823661010190</v>
          </cell>
          <cell r="BN935" t="str">
            <v>1.นางวันระวีหรือธนันท์ชล อาษากิจ
2.นางสาวจันทร์พวงหรือกรศรี หม่องเชย
3.นางมณเฑียร มนขุนทด</v>
          </cell>
          <cell r="BO935" t="str">
            <v>จำเลยที่ 1
จำเลยที่ 2
จำเลยที่ 3</v>
          </cell>
          <cell r="BP935" t="str">
            <v>3-5014-00597-71-4
3-5014-00598-81-8
3-5014-00598-80-0</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1779</v>
          </cell>
          <cell r="C936">
            <v>931</v>
          </cell>
          <cell r="D936">
            <v>23</v>
          </cell>
          <cell r="E936">
            <v>3</v>
          </cell>
          <cell r="F936">
            <v>2565</v>
          </cell>
          <cell r="G936">
            <v>800064448569</v>
          </cell>
          <cell r="H936" t="str">
            <v>นาง</v>
          </cell>
          <cell r="I936" t="str">
            <v>รุ่งรัตน์</v>
          </cell>
          <cell r="J936" t="str">
            <v>บัวชุม</v>
          </cell>
          <cell r="K936">
            <v>1509900046025</v>
          </cell>
          <cell r="L936" t="str">
            <v>ดอยสะเก็ด</v>
          </cell>
          <cell r="M936" t="str">
            <v>เชียงใหม่ 2</v>
          </cell>
          <cell r="N936">
            <v>8</v>
          </cell>
          <cell r="O936" t="str">
            <v>สินเชื่อธนาคารประชาชน</v>
          </cell>
          <cell r="P936" t="str">
            <v>1.บุคคลค้ำประกัน</v>
          </cell>
          <cell r="Q936">
            <v>213581.39</v>
          </cell>
          <cell r="R936">
            <v>30251.61</v>
          </cell>
          <cell r="S936" t="str">
            <v>แขวงเชียงใหม่</v>
          </cell>
          <cell r="T936" t="str">
            <v>ผบ.13784</v>
          </cell>
          <cell r="U936">
            <v>2561</v>
          </cell>
          <cell r="V936" t="str">
            <v>ผบ.50</v>
          </cell>
          <cell r="W936">
            <v>2562</v>
          </cell>
          <cell r="X936">
            <v>14</v>
          </cell>
          <cell r="Y936">
            <v>1</v>
          </cell>
          <cell r="Z936">
            <v>2562</v>
          </cell>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นางรุ่งรัตน์ บัวชุม</v>
          </cell>
          <cell r="BM936">
            <v>823661010298</v>
          </cell>
          <cell r="BN936" t="str">
            <v>1.นางรุ่งรัตน์ บัวชุม
2.นางสาวจรัญญา วงศ์ชมภู
3.นางอารียา บุญตัน</v>
          </cell>
          <cell r="BO936" t="str">
            <v>จำเลยที่ 1
จำเลยที่ 2
จำเลยที่ 3</v>
          </cell>
          <cell r="BP936" t="str">
            <v>1-5099-00046-02-5
3-2106-00087-33-9
3-5015-00089-43-5</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1780</v>
          </cell>
          <cell r="C937">
            <v>932</v>
          </cell>
          <cell r="D937">
            <v>23</v>
          </cell>
          <cell r="E937">
            <v>3</v>
          </cell>
          <cell r="F937">
            <v>2565</v>
          </cell>
          <cell r="G937">
            <v>800095823657</v>
          </cell>
          <cell r="H937" t="str">
            <v>นางสาว</v>
          </cell>
          <cell r="I937" t="str">
            <v>แสงเดือน</v>
          </cell>
          <cell r="J937" t="str">
            <v>เทศชมภู</v>
          </cell>
          <cell r="K937">
            <v>1509900211336</v>
          </cell>
          <cell r="L937" t="str">
            <v>ดอยสะเก็ด</v>
          </cell>
          <cell r="M937" t="str">
            <v>เชียงใหม่ 2</v>
          </cell>
          <cell r="N937">
            <v>8</v>
          </cell>
          <cell r="O937" t="str">
            <v>สินเชื่อแก้ไขปัญหาหนี้นอกระบบ(PSA)</v>
          </cell>
          <cell r="P937" t="str">
            <v>1.บุคคลค้ำประกัน</v>
          </cell>
          <cell r="Q937">
            <v>51234.25</v>
          </cell>
          <cell r="R937">
            <v>4570.25</v>
          </cell>
          <cell r="S937" t="str">
            <v>แขวงเชียงใหม่</v>
          </cell>
          <cell r="T937" t="str">
            <v>ผบ.5804</v>
          </cell>
          <cell r="U937">
            <v>2563</v>
          </cell>
          <cell r="V937" t="str">
            <v>ผบ.7935</v>
          </cell>
          <cell r="W937">
            <v>2563</v>
          </cell>
          <cell r="X937"/>
          <cell r="Y937"/>
          <cell r="Z937"/>
          <cell r="AA937">
            <v>10</v>
          </cell>
          <cell r="AB937">
            <v>11</v>
          </cell>
          <cell r="AC937">
            <v>2563</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นางสาวแสงเดือน เทศชมภู</v>
          </cell>
          <cell r="BM937">
            <v>883263012151</v>
          </cell>
          <cell r="BN937" t="str">
            <v>1.นางสาวแสงเดือน เทศชมภู
2.นางสาวชนาภา รินคำ</v>
          </cell>
          <cell r="BO937" t="str">
            <v>จำเลยที่ 1
จำเลยที่ 2</v>
          </cell>
          <cell r="BP937" t="str">
            <v>1-5099-00211-33-6
1-5099-00535-66-2</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1781</v>
          </cell>
          <cell r="C938">
            <v>933</v>
          </cell>
          <cell r="D938">
            <v>23</v>
          </cell>
          <cell r="E938">
            <v>3</v>
          </cell>
          <cell r="F938">
            <v>2565</v>
          </cell>
          <cell r="G938">
            <v>800078830414</v>
          </cell>
          <cell r="H938" t="str">
            <v>นาง</v>
          </cell>
          <cell r="I938" t="str">
            <v>ฟ้ารุ่ง</v>
          </cell>
          <cell r="J938" t="str">
            <v>สมศรี</v>
          </cell>
          <cell r="K938">
            <v>3571100257047</v>
          </cell>
          <cell r="L938" t="str">
            <v>ดอยสะเก็ด</v>
          </cell>
          <cell r="M938" t="str">
            <v>เชียงใหม่ 2</v>
          </cell>
          <cell r="N938">
            <v>8</v>
          </cell>
          <cell r="O938" t="str">
            <v>สินเชื่อธนาคารประชาชน</v>
          </cell>
          <cell r="P938" t="str">
            <v>1.บุคคลค้ำประกัน</v>
          </cell>
          <cell r="Q938">
            <v>49735.64</v>
          </cell>
          <cell r="R938">
            <v>7072.02</v>
          </cell>
          <cell r="S938" t="str">
            <v>แขวงเวียงป่าเป้า</v>
          </cell>
          <cell r="T938" t="str">
            <v>ผบ.891</v>
          </cell>
          <cell r="U938">
            <v>2562</v>
          </cell>
          <cell r="V938" t="str">
            <v>ผบ.890</v>
          </cell>
          <cell r="W938">
            <v>2562</v>
          </cell>
          <cell r="X938"/>
          <cell r="Y938"/>
          <cell r="Z938"/>
          <cell r="AA938">
            <v>23</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นางฟ้ารุ่ง สมศรี</v>
          </cell>
          <cell r="BM938">
            <v>883262011989</v>
          </cell>
          <cell r="BN938" t="str">
            <v>1.นางฟ้ารุ่ง สมศรี
2.นายณรงค์ ตาคำ
3.นายสมพล ตามันคำ</v>
          </cell>
          <cell r="BO938" t="str">
            <v>จำเลยที่ 1
จำเลยที่ 2
จำเลยที่ 3</v>
          </cell>
          <cell r="BP938" t="str">
            <v>3-5711-00257-04-7
3-5711-00261-01-0
3-5711-00257-53-5</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1782</v>
          </cell>
          <cell r="C939">
            <v>934</v>
          </cell>
          <cell r="D939">
            <v>23</v>
          </cell>
          <cell r="E939">
            <v>3</v>
          </cell>
          <cell r="F939">
            <v>2565</v>
          </cell>
          <cell r="G939">
            <v>800062476026</v>
          </cell>
          <cell r="H939" t="str">
            <v>นางสาว</v>
          </cell>
          <cell r="I939" t="str">
            <v xml:space="preserve">เกสรา </v>
          </cell>
          <cell r="J939" t="str">
            <v>ศิรินาม</v>
          </cell>
          <cell r="K939">
            <v>3500500600414</v>
          </cell>
          <cell r="L939" t="str">
            <v>ดอยสะเก็ด</v>
          </cell>
          <cell r="M939" t="str">
            <v>เชียงใหม่ 2</v>
          </cell>
          <cell r="N939">
            <v>8</v>
          </cell>
          <cell r="O939" t="str">
            <v>สินเชื่อธนาคารประชาชน</v>
          </cell>
          <cell r="P939" t="str">
            <v>1.บุคคลค้ำประกัน</v>
          </cell>
          <cell r="Q939">
            <v>162187</v>
          </cell>
          <cell r="R939">
            <v>25829.14</v>
          </cell>
          <cell r="S939" t="str">
            <v>แขวงเชียงใหม่</v>
          </cell>
          <cell r="T939" t="str">
            <v>ผบ.11961</v>
          </cell>
          <cell r="U939">
            <v>2562</v>
          </cell>
          <cell r="V939" t="str">
            <v>ผบ.2832</v>
          </cell>
          <cell r="W939">
            <v>2562</v>
          </cell>
          <cell r="X939"/>
          <cell r="Y939"/>
          <cell r="Z939"/>
          <cell r="AA939">
            <v>9</v>
          </cell>
          <cell r="AB939">
            <v>12</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นางสาวเกสรา  ศิรินาม</v>
          </cell>
          <cell r="BM939">
            <v>883262012096</v>
          </cell>
          <cell r="BN939" t="str">
            <v>1.นางสาวเกสรา ศิรินาม
2.นายนวพล ปานพรหม
3.นายดวงคำ ตะริโย</v>
          </cell>
          <cell r="BO939" t="str">
            <v>จำเลยที่ 1
จำเลยที่ 2
จำเลยที่ 3</v>
          </cell>
          <cell r="BP939" t="str">
            <v>3-5005-00600-41-4
3-5005-00600-58-9
3-5005-00600-38-4</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1783</v>
          </cell>
          <cell r="C940">
            <v>935</v>
          </cell>
          <cell r="D940">
            <v>23</v>
          </cell>
          <cell r="E940">
            <v>3</v>
          </cell>
          <cell r="F940">
            <v>2565</v>
          </cell>
          <cell r="G940">
            <v>800019711070</v>
          </cell>
          <cell r="H940" t="str">
            <v>นางสาว</v>
          </cell>
          <cell r="I940" t="str">
            <v>นิภาพร</v>
          </cell>
          <cell r="J940" t="str">
            <v>ธรรมพุฒิ</v>
          </cell>
          <cell r="K940">
            <v>3500500298081</v>
          </cell>
          <cell r="L940" t="str">
            <v>ดอยสะเก็ด</v>
          </cell>
          <cell r="M940" t="str">
            <v>เชียงใหม่ 2</v>
          </cell>
          <cell r="N940">
            <v>8</v>
          </cell>
          <cell r="O940" t="str">
            <v>สินเชื่อธนาคารประชาชน</v>
          </cell>
          <cell r="P940" t="str">
            <v>1.บุคคลค้ำประกัน</v>
          </cell>
          <cell r="Q940">
            <v>153278.6</v>
          </cell>
          <cell r="R940">
            <v>37130.6</v>
          </cell>
          <cell r="S940" t="str">
            <v>แขวงเชียงใหม่</v>
          </cell>
          <cell r="T940" t="str">
            <v>ผบ.9812</v>
          </cell>
          <cell r="U940">
            <v>2562</v>
          </cell>
          <cell r="V940" t="str">
            <v>ผบ.11573</v>
          </cell>
          <cell r="W940">
            <v>2562</v>
          </cell>
          <cell r="X940"/>
          <cell r="Y940"/>
          <cell r="Z940"/>
          <cell r="AA940">
            <v>12</v>
          </cell>
          <cell r="AB940">
            <v>11</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นางสาวนิภาพร ธรรมพุฒิ</v>
          </cell>
          <cell r="BM940">
            <v>823660011016</v>
          </cell>
          <cell r="BN940" t="str">
            <v>1.นางสาวนิภาพร ธรรมพุฒิ
2.นายประเสริฐ จักรแก้ว
3.นางเมลดา กุลจิตติธร</v>
          </cell>
          <cell r="BO940" t="str">
            <v>จำเลยที่ 1
จำเลยที่ 2
จำเลยที่ 3</v>
          </cell>
          <cell r="BP940" t="str">
            <v>3-5005-00296-08-1
3-5005-00101-90-6
3-1020-00965-69-9</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1784</v>
          </cell>
          <cell r="C941">
            <v>936</v>
          </cell>
          <cell r="D941">
            <v>23</v>
          </cell>
          <cell r="E941">
            <v>3</v>
          </cell>
          <cell r="F941">
            <v>2565</v>
          </cell>
          <cell r="G941">
            <v>800047405033</v>
          </cell>
          <cell r="H941" t="str">
            <v xml:space="preserve">นาย </v>
          </cell>
          <cell r="I941" t="str">
            <v>เกษม</v>
          </cell>
          <cell r="J941" t="str">
            <v>คำยอด</v>
          </cell>
          <cell r="K941">
            <v>3500500127565</v>
          </cell>
          <cell r="L941" t="str">
            <v>ดอยสะเก็ด</v>
          </cell>
          <cell r="M941" t="str">
            <v>เชียงใหม่ 2</v>
          </cell>
          <cell r="N941">
            <v>8</v>
          </cell>
          <cell r="O941" t="str">
            <v>สินเชื่อธนาคารประชาชน</v>
          </cell>
          <cell r="P941" t="str">
            <v>1.บุคคลค้ำประกัน</v>
          </cell>
          <cell r="Q941">
            <v>66306.28</v>
          </cell>
          <cell r="R941">
            <v>6074.24</v>
          </cell>
          <cell r="S941" t="str">
            <v>แขวงเชียงใหม่</v>
          </cell>
          <cell r="T941" t="str">
            <v>ผบ.3386</v>
          </cell>
          <cell r="U941">
            <v>2562</v>
          </cell>
          <cell r="V941" t="str">
            <v>ผบ.4205</v>
          </cell>
          <cell r="W941">
            <v>2562</v>
          </cell>
          <cell r="X941"/>
          <cell r="Y941"/>
          <cell r="Z941"/>
          <cell r="AA941">
            <v>2</v>
          </cell>
          <cell r="AB941">
            <v>6</v>
          </cell>
          <cell r="AC941">
            <v>2562</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นาย เกษม คำยอด</v>
          </cell>
          <cell r="BM941">
            <v>823660010702</v>
          </cell>
          <cell r="BN941" t="str">
            <v>1.นายเกษม คำยอด
2.นายปั๋น คำเปลี่ยน
3.นายบรรพจน์ ผลนวพจน์</v>
          </cell>
          <cell r="BO941" t="str">
            <v>จำเลยที่ 1
จำเลยที่ 2
จำเลยที่ 3</v>
          </cell>
          <cell r="BP941" t="str">
            <v>3-5005-00127-56-5
3-5005-00135-55-0
3-5013-00064-86-2</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1785</v>
          </cell>
          <cell r="C942">
            <v>937</v>
          </cell>
          <cell r="D942">
            <v>23</v>
          </cell>
          <cell r="E942">
            <v>3</v>
          </cell>
          <cell r="F942">
            <v>2565</v>
          </cell>
          <cell r="G942">
            <v>800076117285</v>
          </cell>
          <cell r="H942" t="str">
            <v>นางสาว</v>
          </cell>
          <cell r="I942" t="str">
            <v>วนัฐชญา</v>
          </cell>
          <cell r="J942" t="str">
            <v>กันตีมูล</v>
          </cell>
          <cell r="K942">
            <v>1509900086787</v>
          </cell>
          <cell r="L942" t="str">
            <v>ดอยสะเก็ด</v>
          </cell>
          <cell r="M942" t="str">
            <v>เชียงใหม่ 2</v>
          </cell>
          <cell r="N942">
            <v>8</v>
          </cell>
          <cell r="O942" t="str">
            <v>สินเชื่อธนาคารประชาชน</v>
          </cell>
          <cell r="P942" t="str">
            <v>1.บุคคลค้ำประกัน</v>
          </cell>
          <cell r="Q942">
            <v>35605.449999999997</v>
          </cell>
          <cell r="R942">
            <v>4276.45</v>
          </cell>
          <cell r="S942" t="str">
            <v>แขวงเชียงใหม่</v>
          </cell>
          <cell r="T942" t="str">
            <v>ผบ.12850</v>
          </cell>
          <cell r="U942">
            <v>2562</v>
          </cell>
          <cell r="V942" t="str">
            <v>ผบ.227</v>
          </cell>
          <cell r="W942">
            <v>2563</v>
          </cell>
          <cell r="X942"/>
          <cell r="Y942"/>
          <cell r="Z942"/>
          <cell r="AA942">
            <v>20</v>
          </cell>
          <cell r="AB942">
            <v>1</v>
          </cell>
          <cell r="AC942">
            <v>2563</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นางสาววนัฐชญา กันตีมูล</v>
          </cell>
          <cell r="BM942">
            <v>883262012165</v>
          </cell>
          <cell r="BN942" t="str">
            <v>1.นางสาววนัฐชญา กันตีมูล
2.นางสาวสุนิสา โปธา
3.นางสาวอนงค์ สุนาอ้าย</v>
          </cell>
          <cell r="BO942" t="str">
            <v>จำเลยที่ 1
จำเลยที่ 2
จำเลยที่ 3</v>
          </cell>
          <cell r="BP942" t="str">
            <v>1-5099-00086-78-7
1-5013-00075-15-9
1-5013-00071-40-4</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1786</v>
          </cell>
          <cell r="C943">
            <v>938</v>
          </cell>
          <cell r="D943">
            <v>23</v>
          </cell>
          <cell r="E943">
            <v>3</v>
          </cell>
          <cell r="F943">
            <v>2565</v>
          </cell>
          <cell r="G943">
            <v>800037726869</v>
          </cell>
          <cell r="H943" t="str">
            <v>นาง</v>
          </cell>
          <cell r="I943" t="str">
            <v>หยาดพิรุณ</v>
          </cell>
          <cell r="J943" t="str">
            <v>จำหมาย</v>
          </cell>
          <cell r="K943">
            <v>3501400343925</v>
          </cell>
          <cell r="L943" t="str">
            <v>สันทราย</v>
          </cell>
          <cell r="M943" t="str">
            <v>เชียงใหม่ 2</v>
          </cell>
          <cell r="N943">
            <v>8</v>
          </cell>
          <cell r="O943" t="str">
            <v>สินเชื่อธนาคารประชาชน</v>
          </cell>
          <cell r="P943" t="str">
            <v>1.บุคคลค้ำประกัน</v>
          </cell>
          <cell r="Q943">
            <v>80229.710000000006</v>
          </cell>
          <cell r="R943">
            <v>15756.8</v>
          </cell>
          <cell r="S943" t="str">
            <v>แขวงเชียงใหม่</v>
          </cell>
          <cell r="T943" t="str">
            <v>ผบ.12039</v>
          </cell>
          <cell r="U943">
            <v>2561</v>
          </cell>
          <cell r="V943" t="str">
            <v>ผบ.93</v>
          </cell>
          <cell r="W943">
            <v>2562</v>
          </cell>
          <cell r="X943"/>
          <cell r="Y943"/>
          <cell r="Z943"/>
          <cell r="AA943">
            <v>15</v>
          </cell>
          <cell r="AB943">
            <v>1</v>
          </cell>
          <cell r="AC943">
            <v>2562</v>
          </cell>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 (คำสั่ง 23/3/2565)//กำลังดำเนินการสืบทรัพย์</v>
          </cell>
          <cell r="BC943"/>
          <cell r="BD943"/>
          <cell r="BE943"/>
          <cell r="BF943"/>
          <cell r="BG943"/>
          <cell r="BH943"/>
          <cell r="BI943"/>
          <cell r="BJ943"/>
          <cell r="BK943"/>
          <cell r="BL943" t="str">
            <v>นางหยาดพิรุณ จำหมาย</v>
          </cell>
          <cell r="BM943">
            <v>823661010384</v>
          </cell>
          <cell r="BN943" t="str">
            <v>1.นางสาวหยาดพิรุณ เผื่อเผ่างามหรือจำหมาย
2.นางสาวภัทรารัตน์ อินชัยหรือรุ้งลาวัล เซนไล้
3.นายวิโรจน์ ทองรักษ์</v>
          </cell>
          <cell r="BO943" t="str">
            <v>จำเลยที่ 1
จำเลยที่ 2
จำเลยที่ 3</v>
          </cell>
          <cell r="BP943" t="str">
            <v>3-5014-00343-92-5
1-5099-00790-48-4
3-5106-00445-21-6</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1787</v>
          </cell>
          <cell r="C944">
            <v>939</v>
          </cell>
          <cell r="D944">
            <v>27</v>
          </cell>
          <cell r="E944">
            <v>3</v>
          </cell>
          <cell r="F944">
            <v>2565</v>
          </cell>
          <cell r="G944">
            <v>800019642647</v>
          </cell>
          <cell r="H944" t="str">
            <v>นางสาว</v>
          </cell>
          <cell r="I944" t="str">
            <v>ปวันรัตน์</v>
          </cell>
          <cell r="J944" t="str">
            <v>สัจมาก</v>
          </cell>
          <cell r="K944" t="str">
            <v>1-5205-00003-96-7</v>
          </cell>
          <cell r="L944" t="str">
            <v>หนองหอย</v>
          </cell>
          <cell r="M944" t="str">
            <v>เชียงใหม่ 1</v>
          </cell>
          <cell r="N944">
            <v>8</v>
          </cell>
          <cell r="O944" t="str">
            <v>สินเชื่อธนาคารประชาชน</v>
          </cell>
          <cell r="P944" t="str">
            <v>1.บุคคลค้ำประกัน</v>
          </cell>
          <cell r="Q944">
            <v>43546.44</v>
          </cell>
          <cell r="R944">
            <v>3558.44</v>
          </cell>
          <cell r="S944" t="str">
            <v>แขวงลำปาง</v>
          </cell>
          <cell r="T944" t="str">
            <v>ผบ.5294</v>
          </cell>
          <cell r="U944">
            <v>2558</v>
          </cell>
          <cell r="V944" t="str">
            <v>ผบ.376</v>
          </cell>
          <cell r="W944">
            <v>2559</v>
          </cell>
          <cell r="X944">
            <v>2</v>
          </cell>
          <cell r="Y944">
            <v>2</v>
          </cell>
          <cell r="Z944">
            <v>2559</v>
          </cell>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สืบทรัพย์สำนักงานอื่นฟ้อง (คำสั่ง 27/4/2565)</v>
          </cell>
          <cell r="BC944"/>
          <cell r="BD944"/>
          <cell r="BE944"/>
          <cell r="BF944"/>
          <cell r="BG944"/>
          <cell r="BH944"/>
          <cell r="BI944"/>
          <cell r="BJ944"/>
          <cell r="BK944"/>
          <cell r="BL944" t="str">
            <v>นางสาวปวันรัตน์ สัจมาก</v>
          </cell>
          <cell r="BM944">
            <v>0</v>
          </cell>
          <cell r="BN944" t="str">
            <v>1.นางสาวปวันรัตน์ สัจมาก
2.นายบัญชา ศรีแก้ว
3.นางเนตรนพิญ จันทร์แดง</v>
          </cell>
          <cell r="BO944" t="str">
            <v>จำเลยที่ 1
จำเลยที่ 2
จำเลยที่ 3</v>
          </cell>
          <cell r="BP944" t="str">
            <v>1-5205-00003-96-7
1-5004-00060-78-1
3-5006-00369-69-2</v>
          </cell>
          <cell r="BQ944" t="str">
            <v>กำลังดำเนินการ</v>
          </cell>
          <cell r="BR944"/>
          <cell r="BS944"/>
          <cell r="BT944"/>
          <cell r="BU944" t="str">
            <v>จันทร์นิภา</v>
          </cell>
          <cell r="BV944"/>
          <cell r="BW944"/>
          <cell r="BX944"/>
          <cell r="BY944"/>
          <cell r="BZ944"/>
          <cell r="CA944"/>
          <cell r="CB944"/>
          <cell r="CC944"/>
          <cell r="CD944"/>
          <cell r="CE944"/>
          <cell r="CF944"/>
          <cell r="CG944"/>
          <cell r="CH944"/>
          <cell r="CI944"/>
          <cell r="CJ944"/>
          <cell r="CK944"/>
          <cell r="CL944"/>
          <cell r="CM944"/>
          <cell r="CN944"/>
          <cell r="CO944"/>
        </row>
        <row r="945">
          <cell r="B945">
            <v>1788</v>
          </cell>
          <cell r="C945">
            <v>940</v>
          </cell>
          <cell r="D945">
            <v>16</v>
          </cell>
          <cell r="E945">
            <v>3</v>
          </cell>
          <cell r="F945">
            <v>2565</v>
          </cell>
          <cell r="G945">
            <v>800027757189</v>
          </cell>
          <cell r="H945" t="str">
            <v>นาง</v>
          </cell>
          <cell r="I945" t="str">
            <v>สมเพชร</v>
          </cell>
          <cell r="J945" t="str">
            <v>ปิยะบุตร</v>
          </cell>
          <cell r="K945"/>
          <cell r="L945" t="str">
            <v>แม่โจ้</v>
          </cell>
          <cell r="M945" t="str">
            <v>เชียงใหม่ 2</v>
          </cell>
          <cell r="N945">
            <v>8</v>
          </cell>
          <cell r="O945" t="str">
            <v>สินเชื่อธนาคารประชาชน</v>
          </cell>
          <cell r="P945" t="str">
            <v>1.บุคคลค้ำประกัน</v>
          </cell>
          <cell r="Q945">
            <v>56666</v>
          </cell>
          <cell r="R945">
            <v>8139.28</v>
          </cell>
          <cell r="S945" t="str">
            <v>แขวงเชียงใหม่</v>
          </cell>
          <cell r="T945" t="str">
            <v>ผบ.6971</v>
          </cell>
          <cell r="U945" t="str">
            <v>2557</v>
          </cell>
          <cell r="V945" t="str">
            <v>ผบ.9123</v>
          </cell>
          <cell r="W945">
            <v>2557</v>
          </cell>
          <cell r="X945"/>
          <cell r="Y945"/>
          <cell r="Z945"/>
          <cell r="AA945">
            <v>15</v>
          </cell>
          <cell r="AB945">
            <v>12</v>
          </cell>
          <cell r="AC945">
            <v>2557</v>
          </cell>
          <cell r="AD945"/>
          <cell r="AE945"/>
          <cell r="AF945"/>
          <cell r="AG945"/>
          <cell r="AH945"/>
          <cell r="AI945"/>
          <cell r="AJ945"/>
          <cell r="AK945"/>
          <cell r="AL945"/>
          <cell r="AM945" t="str">
            <v>โฉนด</v>
          </cell>
          <cell r="AN945" t="str">
            <v>14803</v>
          </cell>
          <cell r="AO945" t="str">
            <v>แม่แฝก</v>
          </cell>
          <cell r="AP945" t="str">
            <v>สันทราย</v>
          </cell>
          <cell r="AQ945" t="str">
            <v>เชียงใหม่</v>
          </cell>
          <cell r="AR945">
            <v>183000</v>
          </cell>
          <cell r="AS945"/>
          <cell r="AT945"/>
          <cell r="AU945"/>
          <cell r="AV945"/>
          <cell r="AW945"/>
          <cell r="AX945"/>
          <cell r="AY945"/>
          <cell r="AZ945"/>
          <cell r="BA945" t="str">
            <v xml:space="preserve"> </v>
          </cell>
          <cell r="BB945" t="str">
            <v>ถอนการยึดทรัพย์และบังคับคดี (16/3/2565) //ถอนแล้ว 29/3/2565</v>
          </cell>
          <cell r="BC945"/>
          <cell r="BD945"/>
          <cell r="BE945"/>
          <cell r="BF945"/>
          <cell r="BG945"/>
          <cell r="BH945"/>
          <cell r="BI945"/>
          <cell r="BJ945"/>
          <cell r="BK945"/>
          <cell r="BL945" t="str">
            <v>นางสมเพชร ปิยะบุตร</v>
          </cell>
          <cell r="BM945">
            <v>0</v>
          </cell>
          <cell r="BN945"/>
          <cell r="BO945"/>
          <cell r="BP945"/>
          <cell r="BQ945"/>
          <cell r="BR945"/>
          <cell r="BS945"/>
          <cell r="BT945"/>
          <cell r="BU945" t="str">
            <v>ศรัญญู (ยึด)</v>
          </cell>
          <cell r="BV945"/>
          <cell r="BW945"/>
          <cell r="BX945"/>
          <cell r="BY945"/>
          <cell r="BZ945"/>
          <cell r="CA945"/>
          <cell r="CB945"/>
          <cell r="CC945"/>
          <cell r="CD945"/>
          <cell r="CE945"/>
          <cell r="CF945"/>
          <cell r="CG945"/>
          <cell r="CH945"/>
          <cell r="CI945"/>
          <cell r="CJ945"/>
          <cell r="CK945"/>
          <cell r="CL945"/>
          <cell r="CM945"/>
          <cell r="CN945"/>
          <cell r="CO945"/>
        </row>
        <row r="946">
          <cell r="B946">
            <v>1789</v>
          </cell>
          <cell r="C946">
            <v>941</v>
          </cell>
          <cell r="D946">
            <v>29</v>
          </cell>
          <cell r="E946">
            <v>3</v>
          </cell>
          <cell r="F946">
            <v>2565</v>
          </cell>
          <cell r="G946">
            <v>800039487791</v>
          </cell>
          <cell r="H946" t="str">
            <v>นาย</v>
          </cell>
          <cell r="I946" t="str">
            <v>จักรกริช</v>
          </cell>
          <cell r="J946" t="str">
            <v>นาใจ</v>
          </cell>
          <cell r="K946">
            <v>1570700025689</v>
          </cell>
          <cell r="L946" t="str">
            <v>เซ็นทรัลแอร์พอร์ตพลาซ่า
เชียงใหม่</v>
          </cell>
          <cell r="M946" t="str">
            <v>เชียงใหม่ 1</v>
          </cell>
          <cell r="N946">
            <v>8</v>
          </cell>
          <cell r="O946" t="str">
            <v>สินเชื่อธนาคารประชาชน</v>
          </cell>
          <cell r="P946" t="str">
            <v>1.บุคคลค้ำประกัน</v>
          </cell>
          <cell r="Q946">
            <v>40478.67</v>
          </cell>
          <cell r="R946">
            <v>10243.58</v>
          </cell>
          <cell r="S946" t="str">
            <v>จังหวัดเชียงราย</v>
          </cell>
          <cell r="T946" t="str">
            <v>ผบ.2295</v>
          </cell>
          <cell r="U946" t="str">
            <v>2561</v>
          </cell>
          <cell r="V946" t="str">
            <v>ผบ.3478</v>
          </cell>
          <cell r="W946">
            <v>2561</v>
          </cell>
          <cell r="X946">
            <v>21</v>
          </cell>
          <cell r="Y946">
            <v>7</v>
          </cell>
          <cell r="Z946">
            <v>2561</v>
          </cell>
          <cell r="AA946"/>
          <cell r="AB946"/>
          <cell r="AC946"/>
          <cell r="AD946">
            <v>21</v>
          </cell>
          <cell r="AE946">
            <v>7</v>
          </cell>
          <cell r="AF946">
            <v>2561</v>
          </cell>
          <cell r="AG946">
            <v>4</v>
          </cell>
          <cell r="AH946">
            <v>9</v>
          </cell>
          <cell r="AI946">
            <v>2562</v>
          </cell>
          <cell r="AJ946"/>
          <cell r="AK946"/>
          <cell r="AL946"/>
          <cell r="AM946"/>
          <cell r="AN946"/>
          <cell r="AO946"/>
          <cell r="AP946"/>
          <cell r="AQ946"/>
          <cell r="AR946"/>
          <cell r="AS946"/>
          <cell r="AT946"/>
          <cell r="AU946"/>
          <cell r="AV946"/>
          <cell r="AW946"/>
          <cell r="AX946"/>
          <cell r="AY946"/>
          <cell r="AZ946"/>
          <cell r="BA946"/>
          <cell r="BB946" t="str">
            <v>สืบทรัพย์สำนักงานอื่นฟ้อง (คำสั่ง 29/3/2565)</v>
          </cell>
          <cell r="BC946"/>
          <cell r="BD946"/>
          <cell r="BE946"/>
          <cell r="BF946"/>
          <cell r="BG946"/>
          <cell r="BH946"/>
          <cell r="BI946"/>
          <cell r="BJ946"/>
          <cell r="BK946"/>
          <cell r="BL946" t="str">
            <v>นายจักรกริช นาใจ</v>
          </cell>
          <cell r="BM946">
            <v>0</v>
          </cell>
          <cell r="BN946"/>
          <cell r="BO946"/>
          <cell r="BP946"/>
          <cell r="BQ946"/>
          <cell r="BR946"/>
          <cell r="BS946"/>
          <cell r="BT946"/>
          <cell r="BU946" t="str">
            <v>วรกมล</v>
          </cell>
          <cell r="BV946"/>
          <cell r="BW946"/>
          <cell r="BX946"/>
          <cell r="BY946"/>
          <cell r="BZ946"/>
          <cell r="CA946"/>
          <cell r="CB946"/>
          <cell r="CC946"/>
          <cell r="CD946"/>
          <cell r="CE946"/>
          <cell r="CF946"/>
          <cell r="CG946"/>
          <cell r="CH946"/>
          <cell r="CI946"/>
          <cell r="CJ946"/>
          <cell r="CK946"/>
          <cell r="CL946"/>
          <cell r="CM946"/>
          <cell r="CN946"/>
          <cell r="CO946"/>
        </row>
        <row r="947">
          <cell r="B947">
            <v>1790</v>
          </cell>
          <cell r="C947">
            <v>942</v>
          </cell>
          <cell r="D947">
            <v>30</v>
          </cell>
          <cell r="E947">
            <v>3</v>
          </cell>
          <cell r="F947">
            <v>2565</v>
          </cell>
          <cell r="G947">
            <v>800035113441</v>
          </cell>
          <cell r="H947" t="str">
            <v xml:space="preserve">นาง </v>
          </cell>
          <cell r="I947" t="str">
            <v xml:space="preserve">สุนีย์ 
</v>
          </cell>
          <cell r="J947" t="str">
            <v>นาวี</v>
          </cell>
          <cell r="K947">
            <v>3501400094739</v>
          </cell>
          <cell r="L947" t="str">
            <v>เชียงใหม่</v>
          </cell>
          <cell r="M947" t="str">
            <v>เชียงใหม่ 1</v>
          </cell>
          <cell r="N947">
            <v>8</v>
          </cell>
          <cell r="O947" t="str">
            <v>สินเชื่อเคหะ</v>
          </cell>
          <cell r="P947" t="str">
            <v>2.หลักทรัพย์ค้ำประกัน</v>
          </cell>
          <cell r="Q947">
            <v>3477366.37</v>
          </cell>
          <cell r="R947">
            <v>1108346.6200000001</v>
          </cell>
          <cell r="S947" t="str">
            <v>จังหวัดเชียงใหม่</v>
          </cell>
          <cell r="T947" t="str">
            <v>ผบE1405</v>
          </cell>
          <cell r="U947" t="str">
            <v>2564</v>
          </cell>
          <cell r="V947" t="str">
            <v>ผบE248</v>
          </cell>
          <cell r="W947">
            <v>2565</v>
          </cell>
          <cell r="X947"/>
          <cell r="Y947"/>
          <cell r="Z947"/>
          <cell r="AA947">
            <v>14</v>
          </cell>
          <cell r="AB947">
            <v>2</v>
          </cell>
          <cell r="AC947">
            <v>2565</v>
          </cell>
          <cell r="AD947"/>
          <cell r="AE947"/>
          <cell r="AF947"/>
          <cell r="AG947"/>
          <cell r="AH947"/>
          <cell r="AI947"/>
          <cell r="AJ947"/>
          <cell r="AK947"/>
          <cell r="AL947"/>
          <cell r="AM947" t="str">
            <v>โฉนด</v>
          </cell>
          <cell r="AN947" t="str">
            <v>122249</v>
          </cell>
          <cell r="AO947" t="str">
            <v>ฟ้าฮ่าม</v>
          </cell>
          <cell r="AP947" t="str">
            <v>เมืองเชียงใหม่</v>
          </cell>
          <cell r="AQ947" t="str">
            <v>เชียงใหม่</v>
          </cell>
          <cell r="AR947"/>
          <cell r="AS947"/>
          <cell r="AT947"/>
          <cell r="AU947"/>
          <cell r="AV947"/>
          <cell r="AW947"/>
          <cell r="AX947"/>
          <cell r="AY947"/>
          <cell r="AZ947"/>
          <cell r="BA947"/>
          <cell r="BB947" t="str">
            <v>ยึดทรัพย์จำนอง (คำสั่ง 30/3/2565)</v>
          </cell>
          <cell r="BC947"/>
          <cell r="BD947"/>
          <cell r="BE947"/>
          <cell r="BF947"/>
          <cell r="BG947"/>
          <cell r="BH947"/>
          <cell r="BI947"/>
          <cell r="BJ947"/>
          <cell r="BK947"/>
          <cell r="BL947" t="str">
            <v>นาง สุนีย์ 
 นาวี</v>
          </cell>
          <cell r="BM947">
            <v>823560010700</v>
          </cell>
          <cell r="BN947"/>
          <cell r="BO947"/>
          <cell r="BP947"/>
          <cell r="BQ947"/>
          <cell r="BR947"/>
          <cell r="BS947"/>
          <cell r="BT947"/>
          <cell r="BU947" t="str">
            <v>นพวิสต์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1791</v>
          </cell>
          <cell r="C948">
            <v>943</v>
          </cell>
          <cell r="D948">
            <v>31</v>
          </cell>
          <cell r="E948">
            <v>3</v>
          </cell>
          <cell r="F948">
            <v>2565</v>
          </cell>
          <cell r="G948">
            <v>822348017325</v>
          </cell>
          <cell r="H948" t="str">
            <v>จ.ส.ท หรือ ส.ท.</v>
          </cell>
          <cell r="I948" t="str">
            <v>สมบูรณ์</v>
          </cell>
          <cell r="J948" t="str">
            <v>ไหวพินิจ</v>
          </cell>
          <cell r="K948">
            <v>3500700164251</v>
          </cell>
          <cell r="L948" t="str">
            <v>แม่ริม</v>
          </cell>
          <cell r="M948" t="str">
            <v>เชียงใหม่ 2</v>
          </cell>
          <cell r="N948">
            <v>8</v>
          </cell>
          <cell r="O948" t="str">
            <v>สินเชื่อพัฒนากลุ่มอาชีพ</v>
          </cell>
          <cell r="P948" t="str">
            <v>2.หลักทรัพย์ค้ำประกัน</v>
          </cell>
          <cell r="Q948">
            <v>748848.51</v>
          </cell>
          <cell r="R948">
            <v>66114.570000000007</v>
          </cell>
          <cell r="S948" t="str">
            <v>จังหวัดลำปาง</v>
          </cell>
          <cell r="T948" t="str">
            <v>ผบ.431</v>
          </cell>
          <cell r="U948" t="str">
            <v>2556</v>
          </cell>
          <cell r="V948" t="str">
            <v>ผบ.437</v>
          </cell>
          <cell r="W948">
            <v>2556</v>
          </cell>
          <cell r="X948"/>
          <cell r="Y948"/>
          <cell r="Z948"/>
          <cell r="AA948">
            <v>29</v>
          </cell>
          <cell r="AB948">
            <v>7</v>
          </cell>
          <cell r="AC948">
            <v>2556</v>
          </cell>
          <cell r="AD948"/>
          <cell r="AE948"/>
          <cell r="AF948"/>
          <cell r="AG948"/>
          <cell r="AH948"/>
          <cell r="AI948"/>
          <cell r="AJ948"/>
          <cell r="AK948"/>
          <cell r="AL948"/>
          <cell r="AM948" t="str">
            <v>น.ส 3 ก.</v>
          </cell>
          <cell r="AN948" t="str">
            <v>482</v>
          </cell>
          <cell r="AO948" t="str">
            <v>ปงดอน</v>
          </cell>
          <cell r="AP948" t="str">
            <v>แจ้ห่ม</v>
          </cell>
          <cell r="AQ948" t="str">
            <v>ลำปาง</v>
          </cell>
          <cell r="AR948"/>
          <cell r="AS948"/>
          <cell r="AT948"/>
          <cell r="AU948"/>
          <cell r="AV948"/>
          <cell r="AW948"/>
          <cell r="AX948"/>
          <cell r="AY948"/>
          <cell r="AZ948"/>
          <cell r="BA948"/>
          <cell r="BB948" t="str">
            <v>ยึดทรัพย์จำนอง (คำสั่ง 31/3/2565)</v>
          </cell>
          <cell r="BC948"/>
          <cell r="BD948"/>
          <cell r="BE948"/>
          <cell r="BF948"/>
          <cell r="BG948"/>
          <cell r="BH948"/>
          <cell r="BI948"/>
          <cell r="BJ948"/>
          <cell r="BK948"/>
          <cell r="BL948" t="str">
            <v>จ.ส.ท หรือ ส.ท.สมบูรณ์ ไหวพินิจ</v>
          </cell>
          <cell r="BM948">
            <v>0</v>
          </cell>
          <cell r="BN948"/>
          <cell r="BO948"/>
          <cell r="BP948"/>
          <cell r="BQ948"/>
          <cell r="BR948"/>
          <cell r="BS948"/>
          <cell r="BT948"/>
          <cell r="BU948" t="str">
            <v>สารุทธ์ (ยึด)</v>
          </cell>
          <cell r="BV948"/>
          <cell r="BW948"/>
          <cell r="BX948"/>
          <cell r="BY948"/>
          <cell r="BZ948"/>
          <cell r="CA948"/>
          <cell r="CB948"/>
          <cell r="CC948"/>
          <cell r="CD948"/>
          <cell r="CE948"/>
          <cell r="CF948"/>
          <cell r="CG948"/>
          <cell r="CH948"/>
          <cell r="CI948"/>
          <cell r="CJ948"/>
          <cell r="CK948"/>
          <cell r="CL948"/>
          <cell r="CM948"/>
          <cell r="CN948"/>
          <cell r="CO948"/>
        </row>
        <row r="949">
          <cell r="B949">
            <v>1792</v>
          </cell>
          <cell r="C949">
            <v>944</v>
          </cell>
          <cell r="D949">
            <v>31</v>
          </cell>
          <cell r="E949">
            <v>3</v>
          </cell>
          <cell r="F949">
            <v>2565</v>
          </cell>
          <cell r="G949">
            <v>800001752420</v>
          </cell>
          <cell r="H949" t="str">
            <v>ร.ต. หรือ ร.ท.</v>
          </cell>
          <cell r="I949" t="str">
            <v>วีรินทร์</v>
          </cell>
          <cell r="J949" t="str">
            <v>จอมนงค์</v>
          </cell>
          <cell r="K949">
            <v>3650101348311</v>
          </cell>
          <cell r="L949" t="str">
            <v>ดอยสะเก็ด</v>
          </cell>
          <cell r="M949" t="str">
            <v>เชียงใหม่ 2</v>
          </cell>
          <cell r="N949">
            <v>8</v>
          </cell>
          <cell r="O949" t="str">
            <v>สินเชื่อธนาคารประชาชน</v>
          </cell>
          <cell r="P949" t="str">
            <v>1.บุคคลค้ำประกัน</v>
          </cell>
          <cell r="Q949">
            <v>1565940.73</v>
          </cell>
          <cell r="R949">
            <v>66500.66</v>
          </cell>
          <cell r="S949" t="str">
            <v>จังหวัดพะเยา</v>
          </cell>
          <cell r="T949" t="str">
            <v>ผบ.331</v>
          </cell>
          <cell r="U949" t="str">
            <v>2557</v>
          </cell>
          <cell r="V949" t="str">
            <v>ผบ.551</v>
          </cell>
          <cell r="W949">
            <v>2557</v>
          </cell>
          <cell r="X949"/>
          <cell r="Y949"/>
          <cell r="Z949"/>
          <cell r="AA949">
            <v>12</v>
          </cell>
          <cell r="AB949">
            <v>5</v>
          </cell>
          <cell r="AC949">
            <v>2557</v>
          </cell>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t="str">
            <v>สืบทรัพย์สำนักงานอื่นฟ้อง (คำสั่ง 31/3/2565)</v>
          </cell>
          <cell r="BC949"/>
          <cell r="BD949"/>
          <cell r="BE949"/>
          <cell r="BF949"/>
          <cell r="BG949"/>
          <cell r="BH949"/>
          <cell r="BI949"/>
          <cell r="BJ949"/>
          <cell r="BK949"/>
          <cell r="BL949" t="str">
            <v>ร.ต. หรือ ร.ท.วีรินทร์ จอมนงค์</v>
          </cell>
          <cell r="BM949">
            <v>883262011905</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1793</v>
          </cell>
          <cell r="C950">
            <v>945</v>
          </cell>
          <cell r="D950">
            <v>31</v>
          </cell>
          <cell r="E950">
            <v>3</v>
          </cell>
          <cell r="F950">
            <v>2565</v>
          </cell>
          <cell r="G950">
            <v>800032733050</v>
          </cell>
          <cell r="H950" t="str">
            <v>นาย</v>
          </cell>
          <cell r="I950" t="str">
            <v>คมกริช</v>
          </cell>
          <cell r="J950" t="str">
            <v>อ่อนจันทึก</v>
          </cell>
          <cell r="K950">
            <v>3302000542397</v>
          </cell>
          <cell r="L950" t="str">
            <v>เซ็นทรัลแอร์พอร์ตพลาซ่า
เชียงใหม่</v>
          </cell>
          <cell r="M950" t="str">
            <v>เชียงใหม่ 1</v>
          </cell>
          <cell r="N950">
            <v>8</v>
          </cell>
          <cell r="O950" t="str">
            <v>สินเชื่อสวัสดิการ</v>
          </cell>
          <cell r="P950" t="str">
            <v>1.บุคคลค้ำประกัน</v>
          </cell>
          <cell r="Q950">
            <v>406685.89</v>
          </cell>
          <cell r="R950">
            <v>146683.34</v>
          </cell>
          <cell r="S950" t="str">
            <v>จังหวัดเชียงใหม่</v>
          </cell>
          <cell r="T950" t="str">
            <v>ผบE911</v>
          </cell>
          <cell r="U950" t="str">
            <v>2563</v>
          </cell>
          <cell r="V950" t="str">
            <v>ผบE899</v>
          </cell>
          <cell r="W950">
            <v>2564</v>
          </cell>
          <cell r="X950">
            <v>14</v>
          </cell>
          <cell r="Y950">
            <v>10</v>
          </cell>
          <cell r="Z950">
            <v>2564</v>
          </cell>
          <cell r="AA950"/>
          <cell r="AB950"/>
          <cell r="AC950"/>
          <cell r="AD950">
            <v>16</v>
          </cell>
          <cell r="AE950">
            <v>10</v>
          </cell>
          <cell r="AF950">
            <v>2564</v>
          </cell>
          <cell r="AG950">
            <v>2</v>
          </cell>
          <cell r="AH950">
            <v>2</v>
          </cell>
          <cell r="AI950">
            <v>2565</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นายคมกริช อ่อนจันทึก</v>
          </cell>
          <cell r="BM950">
            <v>883162012414</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1794</v>
          </cell>
          <cell r="C951">
            <v>946</v>
          </cell>
          <cell r="D951">
            <v>31</v>
          </cell>
          <cell r="E951">
            <v>3</v>
          </cell>
          <cell r="F951">
            <v>2565</v>
          </cell>
          <cell r="G951">
            <v>800080790689</v>
          </cell>
          <cell r="H951" t="str">
            <v>นาย</v>
          </cell>
          <cell r="I951" t="str">
            <v>ภาคิน</v>
          </cell>
          <cell r="J951" t="str">
            <v>กรองบริสุทธิ์</v>
          </cell>
          <cell r="K951">
            <v>3580200121154</v>
          </cell>
          <cell r="L951" t="str">
            <v>ประตูช้างเผือก</v>
          </cell>
          <cell r="M951" t="str">
            <v>เชียงใหม่ 1</v>
          </cell>
          <cell r="N951">
            <v>8</v>
          </cell>
          <cell r="O951" t="str">
            <v>สินเชื่อธนาคารประชาชน</v>
          </cell>
          <cell r="P951" t="str">
            <v>1.บุคคลค้ำประกัน</v>
          </cell>
          <cell r="Q951">
            <v>86664</v>
          </cell>
          <cell r="R951">
            <v>35640.89</v>
          </cell>
          <cell r="S951" t="str">
            <v>จังหวัดแม่ฮ่องสอน</v>
          </cell>
          <cell r="T951" t="str">
            <v>ผบE146</v>
          </cell>
          <cell r="U951" t="str">
            <v>2564</v>
          </cell>
          <cell r="V951" t="str">
            <v>ผบE143</v>
          </cell>
          <cell r="W951">
            <v>2564</v>
          </cell>
          <cell r="X951">
            <v>31</v>
          </cell>
          <cell r="Y951">
            <v>8</v>
          </cell>
          <cell r="Z951">
            <v>2564</v>
          </cell>
          <cell r="AA951"/>
          <cell r="AB951"/>
          <cell r="AC951"/>
          <cell r="AD951">
            <v>31</v>
          </cell>
          <cell r="AE951">
            <v>8</v>
          </cell>
          <cell r="AF951">
            <v>2564</v>
          </cell>
          <cell r="AG951">
            <v>22</v>
          </cell>
          <cell r="AH951">
            <v>12</v>
          </cell>
          <cell r="AI951">
            <v>2564</v>
          </cell>
          <cell r="AJ951"/>
          <cell r="AK951"/>
          <cell r="AL951"/>
          <cell r="AM951"/>
          <cell r="AN951"/>
          <cell r="AO951"/>
          <cell r="AP951"/>
          <cell r="AQ951"/>
          <cell r="AR951"/>
          <cell r="AS951"/>
          <cell r="AT951"/>
          <cell r="AU951"/>
          <cell r="AV951"/>
          <cell r="AW951"/>
          <cell r="AX951"/>
          <cell r="AY951"/>
          <cell r="AZ951"/>
          <cell r="BA951"/>
          <cell r="BB951" t="str">
            <v>สืบทรัพย์ (คำสั่ง 31/3/2565)</v>
          </cell>
          <cell r="BC951"/>
          <cell r="BD951"/>
          <cell r="BE951"/>
          <cell r="BF951"/>
          <cell r="BG951"/>
          <cell r="BH951"/>
          <cell r="BI951"/>
          <cell r="BJ951"/>
          <cell r="BK951"/>
          <cell r="BL951" t="str">
            <v>นายภาคิน กรองบริสุทธิ์</v>
          </cell>
          <cell r="BM951">
            <v>883162012618</v>
          </cell>
          <cell r="BN951"/>
          <cell r="BO951"/>
          <cell r="BP951"/>
          <cell r="BQ951"/>
          <cell r="BR951"/>
          <cell r="BS951"/>
          <cell r="BT951"/>
          <cell r="BU951" t="str">
            <v>วรกมล</v>
          </cell>
          <cell r="BV951"/>
          <cell r="BW951"/>
          <cell r="BX951"/>
          <cell r="BY951"/>
          <cell r="BZ951"/>
          <cell r="CA951"/>
          <cell r="CB951"/>
          <cell r="CC951"/>
          <cell r="CD951"/>
          <cell r="CE951"/>
          <cell r="CF951"/>
          <cell r="CG951"/>
          <cell r="CH951"/>
          <cell r="CI951"/>
          <cell r="CJ951"/>
          <cell r="CK951"/>
          <cell r="CL951"/>
          <cell r="CM951"/>
          <cell r="CN951"/>
          <cell r="CO951"/>
        </row>
        <row r="952">
          <cell r="B952">
            <v>1795</v>
          </cell>
          <cell r="C952">
            <v>947</v>
          </cell>
          <cell r="D952">
            <v>1</v>
          </cell>
          <cell r="E952">
            <v>4</v>
          </cell>
          <cell r="F952">
            <v>2565</v>
          </cell>
          <cell r="G952"/>
          <cell r="H952" t="str">
            <v>นางสาว</v>
          </cell>
          <cell r="I952" t="str">
            <v>ศิริพร</v>
          </cell>
          <cell r="J952" t="str">
            <v>สุวรรณ์</v>
          </cell>
          <cell r="K952">
            <v>3500600093239</v>
          </cell>
          <cell r="L952"/>
          <cell r="M952"/>
          <cell r="N952"/>
          <cell r="O952"/>
          <cell r="P952"/>
          <cell r="Q952">
            <v>1104891.26</v>
          </cell>
          <cell r="R952">
            <v>192470.54</v>
          </cell>
          <cell r="S952" t="str">
            <v>จังหวัดเชียงใหม่</v>
          </cell>
          <cell r="T952" t="str">
            <v>ผบ.310</v>
          </cell>
          <cell r="U952" t="str">
            <v>2557</v>
          </cell>
          <cell r="V952" t="str">
            <v>ผบ.532</v>
          </cell>
          <cell r="W952">
            <v>2557</v>
          </cell>
          <cell r="X952"/>
          <cell r="Y952"/>
          <cell r="Z952"/>
          <cell r="AA952">
            <v>28</v>
          </cell>
          <cell r="AB952">
            <v>4</v>
          </cell>
          <cell r="AC952">
            <v>2557</v>
          </cell>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คดีนี้พี่ขวัญฝากขอให้คัดโฉนด</v>
          </cell>
          <cell r="BC952"/>
          <cell r="BD952"/>
          <cell r="BE952"/>
          <cell r="BF952"/>
          <cell r="BG952"/>
          <cell r="BH952"/>
          <cell r="BI952"/>
          <cell r="BJ952"/>
          <cell r="BK952"/>
          <cell r="BL952" t="str">
            <v>นางสาวศิริพร สุวรรณ์</v>
          </cell>
          <cell r="BM952">
            <v>0</v>
          </cell>
          <cell r="BN952"/>
          <cell r="BO952"/>
          <cell r="BP952"/>
          <cell r="BQ952"/>
          <cell r="BR952"/>
          <cell r="BS952"/>
          <cell r="BT952"/>
          <cell r="BU952" t="str">
            <v>ศรัญญู</v>
          </cell>
          <cell r="BV952"/>
          <cell r="BW952"/>
          <cell r="BX952"/>
          <cell r="BY952"/>
          <cell r="BZ952"/>
          <cell r="CA952"/>
          <cell r="CB952"/>
          <cell r="CC952"/>
          <cell r="CD952"/>
          <cell r="CE952"/>
          <cell r="CF952"/>
          <cell r="CG952"/>
          <cell r="CH952"/>
          <cell r="CI952"/>
          <cell r="CJ952"/>
          <cell r="CK952"/>
          <cell r="CL952"/>
          <cell r="CM952"/>
          <cell r="CN952"/>
          <cell r="CO952"/>
        </row>
        <row r="953">
          <cell r="B953">
            <v>1796</v>
          </cell>
          <cell r="C953">
            <v>948</v>
          </cell>
          <cell r="D953">
            <v>5</v>
          </cell>
          <cell r="E953">
            <v>4</v>
          </cell>
          <cell r="F953">
            <v>2565</v>
          </cell>
          <cell r="G953"/>
          <cell r="H953" t="str">
            <v>นาย</v>
          </cell>
          <cell r="I953" t="str">
            <v>ธวุฒิ</v>
          </cell>
          <cell r="J953" t="str">
            <v>คำภาอึ่ง</v>
          </cell>
          <cell r="K953"/>
          <cell r="L953"/>
          <cell r="M953"/>
          <cell r="N953"/>
          <cell r="O953"/>
          <cell r="P953"/>
          <cell r="Q953"/>
          <cell r="R953"/>
          <cell r="S953"/>
          <cell r="T953"/>
          <cell r="U953"/>
          <cell r="V953"/>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5/4/2565)</v>
          </cell>
          <cell r="BC953"/>
          <cell r="BD953"/>
          <cell r="BE953"/>
          <cell r="BF953"/>
          <cell r="BG953"/>
          <cell r="BH953"/>
          <cell r="BI953"/>
          <cell r="BJ953"/>
          <cell r="BK953"/>
          <cell r="BL953" t="str">
            <v>นายธวุฒิ คำภาอึ่ง</v>
          </cell>
          <cell r="BM953">
            <v>0</v>
          </cell>
          <cell r="BN953"/>
          <cell r="BO953"/>
          <cell r="BP953"/>
          <cell r="BQ953"/>
          <cell r="BR953"/>
          <cell r="BS953"/>
          <cell r="BT953"/>
          <cell r="BU953" t="str">
            <v>จันทร์นิภา</v>
          </cell>
          <cell r="BV953"/>
          <cell r="BW953"/>
          <cell r="BX953"/>
          <cell r="BY953"/>
          <cell r="BZ953"/>
          <cell r="CA953"/>
          <cell r="CB953"/>
          <cell r="CC953"/>
          <cell r="CD953"/>
          <cell r="CE953"/>
          <cell r="CF953"/>
          <cell r="CG953"/>
          <cell r="CH953"/>
          <cell r="CI953"/>
          <cell r="CJ953"/>
          <cell r="CK953"/>
          <cell r="CL953"/>
          <cell r="CM953"/>
          <cell r="CN953"/>
          <cell r="CO953"/>
        </row>
        <row r="954">
          <cell r="B954">
            <v>1797</v>
          </cell>
          <cell r="C954">
            <v>949</v>
          </cell>
          <cell r="D954">
            <v>8</v>
          </cell>
          <cell r="E954">
            <v>4</v>
          </cell>
          <cell r="F954">
            <v>2565</v>
          </cell>
          <cell r="G954">
            <v>800080862629</v>
          </cell>
          <cell r="H954" t="str">
            <v>นางสาว</v>
          </cell>
          <cell r="I954" t="str">
            <v>วิสสุตา</v>
          </cell>
          <cell r="J954" t="str">
            <v>แซ่ลี้</v>
          </cell>
          <cell r="K954">
            <v>5571000083639</v>
          </cell>
          <cell r="L954" t="str">
            <v>หนองหอย</v>
          </cell>
          <cell r="M954" t="str">
            <v>เชียงใหม่ 1</v>
          </cell>
          <cell r="N954">
            <v>8</v>
          </cell>
          <cell r="O954" t="str">
            <v>สินเชื่อธนาคารประชาชน</v>
          </cell>
          <cell r="P954" t="str">
            <v>1.บุคคลค้ำประกัน</v>
          </cell>
          <cell r="Q954">
            <v>90235.54</v>
          </cell>
          <cell r="R954">
            <v>17542.78</v>
          </cell>
          <cell r="S954" t="str">
            <v>แขวงเวียงป่าเป้า</v>
          </cell>
          <cell r="T954" t="str">
            <v>ผบE.44</v>
          </cell>
          <cell r="U954">
            <v>2563</v>
          </cell>
          <cell r="V954" t="str">
            <v>ผบE.82</v>
          </cell>
          <cell r="W954">
            <v>2563</v>
          </cell>
          <cell r="X954">
            <v>18</v>
          </cell>
          <cell r="Y954">
            <v>8</v>
          </cell>
          <cell r="Z954">
            <v>2563</v>
          </cell>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t="str">
            <v>สืบทรัพย์ (คำสั่ง 8/4/2565)</v>
          </cell>
          <cell r="BC954"/>
          <cell r="BD954" t="str">
            <v/>
          </cell>
          <cell r="BE954" t="str">
            <v/>
          </cell>
          <cell r="BF954" t="str">
            <v/>
          </cell>
          <cell r="BG954"/>
          <cell r="BH954"/>
          <cell r="BI954"/>
          <cell r="BJ954"/>
          <cell r="BK954"/>
          <cell r="BL954" t="str">
            <v>นางสาววิสสุตา แซ่ลี้</v>
          </cell>
          <cell r="BM954">
            <v>883163010386</v>
          </cell>
          <cell r="BN954"/>
          <cell r="BO954"/>
          <cell r="BP954"/>
          <cell r="BQ954" t="str">
            <v/>
          </cell>
          <cell r="BR954" t="str">
            <v/>
          </cell>
          <cell r="BS954"/>
          <cell r="BT954"/>
          <cell r="BU954" t="str">
            <v>จันทร์นิภา</v>
          </cell>
          <cell r="BV954"/>
          <cell r="BW954" t="str">
            <v>1.นางสาววิสสุตา แซ่ลี้
2.นางสาวสายพิณ แช่ลี้</v>
          </cell>
          <cell r="BX954" t="str">
            <v>จำเลยที่ 1
จำเลยที่ 2</v>
          </cell>
          <cell r="BY954" t="str">
            <v>5-5710-00083-63-9
5-5710-00083-65-5</v>
          </cell>
          <cell r="BZ954" t="str">
            <v>กำลังดำเนินการ</v>
          </cell>
          <cell r="CA954"/>
          <cell r="CB954"/>
          <cell r="CC954"/>
          <cell r="CD954"/>
          <cell r="CE954"/>
          <cell r="CF954"/>
          <cell r="CG954"/>
          <cell r="CH954"/>
          <cell r="CI954"/>
          <cell r="CJ954"/>
          <cell r="CK954"/>
          <cell r="CL954"/>
          <cell r="CM954"/>
          <cell r="CN954"/>
          <cell r="CO954"/>
        </row>
        <row r="955">
          <cell r="B955">
            <v>1798</v>
          </cell>
          <cell r="C955">
            <v>950</v>
          </cell>
          <cell r="D955">
            <v>12</v>
          </cell>
          <cell r="E955">
            <v>4</v>
          </cell>
          <cell r="F955">
            <v>2565</v>
          </cell>
          <cell r="G955">
            <v>80003257923</v>
          </cell>
          <cell r="H955" t="str">
            <v>นางสาว</v>
          </cell>
          <cell r="I955" t="str">
            <v>พรรณิภา</v>
          </cell>
          <cell r="J955" t="str">
            <v>ฟองเขียว</v>
          </cell>
          <cell r="K955">
            <v>1560100294409</v>
          </cell>
          <cell r="L955" t="str">
            <v>เซ็นทรัลแอร์พอร์ตพลาซ่า
เชียงใหม่</v>
          </cell>
          <cell r="M955" t="str">
            <v>เชียงใหม่ 1</v>
          </cell>
          <cell r="N955">
            <v>8</v>
          </cell>
          <cell r="O955" t="str">
            <v>สินเชื่อธนาคารประชาชน</v>
          </cell>
          <cell r="P955" t="str">
            <v>1.บุคคลค้ำประกัน</v>
          </cell>
          <cell r="Q955">
            <v>23519.119999999999</v>
          </cell>
          <cell r="R955">
            <v>3519.12</v>
          </cell>
          <cell r="S955" t="str">
            <v>จังหวัดพะเยา</v>
          </cell>
          <cell r="T955" t="str">
            <v>ผบ.2657</v>
          </cell>
          <cell r="U955">
            <v>2558</v>
          </cell>
          <cell r="V955" t="str">
            <v>ผบ.3038</v>
          </cell>
          <cell r="W955">
            <v>2558</v>
          </cell>
          <cell r="X955">
            <v>14</v>
          </cell>
          <cell r="Y955">
            <v>12</v>
          </cell>
          <cell r="Z955">
            <v>2558</v>
          </cell>
          <cell r="AA955"/>
          <cell r="AB955"/>
          <cell r="AC955"/>
          <cell r="AD955"/>
          <cell r="AE955"/>
          <cell r="AF955"/>
          <cell r="AG955"/>
          <cell r="AH955"/>
          <cell r="AI955"/>
          <cell r="AJ955"/>
          <cell r="AK955"/>
          <cell r="AL955"/>
          <cell r="AM955" t="str">
            <v>โฉนด</v>
          </cell>
          <cell r="AN955" t="str">
            <v>52971 , 8244</v>
          </cell>
          <cell r="AO955" t="str">
            <v>ท่าวังทอง</v>
          </cell>
          <cell r="AP955" t="str">
            <v>เมืองพะเยา</v>
          </cell>
          <cell r="AQ955" t="str">
            <v>พะเยา</v>
          </cell>
          <cell r="AR955"/>
          <cell r="AS955"/>
          <cell r="AT955"/>
          <cell r="AU955"/>
          <cell r="AV955"/>
          <cell r="AW955"/>
          <cell r="AX955"/>
          <cell r="AY955"/>
          <cell r="AZ955"/>
          <cell r="BA955"/>
          <cell r="BB955" t="str">
            <v>ยึดทรัพย์ (คำสั่ง 7/6/2565)//รอหมายบังคับคดี</v>
          </cell>
          <cell r="BC955"/>
          <cell r="BD955" t="str">
            <v/>
          </cell>
          <cell r="BE955" t="str">
            <v/>
          </cell>
          <cell r="BF955" t="str">
            <v/>
          </cell>
          <cell r="BG955"/>
          <cell r="BH955"/>
          <cell r="BI955"/>
          <cell r="BJ955"/>
          <cell r="BK955"/>
          <cell r="BL955" t="str">
            <v>นางสาวพรรณิภา ฟองเขียว</v>
          </cell>
          <cell r="BM955">
            <v>0</v>
          </cell>
          <cell r="BN955"/>
          <cell r="BO955"/>
          <cell r="BP955"/>
          <cell r="BQ955" t="str">
            <v/>
          </cell>
          <cell r="BR955" t="str">
            <v/>
          </cell>
          <cell r="BS955"/>
          <cell r="BT955"/>
          <cell r="BU955" t="str">
            <v>จันทร์นิภา</v>
          </cell>
          <cell r="BV955"/>
          <cell r="BW955"/>
          <cell r="BX955"/>
          <cell r="BY955"/>
          <cell r="BZ955"/>
          <cell r="CA955"/>
          <cell r="CB955"/>
          <cell r="CC955"/>
          <cell r="CD955"/>
          <cell r="CE955"/>
          <cell r="CF955"/>
          <cell r="CG955"/>
          <cell r="CH955"/>
          <cell r="CI955"/>
          <cell r="CJ955"/>
          <cell r="CK955"/>
          <cell r="CL955"/>
          <cell r="CM955"/>
          <cell r="CN955"/>
          <cell r="CO955"/>
        </row>
        <row r="956">
          <cell r="B956">
            <v>1799</v>
          </cell>
          <cell r="C956">
            <v>951</v>
          </cell>
          <cell r="D956">
            <v>19</v>
          </cell>
          <cell r="E956">
            <v>4</v>
          </cell>
          <cell r="F956">
            <v>2565</v>
          </cell>
          <cell r="G956">
            <v>800083157043</v>
          </cell>
          <cell r="H956" t="str">
            <v>นาย</v>
          </cell>
          <cell r="I956" t="str">
            <v>เอกชัย</v>
          </cell>
          <cell r="J956" t="str">
            <v>โกชุม</v>
          </cell>
          <cell r="K956">
            <v>3501400482828</v>
          </cell>
          <cell r="L956" t="str">
            <v>อมก๋อย</v>
          </cell>
          <cell r="M956" t="str">
            <v>เชียงใหม่ 3</v>
          </cell>
          <cell r="N956">
            <v>8</v>
          </cell>
          <cell r="O956" t="str">
            <v>สินเชื่อธุรกิจเพื่อสังคม</v>
          </cell>
          <cell r="P956" t="str">
            <v>1.บุคคลค้ำประกัน</v>
          </cell>
          <cell r="Q956">
            <v>197916</v>
          </cell>
          <cell r="R956">
            <v>35493.15</v>
          </cell>
          <cell r="S956" t="str">
            <v>แขวงเชียงใหม่</v>
          </cell>
          <cell r="T956" t="str">
            <v>ผบ.13213</v>
          </cell>
          <cell r="U956">
            <v>2562</v>
          </cell>
          <cell r="V956" t="str">
            <v>ผบ.1072</v>
          </cell>
          <cell r="W956">
            <v>2563</v>
          </cell>
          <cell r="X956"/>
          <cell r="Y956"/>
          <cell r="Z956"/>
          <cell r="AA956">
            <v>28</v>
          </cell>
          <cell r="AB956">
            <v>1</v>
          </cell>
          <cell r="AC956">
            <v>2563</v>
          </cell>
          <cell r="AD956"/>
          <cell r="AE956"/>
          <cell r="AF956"/>
          <cell r="AG956">
            <v>21</v>
          </cell>
          <cell r="AH956">
            <v>9</v>
          </cell>
          <cell r="AI956">
            <v>2564</v>
          </cell>
          <cell r="AJ956"/>
          <cell r="AK956"/>
          <cell r="AL956"/>
          <cell r="AM956" t="str">
            <v>โฉนด</v>
          </cell>
          <cell r="AN956" t="str">
            <v>20183</v>
          </cell>
          <cell r="AO956" t="str">
            <v>เมืองชุม</v>
          </cell>
          <cell r="AP956" t="str">
            <v>เวียงชัย</v>
          </cell>
          <cell r="AQ956" t="str">
            <v>เชียงราย</v>
          </cell>
          <cell r="AR956"/>
          <cell r="AS956"/>
          <cell r="AT956"/>
          <cell r="AU956"/>
          <cell r="AV956"/>
          <cell r="AW956"/>
          <cell r="AX956"/>
          <cell r="AY956"/>
          <cell r="AZ956"/>
          <cell r="BA956"/>
          <cell r="BB956" t="str">
            <v>ยึดทรัพย์สำนักงานอื่นฟ้อง (คำสั่ง 19/4/2565) ข้ามเขต</v>
          </cell>
          <cell r="BC956"/>
          <cell r="BD956"/>
          <cell r="BE956"/>
          <cell r="BF956"/>
          <cell r="BG956"/>
          <cell r="BH956"/>
          <cell r="BI956"/>
          <cell r="BJ956"/>
          <cell r="BK956"/>
          <cell r="BL956" t="str">
            <v>นายเอกชัย โกชุม</v>
          </cell>
          <cell r="BM956">
            <v>883262011986</v>
          </cell>
          <cell r="BN956"/>
          <cell r="BO956"/>
          <cell r="BP956"/>
          <cell r="BQ956"/>
          <cell r="BR956"/>
          <cell r="BS956"/>
          <cell r="BT956"/>
          <cell r="BU956" t="str">
            <v>ศรัญญู (ยึด)</v>
          </cell>
          <cell r="BV956"/>
          <cell r="BW956"/>
          <cell r="BX956"/>
          <cell r="BY956"/>
          <cell r="BZ956"/>
          <cell r="CA956"/>
          <cell r="CB956"/>
          <cell r="CC956"/>
          <cell r="CD956"/>
          <cell r="CE956"/>
          <cell r="CF956"/>
          <cell r="CG956"/>
          <cell r="CH956"/>
          <cell r="CI956"/>
          <cell r="CJ956"/>
          <cell r="CK956"/>
          <cell r="CL956"/>
          <cell r="CM956"/>
          <cell r="CN956"/>
          <cell r="CO956"/>
        </row>
        <row r="957">
          <cell r="B957">
            <v>1800</v>
          </cell>
          <cell r="C957">
            <v>952</v>
          </cell>
          <cell r="D957">
            <v>20</v>
          </cell>
          <cell r="E957">
            <v>4</v>
          </cell>
          <cell r="F957">
            <v>2565</v>
          </cell>
          <cell r="G957">
            <v>800015609723</v>
          </cell>
          <cell r="H957" t="str">
            <v>นาย</v>
          </cell>
          <cell r="I957" t="str">
            <v>ศักดิ์</v>
          </cell>
          <cell r="J957" t="str">
            <v>เรือนออน</v>
          </cell>
          <cell r="K957">
            <v>3509901346321</v>
          </cell>
          <cell r="L957" t="str">
            <v>ท่าแพ</v>
          </cell>
          <cell r="M957" t="str">
            <v>เชียงใหม่ 1</v>
          </cell>
          <cell r="N957">
            <v>8</v>
          </cell>
          <cell r="O957" t="str">
            <v>สินเชื่อธนาคารประชาชน</v>
          </cell>
          <cell r="P957" t="str">
            <v>1.บุคคลค้ำประกัน</v>
          </cell>
          <cell r="Q957">
            <v>67321.440000000002</v>
          </cell>
          <cell r="R957">
            <v>11541.67</v>
          </cell>
          <cell r="S957" t="str">
            <v>แขวงเชียงใหม่</v>
          </cell>
          <cell r="T957" t="str">
            <v>ผบ.142</v>
          </cell>
          <cell r="U957" t="str">
            <v>2561</v>
          </cell>
          <cell r="V957" t="str">
            <v>ผบ.1638</v>
          </cell>
          <cell r="W957">
            <v>2561</v>
          </cell>
          <cell r="X957">
            <v>27</v>
          </cell>
          <cell r="Y957">
            <v>2</v>
          </cell>
          <cell r="Z957">
            <v>2561</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 xml:space="preserve">สืบทรัพย์ สำนักงานอื่นฟ้อง (คำสั่ง 20/4/2565) </v>
          </cell>
          <cell r="BC957"/>
          <cell r="BD957"/>
          <cell r="BE957"/>
          <cell r="BF957"/>
          <cell r="BG957"/>
          <cell r="BH957"/>
          <cell r="BI957"/>
          <cell r="BJ957"/>
          <cell r="BK957"/>
          <cell r="BL957" t="str">
            <v>นายศักดิ์ เรือนออน</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1801</v>
          </cell>
          <cell r="C958">
            <v>953</v>
          </cell>
          <cell r="D958">
            <v>20</v>
          </cell>
          <cell r="E958">
            <v>4</v>
          </cell>
          <cell r="F958">
            <v>2565</v>
          </cell>
          <cell r="G958">
            <v>800080098992</v>
          </cell>
          <cell r="H958" t="str">
            <v>นางสาว</v>
          </cell>
          <cell r="I958" t="str">
            <v>มาริษา</v>
          </cell>
          <cell r="J958" t="str">
            <v>ห้ามทุกข์</v>
          </cell>
          <cell r="K958">
            <v>1500700153369</v>
          </cell>
          <cell r="L958" t="str">
            <v>เซ็นทรัลแอร์พอร์ตพลาซ่า
เชียงใหม่</v>
          </cell>
          <cell r="M958" t="str">
            <v>เชียงใหม่ 1</v>
          </cell>
          <cell r="N958">
            <v>8</v>
          </cell>
          <cell r="O958" t="str">
            <v>สินเชื่อธนาคารประชาชน</v>
          </cell>
          <cell r="P958" t="str">
            <v>1.บุคคลค้ำประกัน</v>
          </cell>
          <cell r="Q958">
            <v>81485.62</v>
          </cell>
          <cell r="R958">
            <v>23160.62</v>
          </cell>
          <cell r="S958" t="str">
            <v>แขวงเชียงใหม่</v>
          </cell>
          <cell r="T958" t="str">
            <v>ผบE.782</v>
          </cell>
          <cell r="U958" t="str">
            <v>2565</v>
          </cell>
          <cell r="V958" t="str">
            <v>ผบE.1135</v>
          </cell>
          <cell r="W958">
            <v>2565</v>
          </cell>
          <cell r="X958">
            <v>8</v>
          </cell>
          <cell r="Y958">
            <v>3</v>
          </cell>
          <cell r="Z958">
            <v>2565</v>
          </cell>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นางสาวมาริษา ห้ามทุกข์</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1802</v>
          </cell>
          <cell r="C959">
            <v>954</v>
          </cell>
          <cell r="D959">
            <v>20</v>
          </cell>
          <cell r="E959">
            <v>4</v>
          </cell>
          <cell r="F959">
            <v>2565</v>
          </cell>
          <cell r="G959">
            <v>800078348334</v>
          </cell>
          <cell r="H959" t="str">
            <v>นาย</v>
          </cell>
          <cell r="I959" t="str">
            <v>ศรัณฐ์</v>
          </cell>
          <cell r="J959" t="str">
            <v>แก้ววิรัตน์</v>
          </cell>
          <cell r="K959">
            <v>3500100372911</v>
          </cell>
          <cell r="L959" t="str">
            <v>หนองหอย</v>
          </cell>
          <cell r="M959" t="str">
            <v>เชียงใหม่ 1</v>
          </cell>
          <cell r="N959">
            <v>8</v>
          </cell>
          <cell r="O959" t="str">
            <v>สินเชื่อธนาคารประชาชน</v>
          </cell>
          <cell r="P959" t="str">
            <v>1.บุคคลค้ำประกัน</v>
          </cell>
          <cell r="Q959">
            <v>63578.1</v>
          </cell>
          <cell r="R959">
            <v>9777.4500000000007</v>
          </cell>
          <cell r="S959" t="str">
            <v>แขวงเชียงใหม่</v>
          </cell>
          <cell r="T959" t="str">
            <v>ผบ.2644</v>
          </cell>
          <cell r="U959" t="str">
            <v>2563</v>
          </cell>
          <cell r="V959" t="str">
            <v>ผบ.5275</v>
          </cell>
          <cell r="W959">
            <v>2563</v>
          </cell>
          <cell r="X959"/>
          <cell r="Y959"/>
          <cell r="Z959"/>
          <cell r="AA959">
            <v>4</v>
          </cell>
          <cell r="AB959">
            <v>8</v>
          </cell>
          <cell r="AC959">
            <v>2563</v>
          </cell>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สืบทรัพย์ (คำสั่ง 20/4/2565)</v>
          </cell>
          <cell r="BC959"/>
          <cell r="BD959"/>
          <cell r="BE959"/>
          <cell r="BF959"/>
          <cell r="BG959"/>
          <cell r="BH959"/>
          <cell r="BI959"/>
          <cell r="BJ959"/>
          <cell r="BK959"/>
          <cell r="BL959" t="str">
            <v>นายศรัณฐ์ แก้ววิรัตน์</v>
          </cell>
          <cell r="BM959">
            <v>0</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1803</v>
          </cell>
          <cell r="C960">
            <v>955</v>
          </cell>
          <cell r="D960">
            <v>20</v>
          </cell>
          <cell r="E960">
            <v>4</v>
          </cell>
          <cell r="F960">
            <v>2565</v>
          </cell>
          <cell r="G960">
            <v>800003203067</v>
          </cell>
          <cell r="H960" t="str">
            <v>นาย</v>
          </cell>
          <cell r="I960" t="str">
            <v>นฤพนธ์</v>
          </cell>
          <cell r="J960" t="str">
            <v>โยธี</v>
          </cell>
          <cell r="K960">
            <v>3500700399909</v>
          </cell>
          <cell r="L960" t="str">
            <v>ดอยสะเก็ด</v>
          </cell>
          <cell r="M960" t="str">
            <v>เชียงใหม่ 2</v>
          </cell>
          <cell r="N960">
            <v>8</v>
          </cell>
          <cell r="O960" t="str">
            <v>สินเชื่อธนาคารประชาชน</v>
          </cell>
          <cell r="P960" t="str">
            <v>1.บุคคลค้ำประกัน</v>
          </cell>
          <cell r="Q960">
            <v>55958.58</v>
          </cell>
          <cell r="R960">
            <v>10772.68</v>
          </cell>
          <cell r="S960" t="str">
            <v>แขวงเชียงใหม่</v>
          </cell>
          <cell r="T960" t="str">
            <v>ผบ.3387</v>
          </cell>
          <cell r="U960" t="str">
            <v>2562</v>
          </cell>
          <cell r="V960" t="str">
            <v>ผบ.4208</v>
          </cell>
          <cell r="W960">
            <v>2562</v>
          </cell>
          <cell r="X960"/>
          <cell r="Y960"/>
          <cell r="Z960"/>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สืบทรัพย์ สำนักงานอื่นฟ้อง (คำสั่ง 21/4/2565) </v>
          </cell>
          <cell r="BC960"/>
          <cell r="BD960"/>
          <cell r="BE960"/>
          <cell r="BF960"/>
          <cell r="BG960"/>
          <cell r="BH960"/>
          <cell r="BI960"/>
          <cell r="BJ960"/>
          <cell r="BK960"/>
          <cell r="BL960" t="str">
            <v>นายนฤพนธ์ โยธี</v>
          </cell>
          <cell r="BM960">
            <v>823658010428</v>
          </cell>
          <cell r="BN960"/>
          <cell r="BO960"/>
          <cell r="BP960"/>
          <cell r="BQ960"/>
          <cell r="BR960"/>
          <cell r="BS960"/>
          <cell r="BT960"/>
          <cell r="BU960" t="str">
            <v>จันทร์นิภา</v>
          </cell>
          <cell r="BV960"/>
          <cell r="BW960"/>
          <cell r="BX960"/>
          <cell r="BY960"/>
          <cell r="BZ960"/>
          <cell r="CA960"/>
          <cell r="CB960"/>
          <cell r="CC960"/>
          <cell r="CD960"/>
          <cell r="CE960"/>
          <cell r="CF960"/>
          <cell r="CG960"/>
          <cell r="CH960"/>
          <cell r="CI960"/>
          <cell r="CJ960"/>
          <cell r="CK960"/>
          <cell r="CL960"/>
          <cell r="CM960"/>
          <cell r="CN960"/>
          <cell r="CO960"/>
        </row>
        <row r="961">
          <cell r="B961">
            <v>1804</v>
          </cell>
          <cell r="C961">
            <v>956</v>
          </cell>
          <cell r="D961">
            <v>21</v>
          </cell>
          <cell r="E961">
            <v>4</v>
          </cell>
          <cell r="F961">
            <v>2565</v>
          </cell>
          <cell r="G961" t="str">
            <v>800032869565 ,
800022316817</v>
          </cell>
          <cell r="H961" t="str">
            <v>นาย</v>
          </cell>
          <cell r="I961" t="str">
            <v>สิทธิพงศ์</v>
          </cell>
          <cell r="J961" t="str">
            <v>กุนอินต๊ะ</v>
          </cell>
          <cell r="K961">
            <v>1579900166241</v>
          </cell>
          <cell r="L961" t="str">
            <v>ช้างคลาน</v>
          </cell>
          <cell r="M961" t="str">
            <v>เชียงใหม่ 1</v>
          </cell>
          <cell r="N961">
            <v>8</v>
          </cell>
          <cell r="O961" t="str">
            <v>สินเชื่อพัฒนากลุ่มอาชีพ , สินเชื่อธนาคารประชาชน</v>
          </cell>
          <cell r="P961" t="str">
            <v>1.บุคคลค้ำประกัน</v>
          </cell>
          <cell r="Q961">
            <v>30496.15</v>
          </cell>
          <cell r="R961">
            <v>17179.05</v>
          </cell>
          <cell r="S961" t="str">
            <v>จังหวัดเชียงใหม่</v>
          </cell>
          <cell r="T961" t="str">
            <v>ผบE.111</v>
          </cell>
          <cell r="U961" t="str">
            <v>2563</v>
          </cell>
          <cell r="V961" t="str">
            <v>ผบE120</v>
          </cell>
          <cell r="W961">
            <v>2563</v>
          </cell>
          <cell r="X961">
            <v>17</v>
          </cell>
          <cell r="Y961">
            <v>8</v>
          </cell>
          <cell r="Z961">
            <v>2563</v>
          </cell>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t="str">
            <v xml:space="preserve">ยึดทรัพย์ สำนักงานอื่นสืบ (คำสั่ง 21/4/2565) </v>
          </cell>
          <cell r="BC961"/>
          <cell r="BD961"/>
          <cell r="BE961"/>
          <cell r="BF961"/>
          <cell r="BG961"/>
          <cell r="BH961"/>
          <cell r="BI961"/>
          <cell r="BJ961"/>
          <cell r="BK961"/>
          <cell r="BL961" t="str">
            <v>นายสิทธิพงศ์ กุนอินต๊ะ</v>
          </cell>
          <cell r="BM961">
            <v>0</v>
          </cell>
          <cell r="BN961"/>
          <cell r="BO961"/>
          <cell r="BP961"/>
          <cell r="BQ961"/>
          <cell r="BR961"/>
          <cell r="BS961"/>
          <cell r="BT961"/>
          <cell r="BU961"/>
          <cell r="BV961"/>
          <cell r="BW961"/>
          <cell r="BX961"/>
          <cell r="BY961"/>
          <cell r="BZ961"/>
          <cell r="CA961"/>
          <cell r="CB961"/>
          <cell r="CC961"/>
          <cell r="CD961"/>
          <cell r="CE961"/>
          <cell r="CF961"/>
          <cell r="CG961"/>
          <cell r="CH961"/>
          <cell r="CI961"/>
          <cell r="CJ961"/>
          <cell r="CK961"/>
          <cell r="CL961"/>
          <cell r="CM961"/>
          <cell r="CN961"/>
          <cell r="CO961"/>
        </row>
        <row r="962">
          <cell r="B962">
            <v>1805</v>
          </cell>
          <cell r="C962">
            <v>957</v>
          </cell>
          <cell r="D962">
            <v>23</v>
          </cell>
          <cell r="E962">
            <v>3</v>
          </cell>
          <cell r="F962">
            <v>2565</v>
          </cell>
          <cell r="G962">
            <v>800001322067</v>
          </cell>
          <cell r="H962" t="str">
            <v>นาง</v>
          </cell>
          <cell r="I962" t="str">
            <v>องุ่น</v>
          </cell>
          <cell r="J962" t="str">
            <v>คงเดชา</v>
          </cell>
          <cell r="K962">
            <v>3580100144187</v>
          </cell>
          <cell r="L962" t="str">
            <v>ตาก</v>
          </cell>
          <cell r="M962" t="str">
            <v>เขตตาก 7</v>
          </cell>
          <cell r="N962">
            <v>7</v>
          </cell>
          <cell r="O962" t="str">
            <v>สินเชื่อแก้ไขหนี้สินภาคประชาชน</v>
          </cell>
          <cell r="P962" t="str">
            <v>1.บุคคลค้ำประกัน</v>
          </cell>
          <cell r="Q962">
            <v>95951.55</v>
          </cell>
          <cell r="R962">
            <v>10812.08</v>
          </cell>
          <cell r="S962" t="str">
            <v>แขวงพิษณุโลก</v>
          </cell>
          <cell r="T962" t="str">
            <v>ผบ.134</v>
          </cell>
          <cell r="U962" t="str">
            <v>2556</v>
          </cell>
          <cell r="V962" t="str">
            <v>ผบ.493</v>
          </cell>
          <cell r="W962">
            <v>2556</v>
          </cell>
          <cell r="X962"/>
          <cell r="Y962"/>
          <cell r="Z962"/>
          <cell r="AA962">
            <v>27</v>
          </cell>
          <cell r="AB962">
            <v>3</v>
          </cell>
          <cell r="AC962">
            <v>2556</v>
          </cell>
          <cell r="AD962"/>
          <cell r="AE962"/>
          <cell r="AF962"/>
          <cell r="AG962">
            <v>24</v>
          </cell>
          <cell r="AH962">
            <v>3</v>
          </cell>
          <cell r="AI962">
            <v>2564</v>
          </cell>
          <cell r="AJ962"/>
          <cell r="AK962"/>
          <cell r="AL962"/>
          <cell r="AM962" t="str">
            <v>โฉนด</v>
          </cell>
          <cell r="AN962" t="str">
            <v>31946</v>
          </cell>
          <cell r="AO962" t="str">
            <v>ดอนแก้ว</v>
          </cell>
          <cell r="AP962" t="str">
            <v>แม่ริม</v>
          </cell>
          <cell r="AQ962" t="str">
            <v>เชียงใหม่</v>
          </cell>
          <cell r="AR962"/>
          <cell r="AS962"/>
          <cell r="AT962"/>
          <cell r="AU962"/>
          <cell r="AV962"/>
          <cell r="AW962"/>
          <cell r="AX962"/>
          <cell r="AY962"/>
          <cell r="AZ962"/>
          <cell r="BA962"/>
          <cell r="BB962" t="str">
            <v>ยึดทรัพย์ (คำสั่ง 23/3/2565)ข้ามเขต</v>
          </cell>
          <cell r="BC962"/>
          <cell r="BD962"/>
          <cell r="BE962"/>
          <cell r="BF962"/>
          <cell r="BG962"/>
          <cell r="BH962"/>
          <cell r="BI962"/>
          <cell r="BJ962"/>
          <cell r="BK962"/>
          <cell r="BL962" t="str">
            <v>นางองุ่น คงเดชา</v>
          </cell>
          <cell r="BM962">
            <v>0</v>
          </cell>
          <cell r="BN962"/>
          <cell r="BO962"/>
          <cell r="BP962"/>
          <cell r="BQ962"/>
          <cell r="BR962"/>
          <cell r="BS962"/>
          <cell r="BT962"/>
          <cell r="BU962" t="str">
            <v>นพวิสต์ (ยึด)</v>
          </cell>
          <cell r="BV962"/>
          <cell r="BW962"/>
          <cell r="BX962"/>
          <cell r="BY962"/>
          <cell r="BZ962"/>
          <cell r="CA962"/>
          <cell r="CB962"/>
          <cell r="CC962"/>
          <cell r="CD962"/>
          <cell r="CE962"/>
          <cell r="CF962"/>
          <cell r="CG962"/>
          <cell r="CH962"/>
          <cell r="CI962"/>
          <cell r="CJ962"/>
          <cell r="CK962"/>
          <cell r="CL962"/>
          <cell r="CM962"/>
          <cell r="CN962"/>
          <cell r="CO962"/>
        </row>
        <row r="963">
          <cell r="B963">
            <v>1806</v>
          </cell>
          <cell r="C963">
            <v>958</v>
          </cell>
          <cell r="D963">
            <v>27</v>
          </cell>
          <cell r="E963">
            <v>4</v>
          </cell>
          <cell r="F963">
            <v>2565</v>
          </cell>
          <cell r="G963">
            <v>822252010209</v>
          </cell>
          <cell r="H963" t="str">
            <v>นาย</v>
          </cell>
          <cell r="I963" t="str">
            <v>เรวัต</v>
          </cell>
          <cell r="J963" t="str">
            <v>อินทะนิน</v>
          </cell>
          <cell r="K963">
            <v>3579900253418</v>
          </cell>
          <cell r="L963" t="str">
            <v>ประตูช้างเผือก</v>
          </cell>
          <cell r="M963" t="str">
            <v>เชียงใหม่ 1</v>
          </cell>
          <cell r="N963">
            <v>8</v>
          </cell>
          <cell r="O963" t="str">
            <v>สินเชื่อสวัสดิการ</v>
          </cell>
          <cell r="P963" t="str">
            <v>1.บุคคลค้ำประกัน</v>
          </cell>
          <cell r="Q963">
            <v>1139197.77</v>
          </cell>
          <cell r="R963">
            <v>184117.8</v>
          </cell>
          <cell r="S963" t="str">
            <v>จังหวัดเชียงราย</v>
          </cell>
          <cell r="T963" t="str">
            <v>ผบ.2918</v>
          </cell>
          <cell r="U963" t="str">
            <v>2556</v>
          </cell>
          <cell r="V963" t="str">
            <v>ผบ.761</v>
          </cell>
          <cell r="W963">
            <v>2557</v>
          </cell>
          <cell r="X963"/>
          <cell r="Y963"/>
          <cell r="Z963"/>
          <cell r="AA963">
            <v>1</v>
          </cell>
          <cell r="AB963">
            <v>5</v>
          </cell>
          <cell r="AC963">
            <v>2557</v>
          </cell>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 xml:space="preserve">สืบทรัพย์ สำนักงานอื่นฟ้อง (คำสั่ง 27/4/2565) </v>
          </cell>
          <cell r="BC963"/>
          <cell r="BD963"/>
          <cell r="BE963"/>
          <cell r="BF963"/>
          <cell r="BG963"/>
          <cell r="BH963"/>
          <cell r="BI963"/>
          <cell r="BJ963"/>
          <cell r="BK963"/>
          <cell r="BL963" t="str">
            <v>นายเรวัต อินทะนิน</v>
          </cell>
          <cell r="BM963">
            <v>0</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1807</v>
          </cell>
          <cell r="C964">
            <v>959</v>
          </cell>
          <cell r="D964">
            <v>27</v>
          </cell>
          <cell r="E964">
            <v>4</v>
          </cell>
          <cell r="F964">
            <v>2565</v>
          </cell>
          <cell r="G964">
            <v>800047177301</v>
          </cell>
          <cell r="H964" t="str">
            <v>นาย</v>
          </cell>
          <cell r="I964" t="str">
            <v>เฉลิม</v>
          </cell>
          <cell r="J964" t="str">
            <v>มูลชุมภู</v>
          </cell>
          <cell r="K964">
            <v>1571100091304</v>
          </cell>
          <cell r="L964" t="str">
            <v>หนองหอย</v>
          </cell>
          <cell r="M964" t="str">
            <v>เชียงใหม่ 1</v>
          </cell>
          <cell r="N964">
            <v>8</v>
          </cell>
          <cell r="O964" t="str">
            <v>สินเชื่อธนาคารประชาชน</v>
          </cell>
          <cell r="P964" t="str">
            <v>1.บุคคลค้ำประกัน</v>
          </cell>
          <cell r="Q964">
            <v>39311.67</v>
          </cell>
          <cell r="R964">
            <v>8295.75</v>
          </cell>
          <cell r="S964" t="str">
            <v>แขวงเชียงใหม่</v>
          </cell>
          <cell r="T964" t="str">
            <v>ผบ.2620</v>
          </cell>
          <cell r="U964" t="str">
            <v>2562</v>
          </cell>
          <cell r="V964" t="str">
            <v>ผบ.3074</v>
          </cell>
          <cell r="W964">
            <v>2562</v>
          </cell>
          <cell r="X964">
            <v>12</v>
          </cell>
          <cell r="Y964">
            <v>5</v>
          </cell>
          <cell r="Z964">
            <v>2562</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27/4/2565)</v>
          </cell>
          <cell r="BC964"/>
          <cell r="BD964"/>
          <cell r="BE964"/>
          <cell r="BF964"/>
          <cell r="BG964"/>
          <cell r="BH964"/>
          <cell r="BI964"/>
          <cell r="BJ964"/>
          <cell r="BK964"/>
          <cell r="BL964" t="str">
            <v>นายเฉลิม มูลชุมภู</v>
          </cell>
          <cell r="BM964">
            <v>823561010065</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1808</v>
          </cell>
          <cell r="C965">
            <v>960</v>
          </cell>
          <cell r="D965">
            <v>3</v>
          </cell>
          <cell r="E965">
            <v>5</v>
          </cell>
          <cell r="F965">
            <v>2565</v>
          </cell>
          <cell r="G965">
            <v>800098349122</v>
          </cell>
          <cell r="H965" t="str">
            <v>นางสาว</v>
          </cell>
          <cell r="I965" t="str">
            <v>นงคราญ</v>
          </cell>
          <cell r="J965" t="str">
            <v>ตุ้ยงาม</v>
          </cell>
          <cell r="K965" t="str">
            <v>5-5006-00049-28-7</v>
          </cell>
          <cell r="L965" t="str">
            <v>เซ็นทรัลเชียงใหม่แอร์พอร์ต</v>
          </cell>
          <cell r="M965" t="str">
            <v>เชียงใหม่ 1</v>
          </cell>
          <cell r="N965">
            <v>8</v>
          </cell>
          <cell r="O965" t="str">
            <v>สินเชื่อธนาคารประชาชน</v>
          </cell>
          <cell r="P965" t="str">
            <v>1.บุคคลค้ำประกัน</v>
          </cell>
          <cell r="Q965">
            <v>111997.81</v>
          </cell>
          <cell r="R965">
            <v>15331.81</v>
          </cell>
          <cell r="S965" t="str">
            <v>แขวงเชียงใหม่</v>
          </cell>
          <cell r="T965" t="str">
            <v>ผบE.4609</v>
          </cell>
          <cell r="U965" t="str">
            <v>2564</v>
          </cell>
          <cell r="V965" t="str">
            <v>ผบE.905</v>
          </cell>
          <cell r="W965">
            <v>2565</v>
          </cell>
          <cell r="X965">
            <v>2</v>
          </cell>
          <cell r="Y965">
            <v>3</v>
          </cell>
          <cell r="Z965">
            <v>2565</v>
          </cell>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t="str">
            <v>สืบทรัพย์ (คำสั่ง 3/5/2565)</v>
          </cell>
          <cell r="BC965"/>
          <cell r="BD965"/>
          <cell r="BE965"/>
          <cell r="BF965"/>
          <cell r="BG965"/>
          <cell r="BH965"/>
          <cell r="BI965"/>
          <cell r="BJ965"/>
          <cell r="BK965"/>
          <cell r="BL965" t="str">
            <v>นางสาวนงคราญ ตุ้ยงาม</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1809</v>
          </cell>
          <cell r="C966">
            <v>961</v>
          </cell>
          <cell r="D966">
            <v>27</v>
          </cell>
          <cell r="E966">
            <v>4</v>
          </cell>
          <cell r="F966">
            <v>2565</v>
          </cell>
          <cell r="G966">
            <v>800076497372</v>
          </cell>
          <cell r="H966" t="str">
            <v>นาย</v>
          </cell>
          <cell r="I966" t="str">
            <v>เอกภิพงศ์</v>
          </cell>
          <cell r="J966" t="str">
            <v>อินทยา</v>
          </cell>
          <cell r="K966">
            <v>5509990000031</v>
          </cell>
          <cell r="L966" t="str">
            <v xml:space="preserve"> นินมานเหมินทร์</v>
          </cell>
          <cell r="M966" t="str">
            <v>เชียงใหม่ 1</v>
          </cell>
          <cell r="N966">
            <v>8</v>
          </cell>
          <cell r="O966"/>
          <cell r="P966"/>
          <cell r="Q966"/>
          <cell r="R966"/>
          <cell r="S966"/>
          <cell r="T966"/>
          <cell r="U966"/>
          <cell r="V966"/>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นายเอกภิพงศ์ อินทยา</v>
          </cell>
          <cell r="BM966">
            <v>0</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1810</v>
          </cell>
          <cell r="C967">
            <v>962</v>
          </cell>
          <cell r="D967">
            <v>9</v>
          </cell>
          <cell r="E967">
            <v>5</v>
          </cell>
          <cell r="F967">
            <v>2565</v>
          </cell>
          <cell r="G967">
            <v>800038517903</v>
          </cell>
          <cell r="H967" t="str">
            <v>นาง</v>
          </cell>
          <cell r="I967" t="str">
            <v>นภัสวรรณ</v>
          </cell>
          <cell r="J967" t="str">
            <v>ธนันชัย</v>
          </cell>
          <cell r="K967">
            <v>3509901094313</v>
          </cell>
          <cell r="L967" t="str">
            <v>เซ็นทรัล แอร์พอร์ต พลาซ่า เชียงใหม่</v>
          </cell>
          <cell r="M967" t="str">
            <v>เชียงใหม่ 1</v>
          </cell>
          <cell r="N967">
            <v>8</v>
          </cell>
          <cell r="O967" t="str">
            <v>สินเชื่อธนาคารประชาชน</v>
          </cell>
          <cell r="P967" t="str">
            <v>1.บุคคลค้ำประกัน</v>
          </cell>
          <cell r="Q967">
            <v>86302.3</v>
          </cell>
          <cell r="R967">
            <v>48860.43</v>
          </cell>
          <cell r="S967" t="str">
            <v>แขวงเชียงใหม่</v>
          </cell>
          <cell r="T967" t="str">
            <v>ผบE.981</v>
          </cell>
          <cell r="U967">
            <v>2564</v>
          </cell>
          <cell r="V967" t="str">
            <v>ผบE4202</v>
          </cell>
          <cell r="W967">
            <v>2564</v>
          </cell>
          <cell r="X967"/>
          <cell r="Y967"/>
          <cell r="Z967"/>
          <cell r="AA967">
            <v>20</v>
          </cell>
          <cell r="AB967">
            <v>12</v>
          </cell>
          <cell r="AC967">
            <v>2564</v>
          </cell>
          <cell r="AD967"/>
          <cell r="AE967"/>
          <cell r="AF967"/>
          <cell r="AG967"/>
          <cell r="AH967"/>
          <cell r="AI967"/>
          <cell r="AJ967"/>
          <cell r="AK967">
            <v>20</v>
          </cell>
          <cell r="AL967">
            <v>12</v>
          </cell>
          <cell r="AM967">
            <v>2564</v>
          </cell>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นางนภัสวรรณ ธนันชัย</v>
          </cell>
          <cell r="BM967">
            <v>823561010916</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1811</v>
          </cell>
          <cell r="C968">
            <v>963</v>
          </cell>
          <cell r="D968">
            <v>9</v>
          </cell>
          <cell r="E968">
            <v>5</v>
          </cell>
          <cell r="F968">
            <v>2565</v>
          </cell>
          <cell r="G968">
            <v>800097936663</v>
          </cell>
          <cell r="H968" t="str">
            <v>นางสาว</v>
          </cell>
          <cell r="I968" t="str">
            <v>อริษา</v>
          </cell>
          <cell r="J968" t="str">
            <v>พานทอง</v>
          </cell>
          <cell r="K968">
            <v>1909800430326</v>
          </cell>
          <cell r="L968" t="str">
            <v>ประตูช้างเผือก</v>
          </cell>
          <cell r="M968" t="str">
            <v>เชียงใหม่ 1</v>
          </cell>
          <cell r="N968">
            <v>8</v>
          </cell>
          <cell r="O968" t="str">
            <v>สินเชื่อธนาคารประชาชน</v>
          </cell>
          <cell r="P968" t="str">
            <v>4.ไม่มีหลักประกัน</v>
          </cell>
          <cell r="Q968">
            <v>16987.599999999999</v>
          </cell>
          <cell r="R968">
            <v>3985.17</v>
          </cell>
          <cell r="S968" t="str">
            <v>จังหวัดพะเยา</v>
          </cell>
          <cell r="T968" t="str">
            <v>ผบE.896</v>
          </cell>
          <cell r="U968">
            <v>2564</v>
          </cell>
          <cell r="V968" t="str">
            <v>ผบE894</v>
          </cell>
          <cell r="W968">
            <v>2564</v>
          </cell>
          <cell r="X968">
            <v>11</v>
          </cell>
          <cell r="Y968">
            <v>10</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นางสาวอริษา พานทอง</v>
          </cell>
          <cell r="BM968">
            <v>883163011740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1812</v>
          </cell>
          <cell r="C969">
            <v>964</v>
          </cell>
          <cell r="D969">
            <v>9</v>
          </cell>
          <cell r="E969">
            <v>5</v>
          </cell>
          <cell r="F969">
            <v>2565</v>
          </cell>
          <cell r="G969">
            <v>800087258961</v>
          </cell>
          <cell r="H969" t="str">
            <v>นาย</v>
          </cell>
          <cell r="I969" t="str">
            <v>จรัญ</v>
          </cell>
          <cell r="J969" t="str">
            <v>เปียงเครือ</v>
          </cell>
          <cell r="K969">
            <v>3520101465769</v>
          </cell>
          <cell r="L969" t="str">
            <v>ประตูช้างเผือก</v>
          </cell>
          <cell r="M969" t="str">
            <v>เชียงใหม่ 1</v>
          </cell>
          <cell r="N969">
            <v>8</v>
          </cell>
          <cell r="O969" t="str">
            <v>สินเชื่อธนาคารประชาชน</v>
          </cell>
          <cell r="P969" t="str">
            <v>4.ไม่มีหลักประกัน</v>
          </cell>
          <cell r="Q969">
            <v>93330</v>
          </cell>
          <cell r="R969">
            <v>24975</v>
          </cell>
          <cell r="S969" t="str">
            <v>แขวงลำปาง</v>
          </cell>
          <cell r="T969" t="str">
            <v>ผบE.1847</v>
          </cell>
          <cell r="U969">
            <v>2564</v>
          </cell>
          <cell r="V969" t="str">
            <v>ผบE2033</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นายจรัญ เปียงเครือ</v>
          </cell>
          <cell r="BM969">
            <v>0</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1813</v>
          </cell>
          <cell r="C970">
            <v>965</v>
          </cell>
          <cell r="D970">
            <v>9</v>
          </cell>
          <cell r="E970">
            <v>5</v>
          </cell>
          <cell r="F970">
            <v>2565</v>
          </cell>
          <cell r="G970">
            <v>800083605926</v>
          </cell>
          <cell r="H970" t="str">
            <v>นาย</v>
          </cell>
          <cell r="I970" t="str">
            <v>อำมาตย์</v>
          </cell>
          <cell r="J970" t="str">
            <v>วิชิตนาค</v>
          </cell>
          <cell r="K970">
            <v>1501200083419</v>
          </cell>
          <cell r="L970" t="str">
            <v>บิ๊กซี เชียงใหม่ ดอนจั่น</v>
          </cell>
          <cell r="M970" t="str">
            <v>เชียงใหม่ 1</v>
          </cell>
          <cell r="N970">
            <v>8</v>
          </cell>
          <cell r="O970" t="str">
            <v>สินเชื่อธนาคารประชาชน</v>
          </cell>
          <cell r="P970" t="str">
            <v>1.บุคคลค้ำประกัน</v>
          </cell>
          <cell r="Q970">
            <v>41660</v>
          </cell>
          <cell r="R970">
            <v>12690.94</v>
          </cell>
          <cell r="S970" t="str">
            <v>จังหวัดฮอด</v>
          </cell>
          <cell r="T970" t="str">
            <v>ผบE.435</v>
          </cell>
          <cell r="U970">
            <v>2564</v>
          </cell>
          <cell r="V970" t="str">
            <v>ผบE534</v>
          </cell>
          <cell r="W970">
            <v>2564</v>
          </cell>
          <cell r="X970">
            <v>28</v>
          </cell>
          <cell r="Y970">
            <v>9</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นายอำมาตย์ วิชิตนาค</v>
          </cell>
          <cell r="BM970">
            <v>883163010253</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1814</v>
          </cell>
          <cell r="C971">
            <v>966</v>
          </cell>
          <cell r="D971">
            <v>9</v>
          </cell>
          <cell r="E971">
            <v>5</v>
          </cell>
          <cell r="F971">
            <v>2565</v>
          </cell>
          <cell r="G971">
            <v>800023624136</v>
          </cell>
          <cell r="H971" t="str">
            <v>นางสาว</v>
          </cell>
          <cell r="I971" t="str">
            <v>สมพร</v>
          </cell>
          <cell r="J971" t="str">
            <v>ซิโพ</v>
          </cell>
          <cell r="K971">
            <v>3580300193831</v>
          </cell>
          <cell r="L971" t="str">
            <v>เซ็นทรัล แอร์พอร์ต พลาซ่า เขียงใหม่</v>
          </cell>
          <cell r="M971" t="str">
            <v>เชียงใหม่ 1</v>
          </cell>
          <cell r="N971">
            <v>8</v>
          </cell>
          <cell r="O971" t="str">
            <v>สินเชื่อธนาคารประชาชน</v>
          </cell>
          <cell r="P971" t="str">
            <v>1.บุคคลค้ำประกัน</v>
          </cell>
          <cell r="Q971">
            <v>30494.35</v>
          </cell>
          <cell r="R971">
            <v>21207.77</v>
          </cell>
          <cell r="S971" t="str">
            <v>จังหวัดแม่ฮ่องสอน สาขาปาย</v>
          </cell>
          <cell r="T971" t="str">
            <v>ผบE.31</v>
          </cell>
          <cell r="U971">
            <v>2564</v>
          </cell>
          <cell r="V971" t="str">
            <v>ผบE33</v>
          </cell>
          <cell r="W971">
            <v>2564</v>
          </cell>
          <cell r="X971">
            <v>18</v>
          </cell>
          <cell r="Y971">
            <v>5</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นางสาวสมพร ซิโพ</v>
          </cell>
          <cell r="BM971">
            <v>883162010504</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1815</v>
          </cell>
          <cell r="C972">
            <v>967</v>
          </cell>
          <cell r="D972">
            <v>9</v>
          </cell>
          <cell r="E972">
            <v>5</v>
          </cell>
          <cell r="F972">
            <v>2565</v>
          </cell>
          <cell r="G972">
            <v>800094275396</v>
          </cell>
          <cell r="H972" t="str">
            <v>นาย</v>
          </cell>
          <cell r="I972" t="str">
            <v>พรชัย</v>
          </cell>
          <cell r="J972" t="str">
            <v>นุใจเหล็ก</v>
          </cell>
          <cell r="K972">
            <v>3501400695627</v>
          </cell>
          <cell r="L972" t="str">
            <v>ประตูช้างเผือก</v>
          </cell>
          <cell r="M972" t="str">
            <v>เชียงใหม่ 1</v>
          </cell>
          <cell r="N972">
            <v>8</v>
          </cell>
          <cell r="O972" t="str">
            <v>สินเชื่อธนาคารประชาชน</v>
          </cell>
          <cell r="P972" t="str">
            <v>1.บุคคลค้ำประกัน</v>
          </cell>
          <cell r="Q972">
            <v>44444</v>
          </cell>
          <cell r="R972">
            <v>9819.82</v>
          </cell>
          <cell r="S972" t="str">
            <v>จังหวัดน่าน</v>
          </cell>
          <cell r="T972" t="str">
            <v>ผบE.775</v>
          </cell>
          <cell r="U972">
            <v>2564</v>
          </cell>
          <cell r="V972" t="str">
            <v>ผบE715</v>
          </cell>
          <cell r="W972">
            <v>2564</v>
          </cell>
          <cell r="X972">
            <v>31</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นายพรชัย นุใจเหล็ก</v>
          </cell>
          <cell r="BM972">
            <v>883163011190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1816</v>
          </cell>
          <cell r="C973">
            <v>968</v>
          </cell>
          <cell r="D973">
            <v>9</v>
          </cell>
          <cell r="E973">
            <v>5</v>
          </cell>
          <cell r="F973">
            <v>2565</v>
          </cell>
          <cell r="G973">
            <v>800087276773</v>
          </cell>
          <cell r="H973" t="str">
            <v>นาย</v>
          </cell>
          <cell r="I973" t="str">
            <v>สันธนะ</v>
          </cell>
          <cell r="J973" t="str">
            <v>คำพินิจ</v>
          </cell>
          <cell r="K973">
            <v>1139900175384</v>
          </cell>
          <cell r="L973" t="str">
            <v>เซ็นทรัลแอร์พอร์ตพลาซ่า เชียงใหม่</v>
          </cell>
          <cell r="M973" t="str">
            <v>เชียงใหม่ 1</v>
          </cell>
          <cell r="N973">
            <v>8</v>
          </cell>
          <cell r="O973" t="str">
            <v>สินเชื่อธนาคารประชาชน</v>
          </cell>
          <cell r="P973" t="str">
            <v>1.บุคคลค้ำประกัน</v>
          </cell>
          <cell r="Q973">
            <v>33715.379999999997</v>
          </cell>
          <cell r="R973">
            <v>10815.35</v>
          </cell>
          <cell r="S973" t="str">
            <v>แขวงเชียงราย</v>
          </cell>
          <cell r="T973" t="str">
            <v>ผบE.1341</v>
          </cell>
          <cell r="U973">
            <v>2564</v>
          </cell>
          <cell r="V973" t="str">
            <v>ผบE1259</v>
          </cell>
          <cell r="W973">
            <v>2564</v>
          </cell>
          <cell r="X973">
            <v>25</v>
          </cell>
          <cell r="Y973">
            <v>8</v>
          </cell>
          <cell r="Z973">
            <v>2564</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นายสันธนะ คำพินิจ</v>
          </cell>
          <cell r="BM973">
            <v>883163011180</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1817</v>
          </cell>
          <cell r="C974">
            <v>969</v>
          </cell>
          <cell r="D974">
            <v>9</v>
          </cell>
          <cell r="E974">
            <v>5</v>
          </cell>
          <cell r="F974">
            <v>2565</v>
          </cell>
          <cell r="G974">
            <v>800068508467</v>
          </cell>
          <cell r="H974" t="str">
            <v>กลุ่มออมทรัพย์บ้านห้วยมะเฟือง ม.3</v>
          </cell>
          <cell r="I974"/>
          <cell r="J974"/>
          <cell r="K974"/>
          <cell r="L974" t="str">
            <v>แม่อาย</v>
          </cell>
          <cell r="M974" t="str">
            <v>เชียงใหม่ 1</v>
          </cell>
          <cell r="N974">
            <v>8</v>
          </cell>
          <cell r="O974" t="str">
            <v>สินเชื่อพัฒนากลุ่มอาชีพ</v>
          </cell>
          <cell r="P974" t="str">
            <v>1.บุคคลค้ำประกัน</v>
          </cell>
          <cell r="Q974">
            <v>378806.48</v>
          </cell>
          <cell r="R974">
            <v>51135.33</v>
          </cell>
          <cell r="S974" t="str">
            <v>จังหวัดฝาง</v>
          </cell>
          <cell r="T974" t="str">
            <v>ผบE.402</v>
          </cell>
          <cell r="U974">
            <v>2564</v>
          </cell>
          <cell r="V974" t="str">
            <v>ผบE441</v>
          </cell>
          <cell r="W974">
            <v>2564</v>
          </cell>
          <cell r="X974"/>
          <cell r="Y974"/>
          <cell r="Z974"/>
          <cell r="AA974">
            <v>23</v>
          </cell>
          <cell r="AB974">
            <v>8</v>
          </cell>
          <cell r="AC974">
            <v>2564</v>
          </cell>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cell r="BD974"/>
          <cell r="BE974"/>
          <cell r="BF974"/>
          <cell r="BG974"/>
          <cell r="BH974"/>
          <cell r="BI974"/>
          <cell r="BJ974"/>
          <cell r="BK974"/>
          <cell r="BL974" t="str">
            <v xml:space="preserve">กลุ่มออมทรัพย์บ้านห้วยมะเฟือง ม.3 </v>
          </cell>
          <cell r="BM974">
            <v>883263012179</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1818</v>
          </cell>
          <cell r="C975">
            <v>970</v>
          </cell>
          <cell r="D975">
            <v>9</v>
          </cell>
          <cell r="E975">
            <v>5</v>
          </cell>
          <cell r="F975">
            <v>2565</v>
          </cell>
          <cell r="G975">
            <v>800084706913</v>
          </cell>
          <cell r="H975" t="str">
            <v>นาย</v>
          </cell>
          <cell r="I975" t="str">
            <v>มานัส</v>
          </cell>
          <cell r="J975" t="str">
            <v>ก่ำแก้ว</v>
          </cell>
          <cell r="K975">
            <v>1500900121371</v>
          </cell>
          <cell r="L975" t="str">
            <v>ฝาง</v>
          </cell>
          <cell r="M975" t="str">
            <v>เชียงใหม่ 2</v>
          </cell>
          <cell r="N975">
            <v>8</v>
          </cell>
          <cell r="O975" t="str">
            <v>สินเชื่อธนาคารประชาชน</v>
          </cell>
          <cell r="P975" t="str">
            <v>1.บุคคลค้ำประกัน</v>
          </cell>
          <cell r="Q975">
            <v>179600</v>
          </cell>
          <cell r="R975">
            <v>33530.370000000003</v>
          </cell>
          <cell r="S975" t="str">
            <v>จังหวัดฝาง</v>
          </cell>
          <cell r="T975" t="str">
            <v>ผบE.243</v>
          </cell>
          <cell r="U975">
            <v>2564</v>
          </cell>
          <cell r="V975" t="str">
            <v>ผบE338</v>
          </cell>
          <cell r="W975">
            <v>2564</v>
          </cell>
          <cell r="X975">
            <v>6</v>
          </cell>
          <cell r="Y975">
            <v>7</v>
          </cell>
          <cell r="Z975">
            <v>2564</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นายมานัส ก่ำแก้ว</v>
          </cell>
          <cell r="BM975">
            <v>883264010038</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1819</v>
          </cell>
          <cell r="C976">
            <v>971</v>
          </cell>
          <cell r="D976">
            <v>9</v>
          </cell>
          <cell r="E976">
            <v>5</v>
          </cell>
          <cell r="F976">
            <v>2565</v>
          </cell>
          <cell r="G976">
            <v>800069184615</v>
          </cell>
          <cell r="H976" t="str">
            <v>นางสาว</v>
          </cell>
          <cell r="I976" t="str">
            <v>กัญญาณัฐ</v>
          </cell>
          <cell r="J976" t="str">
            <v>สมแก้ว</v>
          </cell>
          <cell r="K976">
            <v>3500400040727</v>
          </cell>
          <cell r="L976" t="str">
            <v>เชียงดาว</v>
          </cell>
          <cell r="M976" t="str">
            <v>เชียงใหม่ 2</v>
          </cell>
          <cell r="N976">
            <v>8</v>
          </cell>
          <cell r="O976" t="str">
            <v>สินเชื่อธนาคารประชาชน</v>
          </cell>
          <cell r="P976" t="str">
            <v>1.บุคคลค้ำประกัน</v>
          </cell>
          <cell r="Q976">
            <v>131177.29999999999</v>
          </cell>
          <cell r="R976">
            <v>29181.86</v>
          </cell>
          <cell r="S976" t="str">
            <v>แขวงเชียงดาว</v>
          </cell>
          <cell r="T976" t="str">
            <v>ผบE.374</v>
          </cell>
          <cell r="U976">
            <v>2564</v>
          </cell>
          <cell r="V976" t="str">
            <v>ผบE321</v>
          </cell>
          <cell r="W976">
            <v>2564</v>
          </cell>
          <cell r="X976"/>
          <cell r="Y976"/>
          <cell r="Z976"/>
          <cell r="AA976">
            <v>7</v>
          </cell>
          <cell r="AB976">
            <v>9</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นางสาวกัญญาณัฐ สมแก้ว</v>
          </cell>
          <cell r="BM976">
            <v>883264010153</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1820</v>
          </cell>
          <cell r="C977">
            <v>972</v>
          </cell>
          <cell r="D977">
            <v>9</v>
          </cell>
          <cell r="E977">
            <v>5</v>
          </cell>
          <cell r="F977">
            <v>2565</v>
          </cell>
          <cell r="G977">
            <v>800094414714</v>
          </cell>
          <cell r="H977" t="str">
            <v>นาย</v>
          </cell>
          <cell r="I977" t="str">
            <v>ศาศวัต</v>
          </cell>
          <cell r="J977" t="str">
            <v>ปินธง</v>
          </cell>
          <cell r="K977">
            <v>1500900165892</v>
          </cell>
          <cell r="L977" t="str">
            <v>แม่อาย</v>
          </cell>
          <cell r="M977" t="str">
            <v>เชียงใหม่ 2</v>
          </cell>
          <cell r="N977">
            <v>8</v>
          </cell>
          <cell r="O977" t="str">
            <v>สินเชื่อแก้ไขปัญหาหนี้นอกระบบ PSA ระยะที่ 2</v>
          </cell>
          <cell r="P977" t="str">
            <v>1.บุคคลค้ำประกัน</v>
          </cell>
          <cell r="Q977">
            <v>41665.800000000003</v>
          </cell>
          <cell r="R977">
            <v>6438.29</v>
          </cell>
          <cell r="S977" t="str">
            <v>จังหวัดฝาง</v>
          </cell>
          <cell r="T977" t="str">
            <v>ผบE.401</v>
          </cell>
          <cell r="U977">
            <v>2564</v>
          </cell>
          <cell r="V977" t="str">
            <v>ผบE440</v>
          </cell>
          <cell r="W977">
            <v>2564</v>
          </cell>
          <cell r="X977"/>
          <cell r="Y977"/>
          <cell r="Z977"/>
          <cell r="AA977">
            <v>23</v>
          </cell>
          <cell r="AB977">
            <v>8</v>
          </cell>
          <cell r="AC977">
            <v>2564</v>
          </cell>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นายศาศวัต ปินธง</v>
          </cell>
          <cell r="BM977">
            <v>883264010154</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1821</v>
          </cell>
          <cell r="C978">
            <v>973</v>
          </cell>
          <cell r="D978">
            <v>9</v>
          </cell>
          <cell r="E978">
            <v>5</v>
          </cell>
          <cell r="F978">
            <v>2565</v>
          </cell>
          <cell r="G978">
            <v>800080776829</v>
          </cell>
          <cell r="H978" t="str">
            <v>นาย</v>
          </cell>
          <cell r="I978" t="str">
            <v>จิราวุฒิ</v>
          </cell>
          <cell r="J978" t="str">
            <v>ศรีสุภา</v>
          </cell>
          <cell r="K978">
            <v>3501100349561</v>
          </cell>
          <cell r="L978" t="str">
            <v>พร้าว</v>
          </cell>
          <cell r="M978" t="str">
            <v>เชียงใหม่ 1</v>
          </cell>
          <cell r="N978">
            <v>8</v>
          </cell>
          <cell r="O978" t="str">
            <v>สินเชื่อธนาคารประชาชน</v>
          </cell>
          <cell r="P978" t="str">
            <v>1.บุคคลค้ำประกัน</v>
          </cell>
          <cell r="Q978">
            <v>78563.41</v>
          </cell>
          <cell r="R978">
            <v>15379.18</v>
          </cell>
          <cell r="S978" t="str">
            <v>แขวงเชียงดาว</v>
          </cell>
          <cell r="T978" t="str">
            <v>ผบE.446</v>
          </cell>
          <cell r="U978">
            <v>2564</v>
          </cell>
          <cell r="V978" t="str">
            <v>ผบE567</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นายจิราวุฒิ ศรีสุภา</v>
          </cell>
          <cell r="BM978">
            <v>883163010049</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1822</v>
          </cell>
          <cell r="C979">
            <v>974</v>
          </cell>
          <cell r="D979">
            <v>9</v>
          </cell>
          <cell r="E979">
            <v>5</v>
          </cell>
          <cell r="F979">
            <v>2565</v>
          </cell>
          <cell r="G979">
            <v>800080776811</v>
          </cell>
          <cell r="H979" t="str">
            <v>นางสาว</v>
          </cell>
          <cell r="I979" t="str">
            <v>ปุณณภา</v>
          </cell>
          <cell r="J979" t="str">
            <v>มุนิล</v>
          </cell>
          <cell r="K979">
            <v>3501100361651</v>
          </cell>
          <cell r="L979" t="str">
            <v>พร้าว</v>
          </cell>
          <cell r="M979" t="str">
            <v>เชียงใหม่ 1</v>
          </cell>
          <cell r="N979">
            <v>8</v>
          </cell>
          <cell r="O979" t="str">
            <v>สินเชื่อธนาคารประชาชน</v>
          </cell>
          <cell r="P979" t="str">
            <v>1.บุคคลค้ำประกัน</v>
          </cell>
          <cell r="Q979">
            <v>78796.34</v>
          </cell>
          <cell r="R979">
            <v>16622.240000000002</v>
          </cell>
          <cell r="S979" t="str">
            <v>แขวงเชียงดาว</v>
          </cell>
          <cell r="T979" t="str">
            <v>ผบE.443</v>
          </cell>
          <cell r="U979">
            <v>2564</v>
          </cell>
          <cell r="V979" t="str">
            <v>ผบE566</v>
          </cell>
          <cell r="W979">
            <v>2564</v>
          </cell>
          <cell r="X979">
            <v>23</v>
          </cell>
          <cell r="Y979">
            <v>11</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นางสาวปุณณภา มุนิล</v>
          </cell>
          <cell r="BM979">
            <v>883162013077</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1823</v>
          </cell>
          <cell r="C980">
            <v>975</v>
          </cell>
          <cell r="D980">
            <v>9</v>
          </cell>
          <cell r="E980">
            <v>5</v>
          </cell>
          <cell r="F980">
            <v>2565</v>
          </cell>
          <cell r="G980" t="str">
            <v>800083085467
800083085798</v>
          </cell>
          <cell r="H980" t="str">
            <v>นางสาว</v>
          </cell>
          <cell r="I980" t="str">
            <v>สาวิตรี</v>
          </cell>
          <cell r="J980" t="str">
            <v>ลุงปาก</v>
          </cell>
          <cell r="K980">
            <v>8500673000126</v>
          </cell>
          <cell r="L980" t="str">
            <v>แม่ริม</v>
          </cell>
          <cell r="M980" t="str">
            <v>เชียงใหม่ 1</v>
          </cell>
          <cell r="N980">
            <v>8</v>
          </cell>
          <cell r="O980" t="str">
            <v>สินเชื่อธนาคารประชาชน</v>
          </cell>
          <cell r="P980" t="str">
            <v>1.บุคคลค้ำประกัน</v>
          </cell>
          <cell r="Q980">
            <v>91643</v>
          </cell>
          <cell r="R980">
            <v>20996.1</v>
          </cell>
          <cell r="S980" t="str">
            <v>แขวงเชียงใหม่</v>
          </cell>
          <cell r="T980" t="str">
            <v>ผบE.3193</v>
          </cell>
          <cell r="U980">
            <v>2564</v>
          </cell>
          <cell r="V980" t="str">
            <v>ผบE4088</v>
          </cell>
          <cell r="W980">
            <v>2564</v>
          </cell>
          <cell r="X980">
            <v>13</v>
          </cell>
          <cell r="Y980">
            <v>12</v>
          </cell>
          <cell r="Z980">
            <v>2564</v>
          </cell>
          <cell r="AA980"/>
          <cell r="AB980"/>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นางสาวสาวิตรี ลุงปาก</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1824</v>
          </cell>
          <cell r="C981">
            <v>976</v>
          </cell>
          <cell r="D981">
            <v>9</v>
          </cell>
          <cell r="E981">
            <v>5</v>
          </cell>
          <cell r="F981">
            <v>2565</v>
          </cell>
          <cell r="G981">
            <v>800058192926</v>
          </cell>
          <cell r="H981" t="str">
            <v>นางสาว</v>
          </cell>
          <cell r="I981" t="str">
            <v>อ้อย</v>
          </cell>
          <cell r="J981" t="str">
            <v>เสนาลัย</v>
          </cell>
          <cell r="K981">
            <v>3501700237942</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93888.03</v>
          </cell>
          <cell r="R981">
            <v>39698.870000000003</v>
          </cell>
          <cell r="S981" t="str">
            <v>จังหวัดฮอด</v>
          </cell>
          <cell r="T981" t="str">
            <v>ผบE.143</v>
          </cell>
          <cell r="U981">
            <v>2564</v>
          </cell>
          <cell r="V981" t="str">
            <v>ผบE159</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นางสาวอ้อย เสนาลัย</v>
          </cell>
          <cell r="BM981">
            <v>883263010039</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1825</v>
          </cell>
          <cell r="C982">
            <v>977</v>
          </cell>
          <cell r="D982">
            <v>9</v>
          </cell>
          <cell r="E982">
            <v>5</v>
          </cell>
          <cell r="F982">
            <v>2565</v>
          </cell>
          <cell r="G982">
            <v>800070685303</v>
          </cell>
          <cell r="H982" t="str">
            <v>นาย</v>
          </cell>
          <cell r="I982" t="str">
            <v>ต่าง</v>
          </cell>
          <cell r="J982" t="str">
            <v>ธิทา</v>
          </cell>
          <cell r="K982">
            <v>3501700237926</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190520.7</v>
          </cell>
          <cell r="R982">
            <v>53322.04</v>
          </cell>
          <cell r="S982" t="str">
            <v>จังหวัดฮอด</v>
          </cell>
          <cell r="T982" t="str">
            <v>ผบE.141</v>
          </cell>
          <cell r="U982">
            <v>2564</v>
          </cell>
          <cell r="V982" t="str">
            <v>ผบE157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นายต่าง ธิทา</v>
          </cell>
          <cell r="BM982">
            <v>883263010041</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1826</v>
          </cell>
          <cell r="C983">
            <v>978</v>
          </cell>
          <cell r="D983">
            <v>9</v>
          </cell>
          <cell r="E983">
            <v>5</v>
          </cell>
          <cell r="F983">
            <v>2565</v>
          </cell>
          <cell r="G983">
            <v>800058192686</v>
          </cell>
          <cell r="H983" t="str">
            <v>นางสาว</v>
          </cell>
          <cell r="I983" t="str">
            <v>จินพร</v>
          </cell>
          <cell r="J983" t="str">
            <v>จ่ามหลู่</v>
          </cell>
          <cell r="K983">
            <v>2501700017910</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92821.06</v>
          </cell>
          <cell r="R983">
            <v>15744.72</v>
          </cell>
          <cell r="S983" t="str">
            <v>จังหวัดฮอด</v>
          </cell>
          <cell r="T983" t="str">
            <v>ผบE.142</v>
          </cell>
          <cell r="U983">
            <v>2564</v>
          </cell>
          <cell r="V983" t="str">
            <v>ผบE158</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นางสาวจินพร จ่ามหลู่</v>
          </cell>
          <cell r="BM983">
            <v>883263010044</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1827</v>
          </cell>
          <cell r="C984">
            <v>979</v>
          </cell>
          <cell r="D984">
            <v>9</v>
          </cell>
          <cell r="E984">
            <v>5</v>
          </cell>
          <cell r="F984">
            <v>2565</v>
          </cell>
          <cell r="G984">
            <v>800043399743</v>
          </cell>
          <cell r="H984" t="str">
            <v>นาง</v>
          </cell>
          <cell r="I984" t="str">
            <v>เจียง</v>
          </cell>
          <cell r="J984" t="str">
            <v>จาติ</v>
          </cell>
          <cell r="K984">
            <v>3501700010131</v>
          </cell>
          <cell r="L984" t="str">
            <v>ดอยเต่า</v>
          </cell>
          <cell r="M984" t="str">
            <v>เชียงใหม่ 2</v>
          </cell>
          <cell r="N984">
            <v>8</v>
          </cell>
          <cell r="O984" t="str">
            <v>สินเชื่อพัฒนาองค์กรชุมชน (รายบุคคล)</v>
          </cell>
          <cell r="P984" t="str">
            <v>1.บุคคลค้ำประกัน</v>
          </cell>
          <cell r="Q984">
            <v>159748.06</v>
          </cell>
          <cell r="R984">
            <v>42770.96</v>
          </cell>
          <cell r="S984" t="str">
            <v>จังหวัดฮอด</v>
          </cell>
          <cell r="T984" t="str">
            <v>ผบE.178</v>
          </cell>
          <cell r="U984">
            <v>2564</v>
          </cell>
          <cell r="V984" t="str">
            <v>ผบE163</v>
          </cell>
          <cell r="W984">
            <v>2564</v>
          </cell>
          <cell r="X984"/>
          <cell r="Y984"/>
          <cell r="Z984"/>
          <cell r="AA984">
            <v>21</v>
          </cell>
          <cell r="AB984">
            <v>6</v>
          </cell>
          <cell r="AC984">
            <v>2564</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นางเจียง จาติ</v>
          </cell>
          <cell r="BM984">
            <v>883263010915</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1828</v>
          </cell>
          <cell r="C985">
            <v>980</v>
          </cell>
          <cell r="D985">
            <v>9</v>
          </cell>
          <cell r="E985">
            <v>5</v>
          </cell>
          <cell r="F985">
            <v>2565</v>
          </cell>
          <cell r="G985">
            <v>800077350067</v>
          </cell>
          <cell r="H985" t="str">
            <v>นางสาว</v>
          </cell>
          <cell r="I985" t="str">
            <v>ณัฐนิชา</v>
          </cell>
          <cell r="J985" t="str">
            <v>ขันเพ็ชร</v>
          </cell>
          <cell r="K985">
            <v>1500700074451</v>
          </cell>
          <cell r="L985" t="str">
            <v>สันป่าตอง</v>
          </cell>
          <cell r="M985" t="str">
            <v>เชียงใหม่ 3</v>
          </cell>
          <cell r="N985">
            <v>8</v>
          </cell>
          <cell r="O985" t="str">
            <v>สินเชื่อธนาคารประชาชน</v>
          </cell>
          <cell r="P985" t="str">
            <v>1.บุคคลค้ำประกัน</v>
          </cell>
          <cell r="Q985">
            <v>67930.850000000006</v>
          </cell>
          <cell r="R985">
            <v>23746.03</v>
          </cell>
          <cell r="S985" t="str">
            <v>แขวงเชียงใหม่</v>
          </cell>
          <cell r="T985" t="str">
            <v>ผบE.946</v>
          </cell>
          <cell r="U985">
            <v>2564</v>
          </cell>
          <cell r="V985"/>
          <cell r="W985"/>
          <cell r="X985">
            <v>13</v>
          </cell>
          <cell r="Y985">
            <v>12</v>
          </cell>
          <cell r="Z985">
            <v>2564</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นางสาวณัฐนิชา ขันเพ็ชร</v>
          </cell>
          <cell r="BM985">
            <v>883263011802</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1829</v>
          </cell>
          <cell r="C986">
            <v>981</v>
          </cell>
          <cell r="D986">
            <v>9</v>
          </cell>
          <cell r="E986">
            <v>5</v>
          </cell>
          <cell r="F986">
            <v>2565</v>
          </cell>
          <cell r="G986">
            <v>800039954618</v>
          </cell>
          <cell r="H986" t="str">
            <v>นาย</v>
          </cell>
          <cell r="I986" t="str">
            <v>วริทธิ์</v>
          </cell>
          <cell r="J986" t="str">
            <v>อินใจ</v>
          </cell>
          <cell r="K986">
            <v>1509900119383</v>
          </cell>
          <cell r="L986" t="str">
            <v>สันป่าตอง</v>
          </cell>
          <cell r="M986" t="str">
            <v>เชียงใหม่ 2</v>
          </cell>
          <cell r="N986">
            <v>8</v>
          </cell>
          <cell r="O986" t="str">
            <v>สินเชื่อธนาคารประชาชน</v>
          </cell>
          <cell r="P986" t="str">
            <v>1.บุคคลค้ำประกัน</v>
          </cell>
          <cell r="Q986">
            <v>87338</v>
          </cell>
          <cell r="R986">
            <v>31070.37</v>
          </cell>
          <cell r="S986" t="str">
            <v>แขวงเชียงใหม่</v>
          </cell>
          <cell r="T986" t="str">
            <v>ผบE.75</v>
          </cell>
          <cell r="U986">
            <v>2564</v>
          </cell>
          <cell r="V986" t="str">
            <v>ผบE3948</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นายวริทธิ์ อินใจ</v>
          </cell>
          <cell r="BM986">
            <v>883263011804</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1830</v>
          </cell>
          <cell r="C987">
            <v>982</v>
          </cell>
          <cell r="D987">
            <v>9</v>
          </cell>
          <cell r="E987">
            <v>5</v>
          </cell>
          <cell r="F987">
            <v>2565</v>
          </cell>
          <cell r="G987">
            <v>800026429020</v>
          </cell>
          <cell r="H987" t="str">
            <v>นางสาว</v>
          </cell>
          <cell r="I987" t="str">
            <v>รตนวฤนท์</v>
          </cell>
          <cell r="J987" t="str">
            <v>แสงรัตน์</v>
          </cell>
          <cell r="K987">
            <v>1501900002136</v>
          </cell>
          <cell r="L987" t="str">
            <v>สันป่าตอง</v>
          </cell>
          <cell r="M987" t="str">
            <v>เชียงใหม่ 2</v>
          </cell>
          <cell r="N987">
            <v>8</v>
          </cell>
          <cell r="O987" t="str">
            <v>สินเชื่อสวัสดิการ</v>
          </cell>
          <cell r="P987" t="str">
            <v>1.บุคคลค้ำประกัน</v>
          </cell>
          <cell r="Q987">
            <v>108597.48</v>
          </cell>
          <cell r="R987">
            <v>26279.18</v>
          </cell>
          <cell r="S987" t="str">
            <v>แขวงเชียงใหม่</v>
          </cell>
          <cell r="T987" t="str">
            <v>ผบE.74</v>
          </cell>
          <cell r="U987">
            <v>2564</v>
          </cell>
          <cell r="V987" t="str">
            <v>ผบE3955</v>
          </cell>
          <cell r="W987">
            <v>2564</v>
          </cell>
          <cell r="X987"/>
          <cell r="Y987"/>
          <cell r="Z987"/>
          <cell r="AA987">
            <v>23</v>
          </cell>
          <cell r="AB987">
            <v>11</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นางสาวรตนวฤนท์ แสงรัตน์</v>
          </cell>
          <cell r="BM987">
            <v>883263011805</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1831</v>
          </cell>
          <cell r="C988">
            <v>983</v>
          </cell>
          <cell r="D988">
            <v>9</v>
          </cell>
          <cell r="E988">
            <v>5</v>
          </cell>
          <cell r="F988">
            <v>2565</v>
          </cell>
          <cell r="G988">
            <v>800093299702</v>
          </cell>
          <cell r="H988" t="str">
            <v>นาย</v>
          </cell>
          <cell r="I988" t="str">
            <v>นีเงย์</v>
          </cell>
          <cell r="J988" t="str">
            <v>แกละมื่อโด่</v>
          </cell>
          <cell r="K988">
            <v>3500300283920</v>
          </cell>
          <cell r="L988" t="str">
            <v>บิ๊กซี หางดง</v>
          </cell>
          <cell r="M988" t="str">
            <v>เชียงใหม่ 2</v>
          </cell>
          <cell r="N988">
            <v>8</v>
          </cell>
          <cell r="O988" t="str">
            <v>สินเชื่อธนาคารประชาชน</v>
          </cell>
          <cell r="P988" t="str">
            <v>1.บุคคลค้ำประกัน</v>
          </cell>
          <cell r="Q988">
            <v>43463.07</v>
          </cell>
          <cell r="R988">
            <v>5826.55</v>
          </cell>
          <cell r="S988" t="str">
            <v>จังหวัดฮอด</v>
          </cell>
          <cell r="T988" t="str">
            <v>ผบE.19</v>
          </cell>
          <cell r="U988">
            <v>2564</v>
          </cell>
          <cell r="V988"/>
          <cell r="W988"/>
          <cell r="X988"/>
          <cell r="Y988"/>
          <cell r="Z988"/>
          <cell r="AA988">
            <v>24</v>
          </cell>
          <cell r="AB988">
            <v>6</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นายนีเงย์ แกละมื่อโด่</v>
          </cell>
          <cell r="BM988">
            <v>883263011917</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1832</v>
          </cell>
          <cell r="C989">
            <v>984</v>
          </cell>
          <cell r="D989">
            <v>9</v>
          </cell>
          <cell r="E989">
            <v>5</v>
          </cell>
          <cell r="F989">
            <v>2565</v>
          </cell>
          <cell r="G989">
            <v>800092580003</v>
          </cell>
          <cell r="H989" t="str">
            <v>นาง</v>
          </cell>
          <cell r="I989" t="str">
            <v>วรรณา</v>
          </cell>
          <cell r="J989" t="str">
            <v>กันธิมา</v>
          </cell>
          <cell r="K989">
            <v>3509900075684</v>
          </cell>
          <cell r="L989" t="str">
            <v>ดอยเต่า</v>
          </cell>
          <cell r="M989" t="str">
            <v>เชียงใหม่ 2</v>
          </cell>
          <cell r="N989">
            <v>8</v>
          </cell>
          <cell r="O989" t="str">
            <v>สินเชื่อห้องแถว</v>
          </cell>
          <cell r="P989" t="str">
            <v>1.บุคคลค้ำประกัน</v>
          </cell>
          <cell r="Q989">
            <v>39559.4</v>
          </cell>
          <cell r="R989">
            <v>1392.88</v>
          </cell>
          <cell r="S989" t="str">
            <v>แขวงเชียงใหม่</v>
          </cell>
          <cell r="T989" t="str">
            <v>ผบE.60</v>
          </cell>
          <cell r="U989">
            <v>2564</v>
          </cell>
          <cell r="V989" t="str">
            <v>ผบE3944</v>
          </cell>
          <cell r="W989">
            <v>2564</v>
          </cell>
          <cell r="X989"/>
          <cell r="Y989"/>
          <cell r="Z989"/>
          <cell r="AA989">
            <v>23</v>
          </cell>
          <cell r="AB989">
            <v>11</v>
          </cell>
          <cell r="AC989">
            <v>2564</v>
          </cell>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นางวรรณา กันธิมา</v>
          </cell>
          <cell r="BM989">
            <v>883263012075</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1833</v>
          </cell>
          <cell r="C990">
            <v>985</v>
          </cell>
          <cell r="D990">
            <v>9</v>
          </cell>
          <cell r="E990">
            <v>5</v>
          </cell>
          <cell r="F990">
            <v>2565</v>
          </cell>
          <cell r="G990">
            <v>800066724181</v>
          </cell>
          <cell r="H990" t="str">
            <v>นาย</v>
          </cell>
          <cell r="I990" t="str">
            <v>ศรีวรรณ์</v>
          </cell>
          <cell r="J990" t="str">
            <v>สิงห์บัว</v>
          </cell>
          <cell r="K990">
            <v>3501600165656</v>
          </cell>
          <cell r="L990" t="str">
            <v>ฮอด</v>
          </cell>
          <cell r="M990" t="str">
            <v>เชียงใหม่ 3</v>
          </cell>
          <cell r="N990">
            <v>8</v>
          </cell>
          <cell r="O990" t="str">
            <v>สินเชื่อพัฒนาองค์กรชุมชน</v>
          </cell>
          <cell r="P990" t="str">
            <v>1.บุคคลค้ำประกัน</v>
          </cell>
          <cell r="Q990">
            <v>60212.6</v>
          </cell>
          <cell r="R990">
            <v>11213.13</v>
          </cell>
          <cell r="S990" t="str">
            <v>จังหวัดฮอด</v>
          </cell>
          <cell r="T990" t="str">
            <v>ผบE.94</v>
          </cell>
          <cell r="U990">
            <v>2564</v>
          </cell>
          <cell r="V990" t="str">
            <v>ผบE133</v>
          </cell>
          <cell r="W990">
            <v>2564</v>
          </cell>
          <cell r="X990">
            <v>15</v>
          </cell>
          <cell r="Y990">
            <v>6</v>
          </cell>
          <cell r="Z990">
            <v>2564</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นายศรีวรรณ์ สิงห์บัว</v>
          </cell>
          <cell r="BM990">
            <v>888164010053</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1834</v>
          </cell>
          <cell r="C991">
            <v>986</v>
          </cell>
          <cell r="D991">
            <v>9</v>
          </cell>
          <cell r="E991">
            <v>5</v>
          </cell>
          <cell r="F991">
            <v>2565</v>
          </cell>
          <cell r="G991">
            <v>800102924019</v>
          </cell>
          <cell r="H991" t="str">
            <v>นาย</v>
          </cell>
          <cell r="I991" t="str">
            <v>ภรันยู</v>
          </cell>
          <cell r="J991" t="str">
            <v>วงศ์ปวน</v>
          </cell>
          <cell r="K991">
            <v>1500200166194</v>
          </cell>
          <cell r="L991" t="str">
            <v>จอมทอง</v>
          </cell>
          <cell r="M991" t="str">
            <v>เชียงใหม่ 3</v>
          </cell>
          <cell r="N991">
            <v>8</v>
          </cell>
          <cell r="O991" t="str">
            <v>สินเชื่อธนาคารประชาชน</v>
          </cell>
          <cell r="P991" t="str">
            <v>1.บุคคลค้ำประกัน</v>
          </cell>
          <cell r="Q991">
            <v>42157.93</v>
          </cell>
          <cell r="R991">
            <v>4172.9399999999996</v>
          </cell>
          <cell r="S991" t="str">
            <v>จังหวัดฮอด</v>
          </cell>
          <cell r="T991" t="str">
            <v>ผบE.442</v>
          </cell>
          <cell r="U991">
            <v>2564</v>
          </cell>
          <cell r="V991" t="str">
            <v>ผบE533</v>
          </cell>
          <cell r="W991">
            <v>2564</v>
          </cell>
          <cell r="X991"/>
          <cell r="Y991"/>
          <cell r="Z991"/>
          <cell r="AA991">
            <v>28</v>
          </cell>
          <cell r="AB991">
            <v>9</v>
          </cell>
          <cell r="AC991">
            <v>2564</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นายภรันยู วงศ์ปวน</v>
          </cell>
          <cell r="BM991">
            <v>888164010120</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1835</v>
          </cell>
          <cell r="C992">
            <v>987</v>
          </cell>
          <cell r="D992">
            <v>9</v>
          </cell>
          <cell r="E992">
            <v>5</v>
          </cell>
          <cell r="F992">
            <v>2565</v>
          </cell>
          <cell r="G992">
            <v>800106605150</v>
          </cell>
          <cell r="H992" t="str">
            <v>นางสาว</v>
          </cell>
          <cell r="I992" t="str">
            <v>อรธิชา</v>
          </cell>
          <cell r="J992" t="str">
            <v>พุฒหอม</v>
          </cell>
          <cell r="K992">
            <v>1670500220487</v>
          </cell>
          <cell r="L992" t="str">
            <v>บวกครกหลวง</v>
          </cell>
          <cell r="M992" t="str">
            <v>เชียงใหม่ 3</v>
          </cell>
          <cell r="N992">
            <v>8</v>
          </cell>
          <cell r="O992" t="str">
            <v>สินเชื่อผู้มีรายได้ประจำ Covid-19 (PSA)</v>
          </cell>
          <cell r="P992" t="str">
            <v>1.บุคคลค้ำประกัน</v>
          </cell>
          <cell r="Q992">
            <v>45833</v>
          </cell>
          <cell r="R992">
            <v>2020.37</v>
          </cell>
          <cell r="S992" t="str">
            <v>จังหวัดลำพูน</v>
          </cell>
          <cell r="T992" t="str">
            <v>ผบE.955</v>
          </cell>
          <cell r="U992">
            <v>2564</v>
          </cell>
          <cell r="V992" t="str">
            <v>ผบE1155</v>
          </cell>
          <cell r="W992">
            <v>2564</v>
          </cell>
          <cell r="X992">
            <v>21</v>
          </cell>
          <cell r="Y992">
            <v>9</v>
          </cell>
          <cell r="Z992">
            <v>2564</v>
          </cell>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นางสาวอรธิชา พุฒหอม</v>
          </cell>
          <cell r="BM992">
            <v>888164010095</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1836</v>
          </cell>
          <cell r="C993">
            <v>988</v>
          </cell>
          <cell r="D993">
            <v>9</v>
          </cell>
          <cell r="E993">
            <v>5</v>
          </cell>
          <cell r="F993">
            <v>2565</v>
          </cell>
          <cell r="G993">
            <v>800076714701</v>
          </cell>
          <cell r="H993" t="str">
            <v>นาง</v>
          </cell>
          <cell r="I993" t="str">
            <v>คำเอ้ย</v>
          </cell>
          <cell r="J993" t="str">
            <v>จันทร์เอื้อม</v>
          </cell>
          <cell r="K993">
            <v>3501600277543</v>
          </cell>
          <cell r="L993" t="str">
            <v>ฮอด</v>
          </cell>
          <cell r="M993" t="str">
            <v>เชียงใหม่ 3</v>
          </cell>
          <cell r="N993">
            <v>8</v>
          </cell>
          <cell r="O993" t="str">
            <v>สินเชื่อพัฒนาองค์กรชุมชน</v>
          </cell>
          <cell r="P993" t="str">
            <v>1.บุคคลค้ำประกัน</v>
          </cell>
          <cell r="Q993">
            <v>124671.1</v>
          </cell>
          <cell r="R993">
            <v>20522.75</v>
          </cell>
          <cell r="S993" t="str">
            <v>จังหวัดฮอด</v>
          </cell>
          <cell r="T993" t="str">
            <v>ผบE.439</v>
          </cell>
          <cell r="U993">
            <v>2564</v>
          </cell>
          <cell r="V993" t="str">
            <v>ผบE532</v>
          </cell>
          <cell r="W993">
            <v>2564</v>
          </cell>
          <cell r="X993"/>
          <cell r="Y993"/>
          <cell r="Z993"/>
          <cell r="AA993">
            <v>28</v>
          </cell>
          <cell r="AB993">
            <v>9</v>
          </cell>
          <cell r="AC993">
            <v>2564</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 xml:space="preserve">สืบทรัพย์ (คำสั่ง 9/5/2565) </v>
          </cell>
          <cell r="BC993"/>
          <cell r="BD993"/>
          <cell r="BE993"/>
          <cell r="BF993"/>
          <cell r="BG993"/>
          <cell r="BH993"/>
          <cell r="BI993"/>
          <cell r="BJ993"/>
          <cell r="BK993"/>
          <cell r="BL993" t="str">
            <v>นางคำเอ้ย จันทร์เอื้อม</v>
          </cell>
          <cell r="BM993">
            <v>888164010258</v>
          </cell>
          <cell r="BN993"/>
          <cell r="BO993"/>
          <cell r="BP993"/>
          <cell r="BQ993"/>
          <cell r="BR993"/>
          <cell r="BS993"/>
          <cell r="BT993"/>
          <cell r="BU993" t="str">
            <v>จันทร์นิภา</v>
          </cell>
          <cell r="BV993"/>
          <cell r="BW993"/>
          <cell r="BX993"/>
          <cell r="BY993"/>
          <cell r="BZ993"/>
          <cell r="CA993"/>
          <cell r="CB993"/>
          <cell r="CC993"/>
          <cell r="CD993"/>
          <cell r="CE993"/>
          <cell r="CF993"/>
          <cell r="CG993"/>
          <cell r="CH993"/>
          <cell r="CI993"/>
          <cell r="CJ993"/>
          <cell r="CK993"/>
          <cell r="CL993"/>
          <cell r="CM993"/>
          <cell r="CN993"/>
          <cell r="CO993"/>
        </row>
        <row r="994">
          <cell r="B994">
            <v>1837</v>
          </cell>
          <cell r="C994">
            <v>989</v>
          </cell>
          <cell r="D994">
            <v>13</v>
          </cell>
          <cell r="E994">
            <v>5</v>
          </cell>
          <cell r="F994">
            <v>2565</v>
          </cell>
          <cell r="G994">
            <v>800075642481</v>
          </cell>
          <cell r="H994" t="str">
            <v xml:space="preserve">นางสาว </v>
          </cell>
          <cell r="I994" t="str">
            <v xml:space="preserve">สุชาดา </v>
          </cell>
          <cell r="J994" t="str">
            <v>ทุมดี</v>
          </cell>
          <cell r="K994">
            <v>3560300600682</v>
          </cell>
          <cell r="L994" t="str">
            <v>บวกครกหลวง</v>
          </cell>
          <cell r="M994" t="str">
            <v>เชียงใหม่ 3</v>
          </cell>
          <cell r="N994">
            <v>8</v>
          </cell>
          <cell r="O994" t="str">
            <v>สินเชื่อที่อยู่อาศัย</v>
          </cell>
          <cell r="P994" t="str">
            <v>2.หลักทรัพย์ค้ำประกัน</v>
          </cell>
          <cell r="Q994">
            <v>262955.69</v>
          </cell>
          <cell r="R994">
            <v>47107.09</v>
          </cell>
          <cell r="S994" t="str">
            <v>จังหวัดเชียงใหม่</v>
          </cell>
          <cell r="T994" t="str">
            <v>ผบ.1431</v>
          </cell>
          <cell r="U994">
            <v>2563</v>
          </cell>
          <cell r="V994" t="str">
            <v>ผบ.2624</v>
          </cell>
          <cell r="W994">
            <v>2563</v>
          </cell>
          <cell r="X994">
            <v>2</v>
          </cell>
          <cell r="Y994">
            <v>11</v>
          </cell>
          <cell r="Z994">
            <v>2563</v>
          </cell>
          <cell r="AA994"/>
          <cell r="AB994"/>
          <cell r="AC994"/>
          <cell r="AD994"/>
          <cell r="AE994"/>
          <cell r="AF994"/>
          <cell r="AG994">
            <v>12</v>
          </cell>
          <cell r="AH994">
            <v>3</v>
          </cell>
          <cell r="AI994">
            <v>2564</v>
          </cell>
          <cell r="AJ994"/>
          <cell r="AK994"/>
          <cell r="AL994"/>
          <cell r="AM994" t="str">
            <v>โฉนด</v>
          </cell>
          <cell r="AN994">
            <v>17720</v>
          </cell>
          <cell r="AO994" t="str">
            <v>ฝายกวาง</v>
          </cell>
          <cell r="AP994" t="str">
            <v>เชียงคำ</v>
          </cell>
          <cell r="AQ994" t="str">
            <v>พะเยา</v>
          </cell>
          <cell r="AR994"/>
          <cell r="AS994"/>
          <cell r="AT994"/>
          <cell r="AU994"/>
          <cell r="AV994"/>
          <cell r="AW994"/>
          <cell r="AX994"/>
          <cell r="AY994"/>
          <cell r="AZ994"/>
          <cell r="BA994"/>
          <cell r="BB994" t="str">
            <v>ยึดทรัพย์จำนอง (คำสั่ง 13/5/2565) ข้ามเขต สำนักงานเดิมตั้งเรื่องยึดข้ามเขตให้แล้ว</v>
          </cell>
          <cell r="BC994"/>
          <cell r="BD994"/>
          <cell r="BE994"/>
          <cell r="BF994"/>
          <cell r="BG994"/>
          <cell r="BH994"/>
          <cell r="BI994"/>
          <cell r="BJ994"/>
          <cell r="BK994"/>
          <cell r="BL994" t="str">
            <v>นางสาว สุชาดา  ทุมดี</v>
          </cell>
          <cell r="BM994">
            <v>883263010149</v>
          </cell>
          <cell r="BN994"/>
          <cell r="BO994"/>
          <cell r="BP994"/>
          <cell r="BQ994"/>
          <cell r="BR994"/>
          <cell r="BS994"/>
          <cell r="BT994"/>
          <cell r="BU994" t="str">
            <v>ศรัญญู (ยึด)</v>
          </cell>
          <cell r="BV994"/>
          <cell r="BW994"/>
          <cell r="BX994"/>
          <cell r="BY994"/>
          <cell r="BZ994"/>
          <cell r="CA994"/>
          <cell r="CB994"/>
          <cell r="CC994"/>
          <cell r="CD994"/>
          <cell r="CE994"/>
          <cell r="CF994"/>
          <cell r="CG994"/>
          <cell r="CH994"/>
          <cell r="CI994"/>
          <cell r="CJ994"/>
          <cell r="CK994"/>
          <cell r="CL994"/>
          <cell r="CM994"/>
          <cell r="CN994"/>
          <cell r="CO994"/>
        </row>
        <row r="995">
          <cell r="B995">
            <v>1838</v>
          </cell>
          <cell r="C995">
            <v>990</v>
          </cell>
          <cell r="D995"/>
          <cell r="E995"/>
          <cell r="F995"/>
          <cell r="G995">
            <v>800046190990</v>
          </cell>
          <cell r="H995" t="str">
            <v>นาย</v>
          </cell>
          <cell r="I995" t="str">
            <v>ศรีนวล</v>
          </cell>
          <cell r="J995" t="str">
            <v>สันลาด</v>
          </cell>
          <cell r="K995">
            <v>3519900095421</v>
          </cell>
          <cell r="L995" t="str">
            <v>ไชยปราการ</v>
          </cell>
          <cell r="M995" t="str">
            <v>เชียงใหม่ 2</v>
          </cell>
          <cell r="N995">
            <v>8</v>
          </cell>
          <cell r="O995" t="str">
            <v>สินเชื่อธนาคารประชาชน</v>
          </cell>
          <cell r="P995" t="str">
            <v>1.บุคคลค้ำประกัน</v>
          </cell>
          <cell r="Q995">
            <v>60657</v>
          </cell>
          <cell r="R995">
            <v>9466.9599999999991</v>
          </cell>
          <cell r="S995" t="str">
            <v>จังหวัดฝาง</v>
          </cell>
          <cell r="T995" t="str">
            <v>ผบE.497</v>
          </cell>
          <cell r="U995" t="str">
            <v>2564</v>
          </cell>
          <cell r="V995" t="str">
            <v>ผบE695</v>
          </cell>
          <cell r="W995">
            <v>2564</v>
          </cell>
          <cell r="X995"/>
          <cell r="Y995"/>
          <cell r="Z995"/>
          <cell r="AA995">
            <v>15</v>
          </cell>
          <cell r="AB995">
            <v>11</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นายศรีนวล สันลาด</v>
          </cell>
          <cell r="BM995">
            <v>883162011490</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1839</v>
          </cell>
          <cell r="C996">
            <v>991</v>
          </cell>
          <cell r="D996">
            <v>1</v>
          </cell>
          <cell r="E996">
            <v>6</v>
          </cell>
          <cell r="F996">
            <v>2564</v>
          </cell>
          <cell r="G996">
            <v>800083936131</v>
          </cell>
          <cell r="H996" t="str">
            <v>นาย</v>
          </cell>
          <cell r="I996" t="str">
            <v xml:space="preserve">อภินันท์  </v>
          </cell>
          <cell r="J996" t="str">
            <v>พาพันธ์</v>
          </cell>
          <cell r="K996">
            <v>3342000125931</v>
          </cell>
          <cell r="L996" t="str">
            <v>พร้าว</v>
          </cell>
          <cell r="M996" t="str">
            <v>เชียงใหม่ 1</v>
          </cell>
          <cell r="N996">
            <v>8</v>
          </cell>
          <cell r="O996" t="str">
            <v>สินเชื่อแก้ไขปัญหาหนี้นอกระบบ PSA</v>
          </cell>
          <cell r="P996" t="str">
            <v>1.บุคคลค้ำประกัน</v>
          </cell>
          <cell r="Q996">
            <v>37257.93</v>
          </cell>
          <cell r="R996">
            <v>9782.67</v>
          </cell>
          <cell r="S996" t="str">
            <v>แขวงเชียงดาว</v>
          </cell>
          <cell r="T996" t="str">
            <v>ผบE.444</v>
          </cell>
          <cell r="U996">
            <v>2564</v>
          </cell>
          <cell r="V996" t="str">
            <v>ผบE645</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นายอภินันท์   พาพันธ์</v>
          </cell>
          <cell r="BM996">
            <v>883162013087</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1840</v>
          </cell>
          <cell r="C997">
            <v>992</v>
          </cell>
          <cell r="D997">
            <v>1</v>
          </cell>
          <cell r="E997">
            <v>6</v>
          </cell>
          <cell r="F997">
            <v>2564</v>
          </cell>
          <cell r="G997">
            <v>800076257040</v>
          </cell>
          <cell r="H997" t="str">
            <v>นาง</v>
          </cell>
          <cell r="I997" t="str">
            <v>จิริยากรณ์</v>
          </cell>
          <cell r="J997" t="str">
            <v>สมพันธ์</v>
          </cell>
          <cell r="K997">
            <v>3501100019979</v>
          </cell>
          <cell r="L997" t="str">
            <v>พร้าว</v>
          </cell>
          <cell r="M997" t="str">
            <v>เชียงใหม่ 1</v>
          </cell>
          <cell r="N997">
            <v>8</v>
          </cell>
          <cell r="O997" t="str">
            <v>สินเชื่อธนาคารประชาชน</v>
          </cell>
          <cell r="P997" t="str">
            <v>1.บุคคลค้ำประกัน</v>
          </cell>
          <cell r="Q997">
            <v>115742</v>
          </cell>
          <cell r="R997">
            <v>23537.439999999999</v>
          </cell>
          <cell r="S997" t="str">
            <v>แขวงเชียงดาว</v>
          </cell>
          <cell r="T997" t="str">
            <v>ผบE.447</v>
          </cell>
          <cell r="U997">
            <v>2564</v>
          </cell>
          <cell r="V997" t="str">
            <v>ผบE646</v>
          </cell>
          <cell r="W997">
            <v>2564</v>
          </cell>
          <cell r="X997"/>
          <cell r="Y997"/>
          <cell r="Z997"/>
          <cell r="AA997">
            <v>14</v>
          </cell>
          <cell r="AB997">
            <v>12</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นางจิริยากรณ์ สมพันธ์</v>
          </cell>
          <cell r="BM997">
            <v>883163010076</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1841</v>
          </cell>
          <cell r="C998">
            <v>993</v>
          </cell>
          <cell r="D998">
            <v>2</v>
          </cell>
          <cell r="E998">
            <v>4</v>
          </cell>
          <cell r="F998">
            <v>2564</v>
          </cell>
          <cell r="G998">
            <v>800083937600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4.ไม่มีหลักประกัน</v>
          </cell>
          <cell r="Q998">
            <v>29995</v>
          </cell>
          <cell r="R998">
            <v>9274.73</v>
          </cell>
          <cell r="S998" t="str">
            <v>จังหวัดฮอด</v>
          </cell>
          <cell r="T998" t="str">
            <v>ผบE.438</v>
          </cell>
          <cell r="U998">
            <v>2564</v>
          </cell>
          <cell r="V998" t="str">
            <v>ผบE531</v>
          </cell>
          <cell r="W998">
            <v>2564</v>
          </cell>
          <cell r="X998"/>
          <cell r="Y998"/>
          <cell r="Z998"/>
          <cell r="AA998">
            <v>28</v>
          </cell>
          <cell r="AB998">
            <v>9</v>
          </cell>
          <cell r="AC998">
            <v>2564</v>
          </cell>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888164010111</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1842</v>
          </cell>
          <cell r="C999">
            <v>994</v>
          </cell>
          <cell r="D999">
            <v>2</v>
          </cell>
          <cell r="E999">
            <v>4</v>
          </cell>
          <cell r="F999">
            <v>2564</v>
          </cell>
          <cell r="G999">
            <v>800026807720</v>
          </cell>
          <cell r="H999" t="str">
            <v>นาย</v>
          </cell>
          <cell r="I999" t="str">
            <v>สิงห์คำ</v>
          </cell>
          <cell r="J999" t="str">
            <v>สิงห์ทะ</v>
          </cell>
          <cell r="K999">
            <v>3501600322140</v>
          </cell>
          <cell r="L999" t="str">
            <v>ฮอด</v>
          </cell>
          <cell r="M999" t="str">
            <v>เชียงใหม่ 3</v>
          </cell>
          <cell r="N999">
            <v>8</v>
          </cell>
          <cell r="O999" t="str">
            <v>สินเชื่อธนาคารประชาชน</v>
          </cell>
          <cell r="P999" t="str">
            <v>1.บุคคลค้ำประกัน</v>
          </cell>
          <cell r="Q999">
            <v>29112</v>
          </cell>
          <cell r="R999">
            <v>24232.6</v>
          </cell>
          <cell r="S999" t="str">
            <v>จังหวัดฮอด</v>
          </cell>
          <cell r="T999" t="str">
            <v>ผบE.437</v>
          </cell>
          <cell r="U999">
            <v>2564</v>
          </cell>
          <cell r="V999" t="str">
            <v>ผบE530</v>
          </cell>
          <cell r="W999">
            <v>2564</v>
          </cell>
          <cell r="X999">
            <v>28</v>
          </cell>
          <cell r="Y999">
            <v>9</v>
          </cell>
          <cell r="Z999">
            <v>2564</v>
          </cell>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 xml:space="preserve">สืบทรัพย์ (คำสั่ง 9/5/2565) </v>
          </cell>
          <cell r="BC999"/>
          <cell r="BD999"/>
          <cell r="BE999"/>
          <cell r="BF999"/>
          <cell r="BG999"/>
          <cell r="BH999"/>
          <cell r="BI999"/>
          <cell r="BJ999"/>
          <cell r="BK999"/>
          <cell r="BL999" t="str">
            <v>นายสิงห์คำ สิงห์ทะ</v>
          </cell>
          <cell r="BM999">
            <v>888164010108</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1843</v>
          </cell>
          <cell r="C1000">
            <v>995</v>
          </cell>
          <cell r="D1000">
            <v>4</v>
          </cell>
          <cell r="E1000">
            <v>10</v>
          </cell>
          <cell r="F1000">
            <v>2565</v>
          </cell>
          <cell r="G1000">
            <v>800029654301</v>
          </cell>
          <cell r="H1000" t="str">
            <v>นาง</v>
          </cell>
          <cell r="I1000" t="str">
            <v>รรินภรณ์</v>
          </cell>
          <cell r="J1000" t="str">
            <v>ยาวุฒิ</v>
          </cell>
          <cell r="K1000">
            <v>3500900882689</v>
          </cell>
          <cell r="L1000" t="str">
            <v>ฝาง</v>
          </cell>
          <cell r="M1000" t="str">
            <v>เชียงใหม่ 2</v>
          </cell>
          <cell r="N1000">
            <v>8</v>
          </cell>
          <cell r="O1000" t="str">
            <v>สินเชื่อธนาคารประชาชน</v>
          </cell>
          <cell r="P1000" t="str">
            <v>1.บุคคลค้ำประกัน</v>
          </cell>
          <cell r="Q1000">
            <v>191248.55</v>
          </cell>
          <cell r="R1000">
            <v>9625.85</v>
          </cell>
          <cell r="S1000" t="str">
            <v>จังหวัดฝาง</v>
          </cell>
          <cell r="T1000" t="str">
            <v>ผบ.80</v>
          </cell>
          <cell r="U1000" t="str">
            <v>2557</v>
          </cell>
          <cell r="V1000" t="str">
            <v>ผบ.265</v>
          </cell>
          <cell r="W1000">
            <v>2557</v>
          </cell>
          <cell r="X1000"/>
          <cell r="Y1000"/>
          <cell r="Z1000"/>
          <cell r="AA1000">
            <v>27</v>
          </cell>
          <cell r="AB1000">
            <v>5</v>
          </cell>
          <cell r="AC1000">
            <v>2557</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t="str">
            <v>นางรรินภรณ์ ยาวุฒิ</v>
          </cell>
          <cell r="BM1000">
            <v>0</v>
          </cell>
          <cell r="BN1000"/>
          <cell r="BO1000"/>
          <cell r="BP1000"/>
          <cell r="BQ1000"/>
          <cell r="BR1000"/>
          <cell r="BS1000"/>
          <cell r="BT1000"/>
          <cell r="BU1000" t="str">
            <v>จันทร์นิภา</v>
          </cell>
          <cell r="BV1000"/>
          <cell r="BW1000"/>
          <cell r="BX1000"/>
          <cell r="BY1000"/>
          <cell r="BZ1000"/>
          <cell r="CA1000"/>
          <cell r="CB1000"/>
          <cell r="CC1000"/>
          <cell r="CD1000"/>
          <cell r="CE1000"/>
          <cell r="CF1000"/>
          <cell r="CG1000"/>
          <cell r="CH1000"/>
          <cell r="CI1000"/>
          <cell r="CJ1000"/>
          <cell r="CK1000"/>
          <cell r="CL1000"/>
          <cell r="CM1000"/>
          <cell r="CN1000"/>
          <cell r="CO1000"/>
        </row>
        <row r="1001">
          <cell r="B1001">
            <v>1844</v>
          </cell>
          <cell r="C1001">
            <v>996</v>
          </cell>
          <cell r="D1001">
            <v>9</v>
          </cell>
          <cell r="E1001">
            <v>5</v>
          </cell>
          <cell r="F1001">
            <v>2565</v>
          </cell>
          <cell r="G1001">
            <v>800094861765</v>
          </cell>
          <cell r="H1001" t="str">
            <v>นางสาว</v>
          </cell>
          <cell r="I1001" t="str">
            <v>พึงพิศ</v>
          </cell>
          <cell r="J1001" t="str">
            <v>ใจใหญ่</v>
          </cell>
          <cell r="K1001">
            <v>3500100200460</v>
          </cell>
          <cell r="L1001" t="str">
            <v>ดอยเต่า</v>
          </cell>
          <cell r="M1001" t="str">
            <v>เชียงใหม่ 3</v>
          </cell>
          <cell r="N1001">
            <v>8</v>
          </cell>
          <cell r="O1001" t="str">
            <v>สินเชื่อแก้ไขปัญหาหนี้นอกระบบ</v>
          </cell>
          <cell r="P1001" t="str">
            <v>1.บุคคลค้ำประกัน</v>
          </cell>
          <cell r="Q1001">
            <v>48964.41</v>
          </cell>
          <cell r="R1001">
            <v>4946.1899999999996</v>
          </cell>
          <cell r="S1001" t="str">
            <v>แขวงเชียงใหม่</v>
          </cell>
          <cell r="T1001" t="str">
            <v>ผบE.62</v>
          </cell>
          <cell r="U1001" t="str">
            <v>2564</v>
          </cell>
          <cell r="V1001" t="str">
            <v>ผบE.3943</v>
          </cell>
          <cell r="W1001">
            <v>2564</v>
          </cell>
          <cell r="X1001">
            <v>23</v>
          </cell>
          <cell r="Y1001">
            <v>11</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9/5/2565)//สืบทรัพย์//รายงานผล วันที่ 2/8/2565</v>
          </cell>
          <cell r="BC1001" t="str">
            <v/>
          </cell>
          <cell r="BD1001" t="str">
            <v/>
          </cell>
          <cell r="BE1001" t="str">
            <v/>
          </cell>
          <cell r="BF1001" t="str">
            <v/>
          </cell>
          <cell r="BG1001"/>
          <cell r="BH1001"/>
          <cell r="BI1001"/>
          <cell r="BJ1001"/>
          <cell r="BK1001"/>
          <cell r="BL1001" t="str">
            <v>นางสาวพึงพิศ ใจใหญ่</v>
          </cell>
          <cell r="BM1001">
            <v>883263012082</v>
          </cell>
          <cell r="BN1001"/>
          <cell r="BO1001"/>
          <cell r="BP1001" t="str">
            <v/>
          </cell>
          <cell r="BQ1001" t="str">
            <v/>
          </cell>
          <cell r="BR1001" t="str">
            <v/>
          </cell>
          <cell r="BS1001"/>
          <cell r="BT1001" t="str">
            <v>1.นางสาวพึงพิศ ใจใหญ่
2.นางสาวสุภาณี ศรีวิชัย</v>
          </cell>
          <cell r="BU1001"/>
          <cell r="BV1001" t="str">
            <v>จำเลยที่ 1
จำเลยที่ 2</v>
          </cell>
          <cell r="BW1001" t="str">
            <v xml:space="preserve">3-5001-00200-46-0
3-5001-00191-66-5
</v>
          </cell>
          <cell r="BX1001"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1" t="str">
            <v>พบทรัพย์</v>
          </cell>
          <cell r="BZ1001"/>
          <cell r="CA1001"/>
          <cell r="CB1001"/>
          <cell r="CC1001"/>
          <cell r="CD1001"/>
          <cell r="CE1001"/>
          <cell r="CF1001"/>
          <cell r="CG1001"/>
          <cell r="CH1001"/>
          <cell r="CI1001"/>
          <cell r="CJ1001"/>
          <cell r="CK1001"/>
          <cell r="CL1001"/>
          <cell r="CM1001"/>
          <cell r="CN1001"/>
          <cell r="CO1001"/>
        </row>
        <row r="1002">
          <cell r="B1002">
            <v>1845</v>
          </cell>
          <cell r="C1002">
            <v>997</v>
          </cell>
          <cell r="D1002">
            <v>9</v>
          </cell>
          <cell r="E1002">
            <v>5</v>
          </cell>
          <cell r="F1002">
            <v>2565</v>
          </cell>
          <cell r="G1002">
            <v>800017355945</v>
          </cell>
          <cell r="H1002" t="str">
            <v>นาย</v>
          </cell>
          <cell r="I1002" t="str">
            <v>อภิชาติ</v>
          </cell>
          <cell r="J1002" t="str">
            <v>ทิวพฤกษา</v>
          </cell>
          <cell r="K1002">
            <v>3500300334770</v>
          </cell>
          <cell r="L1002" t="str">
            <v>แม่แจ่ม</v>
          </cell>
          <cell r="M1002" t="str">
            <v>เชียงใหม่ 3</v>
          </cell>
          <cell r="N1002">
            <v>8</v>
          </cell>
          <cell r="O1002" t="str">
            <v>สินเชื่อแก้ไขปัญหาหนี้นอกระบบ</v>
          </cell>
          <cell r="P1002" t="str">
            <v>1.บุคคลค้ำประกัน</v>
          </cell>
          <cell r="Q1002">
            <v>34684.42</v>
          </cell>
          <cell r="R1002">
            <v>3032.42</v>
          </cell>
          <cell r="S1002" t="str">
            <v>จังหวัดฮอด</v>
          </cell>
          <cell r="T1002" t="str">
            <v>ผบE.285</v>
          </cell>
          <cell r="U1002">
            <v>2564</v>
          </cell>
          <cell r="V1002" t="str">
            <v>ผบE.575</v>
          </cell>
          <cell r="W1002">
            <v>2564</v>
          </cell>
          <cell r="X1002">
            <v>12</v>
          </cell>
          <cell r="Y1002">
            <v>10</v>
          </cell>
          <cell r="Z1002">
            <v>2564</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9/5/2565)//สืบแล้ว  รายงานผล วันที่ 21/6/2565</v>
          </cell>
          <cell r="BC1002" t="str">
            <v/>
          </cell>
          <cell r="BD1002" t="str">
            <v/>
          </cell>
          <cell r="BE1002" t="str">
            <v/>
          </cell>
          <cell r="BF1002" t="str">
            <v/>
          </cell>
          <cell r="BG1002"/>
          <cell r="BH1002"/>
          <cell r="BI1002"/>
          <cell r="BJ1002"/>
          <cell r="BK1002"/>
          <cell r="BL1002" t="str">
            <v>นายอภิชาติ ทิวพฤกษา</v>
          </cell>
          <cell r="BM1002">
            <v>883263012088</v>
          </cell>
          <cell r="BN1002"/>
          <cell r="BO1002"/>
          <cell r="BP1002" t="str">
            <v/>
          </cell>
          <cell r="BQ1002" t="str">
            <v/>
          </cell>
          <cell r="BR1002" t="str">
            <v/>
          </cell>
          <cell r="BS1002"/>
          <cell r="BT1002" t="str">
            <v>1.นายอภิชาติ  ทิวพฤกษา
2.นางสาวนงลักษณ์  นิรมลมณฑล
3.นายพร้อมรณชัย  ทะนันชัย
4.นางศุทัตสา  บุญมา</v>
          </cell>
          <cell r="BU1002"/>
          <cell r="BV1002" t="str">
            <v>จำเลยที่ 1
คู่สมรสจำเลยที่ 1
จำเลยที่ 2
คู่สมรสจำเลยที่ 2</v>
          </cell>
          <cell r="BW1002" t="str">
            <v>3-5003-00334-77-0
3-5003-00337-65-5
3-5009-00112-42-5
3-5019-00255-60-0</v>
          </cell>
          <cell r="BX1002"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2" t="str">
            <v>ไม่พบทรัพย์</v>
          </cell>
          <cell r="BZ1002"/>
          <cell r="CA1002">
            <v>4</v>
          </cell>
          <cell r="CB1002"/>
          <cell r="CC1002"/>
          <cell r="CD1002"/>
          <cell r="CE1002"/>
          <cell r="CF1002"/>
          <cell r="CG1002"/>
          <cell r="CH1002"/>
          <cell r="CI1002"/>
          <cell r="CJ1002"/>
          <cell r="CK1002"/>
          <cell r="CL1002"/>
          <cell r="CM1002"/>
          <cell r="CN1002"/>
          <cell r="CO1002"/>
        </row>
        <row r="1003">
          <cell r="B1003">
            <v>1846</v>
          </cell>
          <cell r="C1003">
            <v>998</v>
          </cell>
          <cell r="D1003"/>
          <cell r="E1003"/>
          <cell r="F1003"/>
          <cell r="G1003">
            <v>800065704531</v>
          </cell>
          <cell r="H1003" t="str">
            <v>นาง</v>
          </cell>
          <cell r="I1003" t="str">
            <v>กริพอ</v>
          </cell>
          <cell r="J1003" t="str">
            <v>ดวงคงสำเร็จ</v>
          </cell>
          <cell r="K1003">
            <v>8580176013319</v>
          </cell>
          <cell r="L1003" t="str">
            <v>ประตูช้างเผือก</v>
          </cell>
          <cell r="M1003" t="str">
            <v>เชียงใหม่ 1</v>
          </cell>
          <cell r="N1003">
            <v>8</v>
          </cell>
          <cell r="O1003" t="str">
            <v>สินเชื่อธนาคารประชาชน</v>
          </cell>
          <cell r="P1003" t="str">
            <v>1.บุคคลค้ำประกัน</v>
          </cell>
          <cell r="Q1003">
            <v>48773.01</v>
          </cell>
          <cell r="R1003">
            <v>7118.01</v>
          </cell>
          <cell r="S1003" t="str">
            <v>จังหวัดเทิง</v>
          </cell>
          <cell r="T1003" t="str">
            <v>ผบE.157</v>
          </cell>
          <cell r="U1003" t="str">
            <v>2563</v>
          </cell>
          <cell r="V1003" t="str">
            <v>ผบE.235</v>
          </cell>
          <cell r="W1003">
            <v>2563</v>
          </cell>
          <cell r="X1003">
            <v>28</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นางกริพอ ดวงคงสำเร็จ</v>
          </cell>
          <cell r="BM1003">
            <v>883162012653</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1847</v>
          </cell>
          <cell r="C1004">
            <v>999</v>
          </cell>
          <cell r="D1004"/>
          <cell r="E1004"/>
          <cell r="F1004"/>
          <cell r="G1004">
            <v>800004843119</v>
          </cell>
          <cell r="H1004" t="str">
            <v>นางสาว</v>
          </cell>
          <cell r="I1004" t="str">
            <v>จันทร์ศรี</v>
          </cell>
          <cell r="J1004" t="str">
            <v>ไพรพงค์</v>
          </cell>
          <cell r="K1004">
            <v>3510200007211</v>
          </cell>
          <cell r="L1004" t="str">
            <v>ประตูช้างเผือก</v>
          </cell>
          <cell r="M1004" t="str">
            <v>เชียงใหม่ 1</v>
          </cell>
          <cell r="N1004">
            <v>8</v>
          </cell>
          <cell r="O1004" t="str">
            <v>สินเชื่อพัฒนากลุ่มอาชีพ</v>
          </cell>
          <cell r="P1004" t="str">
            <v>1.บุคคลค้ำประกัน</v>
          </cell>
          <cell r="Q1004">
            <v>325065.03000000003</v>
          </cell>
          <cell r="R1004">
            <v>55841.73</v>
          </cell>
          <cell r="S1004" t="str">
            <v>จังหวัดเชียงใหม่</v>
          </cell>
          <cell r="T1004" t="str">
            <v>ผบ.561</v>
          </cell>
          <cell r="U1004" t="str">
            <v>2560</v>
          </cell>
          <cell r="V1004" t="str">
            <v>ผบ.1422</v>
          </cell>
          <cell r="W1004">
            <v>2560</v>
          </cell>
          <cell r="X1004"/>
          <cell r="Y1004"/>
          <cell r="Z1004"/>
          <cell r="AA1004">
            <v>26</v>
          </cell>
          <cell r="AB1004">
            <v>7</v>
          </cell>
          <cell r="AC1004">
            <v>2560</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10/5/2565) </v>
          </cell>
          <cell r="BC1004"/>
          <cell r="BD1004"/>
          <cell r="BE1004"/>
          <cell r="BF1004"/>
          <cell r="BG1004"/>
          <cell r="BH1004"/>
          <cell r="BI1004"/>
          <cell r="BJ1004"/>
          <cell r="BK1004"/>
          <cell r="BL1004" t="str">
            <v>นางสาวจันทร์ศรี ไพรพงค์</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1848</v>
          </cell>
          <cell r="C1005">
            <v>1000</v>
          </cell>
          <cell r="D1005"/>
          <cell r="E1005"/>
          <cell r="F1005"/>
          <cell r="G1005">
            <v>803050010989</v>
          </cell>
          <cell r="H1005" t="str">
            <v>นาย</v>
          </cell>
          <cell r="I1005" t="str">
            <v>กัมพล</v>
          </cell>
          <cell r="J1005" t="str">
            <v>นามฝั้น</v>
          </cell>
          <cell r="K1005">
            <v>3501200372638</v>
          </cell>
          <cell r="L1005" t="str">
            <v>มหาวิทยาลัยเชียงใหม่</v>
          </cell>
          <cell r="M1005" t="str">
            <v>เชียงใหม่ 2</v>
          </cell>
          <cell r="N1005">
            <v>8</v>
          </cell>
          <cell r="O1005"/>
          <cell r="P1005"/>
          <cell r="Q1005">
            <v>213994.62</v>
          </cell>
          <cell r="R1005">
            <v>92738.51</v>
          </cell>
          <cell r="S1005" t="str">
            <v>จังหวัดเชียงใหม่</v>
          </cell>
          <cell r="T1005" t="str">
            <v>ผบ.869</v>
          </cell>
          <cell r="U1005" t="str">
            <v>2561</v>
          </cell>
          <cell r="V1005" t="str">
            <v>ผบ.1364</v>
          </cell>
          <cell r="W1005">
            <v>2561</v>
          </cell>
          <cell r="X1005"/>
          <cell r="Y1005"/>
          <cell r="Z1005"/>
          <cell r="AA1005">
            <v>25</v>
          </cell>
          <cell r="AB1005">
            <v>6</v>
          </cell>
          <cell r="AC1005">
            <v>2561</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12/5/2565) </v>
          </cell>
          <cell r="BC1005"/>
          <cell r="BD1005"/>
          <cell r="BE1005"/>
          <cell r="BF1005"/>
          <cell r="BG1005"/>
          <cell r="BH1005"/>
          <cell r="BI1005"/>
          <cell r="BJ1005"/>
          <cell r="BK1005"/>
          <cell r="BL1005" t="str">
            <v>นายกัมพล นามฝั้น</v>
          </cell>
          <cell r="BM1005">
            <v>0</v>
          </cell>
          <cell r="BN1005"/>
          <cell r="BO1005"/>
          <cell r="BP1005"/>
          <cell r="BQ1005"/>
          <cell r="BR1005"/>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1849</v>
          </cell>
          <cell r="C1006">
            <v>1001</v>
          </cell>
          <cell r="D1006">
            <v>9</v>
          </cell>
          <cell r="E1006">
            <v>5</v>
          </cell>
          <cell r="F1006">
            <v>2565</v>
          </cell>
          <cell r="G1006">
            <v>8800008728878</v>
          </cell>
          <cell r="H1006" t="str">
            <v>นาย</v>
          </cell>
          <cell r="I1006" t="str">
            <v>ธนบดี</v>
          </cell>
          <cell r="J1006" t="str">
            <v>ผันผาย</v>
          </cell>
          <cell r="K1006">
            <v>3450600694718</v>
          </cell>
          <cell r="L1006" t="str">
            <v>เชียงดาว</v>
          </cell>
          <cell r="M1006" t="str">
            <v>เชียงใหม่ 2</v>
          </cell>
          <cell r="N1006">
            <v>8</v>
          </cell>
          <cell r="O1006" t="str">
            <v>สินเชื่อสวัสดิการ</v>
          </cell>
          <cell r="P1006" t="str">
            <v>1.บุคคลค้ำประกัน</v>
          </cell>
          <cell r="Q1006">
            <v>131546.6</v>
          </cell>
          <cell r="R1006">
            <v>46339.64</v>
          </cell>
          <cell r="S1006" t="str">
            <v>จังหวัดเชียงคำ</v>
          </cell>
          <cell r="T1006" t="str">
            <v>ผบE.390</v>
          </cell>
          <cell r="U1006">
            <v>2564</v>
          </cell>
          <cell r="V1006" t="str">
            <v>ผบE.438</v>
          </cell>
          <cell r="W1006">
            <v>2564</v>
          </cell>
          <cell r="X1006"/>
          <cell r="Y1006"/>
          <cell r="Z1006"/>
          <cell r="AA1006">
            <v>20</v>
          </cell>
          <cell r="AB1006">
            <v>9</v>
          </cell>
          <cell r="AC1006">
            <v>2564</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 xml:space="preserve">สืบทรัพย์ (คำสั่ง 9/5/2565) </v>
          </cell>
          <cell r="BC1006"/>
          <cell r="BD1006">
            <v>31</v>
          </cell>
          <cell r="BE1006">
            <v>1</v>
          </cell>
          <cell r="BF1006">
            <v>2567</v>
          </cell>
          <cell r="BG1006"/>
          <cell r="BH1006"/>
          <cell r="BI1006"/>
          <cell r="BJ1006"/>
          <cell r="BK1006"/>
          <cell r="BL1006" t="str">
            <v>นายธนบดี ผันผาย</v>
          </cell>
          <cell r="BM1006">
            <v>883162011219</v>
          </cell>
          <cell r="BN1006"/>
          <cell r="BO1006"/>
          <cell r="BP1006"/>
          <cell r="BQ1006" t="str">
            <v/>
          </cell>
          <cell r="BR1006" t="str">
            <v/>
          </cell>
          <cell r="BS1006"/>
          <cell r="BT1006"/>
          <cell r="BU1006" t="str">
            <v>จันทร์นิภา</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1850</v>
          </cell>
          <cell r="C1007">
            <v>1002</v>
          </cell>
          <cell r="D1007">
            <v>18</v>
          </cell>
          <cell r="E1007">
            <v>5</v>
          </cell>
          <cell r="F1007">
            <v>2565</v>
          </cell>
          <cell r="G1007">
            <v>800029554790</v>
          </cell>
          <cell r="H1007" t="str">
            <v>นาย</v>
          </cell>
          <cell r="I1007" t="str">
            <v>สราวุธ</v>
          </cell>
          <cell r="J1007" t="str">
            <v>บุษย์ศรี</v>
          </cell>
          <cell r="K1007">
            <v>1100701370341</v>
          </cell>
          <cell r="L1007" t="str">
            <v>หนองหอย</v>
          </cell>
          <cell r="M1007" t="str">
            <v>เชียงใหม่ 1</v>
          </cell>
          <cell r="N1007">
            <v>8</v>
          </cell>
          <cell r="O1007" t="str">
            <v>สินเชื่อธนาคารประชาชน</v>
          </cell>
          <cell r="P1007" t="str">
            <v>1.บุคคลค้ำประกัน</v>
          </cell>
          <cell r="Q1007">
            <v>149990</v>
          </cell>
          <cell r="R1007">
            <v>14513</v>
          </cell>
          <cell r="S1007" t="str">
            <v>แขวงเชียงใหม่</v>
          </cell>
          <cell r="T1007" t="str">
            <v>ผบ.6876</v>
          </cell>
          <cell r="U1007" t="str">
            <v>2558</v>
          </cell>
          <cell r="V1007" t="str">
            <v>ผบ.7706</v>
          </cell>
          <cell r="W1007">
            <v>2558</v>
          </cell>
          <cell r="X1007">
            <v>13</v>
          </cell>
          <cell r="Y1007">
            <v>10</v>
          </cell>
          <cell r="Z1007">
            <v>2558</v>
          </cell>
          <cell r="AA1007"/>
          <cell r="AB1007"/>
          <cell r="AC1007"/>
          <cell r="AD1007">
            <v>13</v>
          </cell>
          <cell r="AE1007">
            <v>10</v>
          </cell>
          <cell r="AF1007">
            <v>2558</v>
          </cell>
          <cell r="AG1007">
            <v>11</v>
          </cell>
          <cell r="AH1007">
            <v>9</v>
          </cell>
          <cell r="AI1007">
            <v>2560</v>
          </cell>
          <cell r="AJ1007"/>
          <cell r="AK1007"/>
          <cell r="AL1007"/>
          <cell r="AM1007" t="str">
            <v>โฉนด</v>
          </cell>
          <cell r="AN1007">
            <v>43708</v>
          </cell>
          <cell r="AO1007" t="str">
            <v>ไหล่หิน</v>
          </cell>
          <cell r="AP1007" t="str">
            <v>เกาะคา</v>
          </cell>
          <cell r="AQ1007" t="str">
            <v>ลำปาง</v>
          </cell>
          <cell r="AR1007"/>
          <cell r="AS1007"/>
          <cell r="AT1007"/>
          <cell r="AU1007"/>
          <cell r="AV1007"/>
          <cell r="AW1007"/>
          <cell r="AX1007"/>
          <cell r="AY1007"/>
          <cell r="AZ1007"/>
          <cell r="BA1007"/>
          <cell r="BB1007" t="str">
            <v>ยึดทรัพย์ สำนักงานอื่นฟ้องและสืบทรัพย์ (คำสั่ง 18/5/2565) ข้ามเขต</v>
          </cell>
          <cell r="BC1007"/>
          <cell r="BD1007"/>
          <cell r="BE1007"/>
          <cell r="BF1007"/>
          <cell r="BG1007"/>
          <cell r="BH1007"/>
          <cell r="BI1007"/>
          <cell r="BJ1007"/>
          <cell r="BK1007"/>
          <cell r="BL1007" t="str">
            <v>นายสราวุธ บุษย์ศรี</v>
          </cell>
          <cell r="BM1007">
            <v>823558010207</v>
          </cell>
          <cell r="BN1007"/>
          <cell r="BO1007"/>
          <cell r="BP1007"/>
          <cell r="BQ1007"/>
          <cell r="BR1007"/>
          <cell r="BS1007"/>
          <cell r="BT1007"/>
          <cell r="BU1007" t="str">
            <v>สารุทธ์ (ยึด)</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1851</v>
          </cell>
          <cell r="C1008">
            <v>1003</v>
          </cell>
          <cell r="D1008">
            <v>26</v>
          </cell>
          <cell r="E1008">
            <v>5</v>
          </cell>
          <cell r="F1008">
            <v>2565</v>
          </cell>
          <cell r="G1008" t="str">
            <v>800092650863,
80009265089</v>
          </cell>
          <cell r="H1008" t="str">
            <v>นางสาว</v>
          </cell>
          <cell r="I1008" t="str">
            <v>รัตนาพร</v>
          </cell>
          <cell r="J1008" t="str">
            <v>กายเพชร์</v>
          </cell>
          <cell r="K1008">
            <v>1509901588689</v>
          </cell>
          <cell r="L1008" t="str">
            <v>มหาวิทยาลัยเชียงใหม่</v>
          </cell>
          <cell r="M1008" t="str">
            <v>เชียงใหม่ 1</v>
          </cell>
          <cell r="N1008">
            <v>8</v>
          </cell>
          <cell r="O1008" t="str">
            <v>สินเชื่อแก้ไข้ปัญหาหนี้นอกระบบ PSA ระยะที่ 2,
สินเชื่อธนาคารประชาชน</v>
          </cell>
          <cell r="P1008" t="str">
            <v>1.บุคคลค้ำประกัน</v>
          </cell>
          <cell r="Q1008">
            <v>79956.91</v>
          </cell>
          <cell r="R1008">
            <v>12463.75</v>
          </cell>
          <cell r="S1008" t="str">
            <v>แขวงเชียงใหม่</v>
          </cell>
          <cell r="T1008" t="str">
            <v>ผบE.3194</v>
          </cell>
          <cell r="U1008" t="str">
            <v>2564</v>
          </cell>
          <cell r="V1008" t="str">
            <v>ผบE.766</v>
          </cell>
          <cell r="W1008">
            <v>2565</v>
          </cell>
          <cell r="X1008">
            <v>28</v>
          </cell>
          <cell r="Y1008">
            <v>2</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นางสาวรัตนาพร กายเพชร์</v>
          </cell>
          <cell r="BM1008">
            <v>883263012014</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1852</v>
          </cell>
          <cell r="C1009">
            <v>1004</v>
          </cell>
          <cell r="D1009">
            <v>26</v>
          </cell>
          <cell r="E1009">
            <v>5</v>
          </cell>
          <cell r="F1009">
            <v>2565</v>
          </cell>
          <cell r="G1009">
            <v>800117931769</v>
          </cell>
          <cell r="H1009" t="str">
            <v>นาย</v>
          </cell>
          <cell r="I1009" t="str">
            <v>ศตวรรษ</v>
          </cell>
          <cell r="J1009" t="str">
            <v>พรามไธสง</v>
          </cell>
          <cell r="K1009">
            <v>1570500171398</v>
          </cell>
          <cell r="L1009" t="str">
            <v>มีโชคพลาซ่า</v>
          </cell>
          <cell r="M1009" t="str">
            <v>เชียงใหม่ 2</v>
          </cell>
          <cell r="N1009">
            <v>8</v>
          </cell>
          <cell r="O1009" t="str">
            <v>สินเชื่อธนาคารประชาชนหนี้นอกระบบ PSA ระยะ3</v>
          </cell>
          <cell r="P1009" t="str">
            <v>1.บุคคลค้ำประกัน</v>
          </cell>
          <cell r="Q1009">
            <v>35686.47</v>
          </cell>
          <cell r="R1009">
            <v>1407.09</v>
          </cell>
          <cell r="S1009" t="str">
            <v>จังหวัดเทิง</v>
          </cell>
          <cell r="T1009" t="str">
            <v>ผบE.204</v>
          </cell>
          <cell r="U1009" t="str">
            <v>2565</v>
          </cell>
          <cell r="V1009" t="str">
            <v>ผบE.434</v>
          </cell>
          <cell r="W1009">
            <v>2565</v>
          </cell>
          <cell r="X1009">
            <v>21</v>
          </cell>
          <cell r="Y1009">
            <v>3</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26/5/2565) </v>
          </cell>
          <cell r="BC1009"/>
          <cell r="BD1009"/>
          <cell r="BE1009"/>
          <cell r="BF1009"/>
          <cell r="BG1009"/>
          <cell r="BH1009"/>
          <cell r="BI1009"/>
          <cell r="BJ1009"/>
          <cell r="BK1009"/>
          <cell r="BL1009" t="str">
            <v>นายศตวรรษ พรามไธสง</v>
          </cell>
          <cell r="BM1009">
            <v>883264010402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1853</v>
          </cell>
          <cell r="C1010">
            <v>1005</v>
          </cell>
          <cell r="D1010">
            <v>30</v>
          </cell>
          <cell r="E1010">
            <v>5</v>
          </cell>
          <cell r="F1010">
            <v>2565</v>
          </cell>
          <cell r="G1010">
            <v>800352020211</v>
          </cell>
          <cell r="H1010" t="str">
            <v>นาย</v>
          </cell>
          <cell r="I1010" t="str">
            <v>สุทิน</v>
          </cell>
          <cell r="J1010" t="str">
            <v>เพ็ชรอัยรา</v>
          </cell>
          <cell r="K1010">
            <v>5100299066436</v>
          </cell>
          <cell r="L1010" t="str">
            <v>เชียงใหม่</v>
          </cell>
          <cell r="M1010" t="str">
            <v>เชียงใหม่ 1</v>
          </cell>
          <cell r="N1010">
            <v>8</v>
          </cell>
          <cell r="O1010" t="str">
            <v>สินเชื่อสวัสดิการ</v>
          </cell>
          <cell r="P1010" t="str">
            <v>1.บุคคลค้ำประกัน</v>
          </cell>
          <cell r="Q1010">
            <v>901724.93</v>
          </cell>
          <cell r="R1010">
            <v>364450.86</v>
          </cell>
          <cell r="S1010" t="str">
            <v>จังหวัดเชียงใหม่</v>
          </cell>
          <cell r="T1010" t="str">
            <v>ผบE.1243</v>
          </cell>
          <cell r="U1010" t="str">
            <v>2564</v>
          </cell>
          <cell r="V1010" t="str">
            <v>ผบE.513</v>
          </cell>
          <cell r="W1010">
            <v>2565</v>
          </cell>
          <cell r="X1010">
            <v>25</v>
          </cell>
          <cell r="Y1010">
            <v>4</v>
          </cell>
          <cell r="Z1010">
            <v>2565</v>
          </cell>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นายสุทิน เพ็ชรอัยรา</v>
          </cell>
          <cell r="BM1010">
            <v>823561010842</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1854</v>
          </cell>
          <cell r="C1011">
            <v>1006</v>
          </cell>
          <cell r="D1011">
            <v>30</v>
          </cell>
          <cell r="E1011">
            <v>5</v>
          </cell>
          <cell r="F1011">
            <v>2565</v>
          </cell>
          <cell r="G1011">
            <v>800030207255</v>
          </cell>
          <cell r="H1011" t="str">
            <v>นาย</v>
          </cell>
          <cell r="I1011" t="str">
            <v>ขวัญ</v>
          </cell>
          <cell r="J1011" t="str">
            <v>โยวะราช</v>
          </cell>
          <cell r="K1011">
            <v>3560300949855</v>
          </cell>
          <cell r="L1011" t="str">
            <v>เชียงใหม่</v>
          </cell>
          <cell r="M1011" t="str">
            <v>เชียงใหม่ 1</v>
          </cell>
          <cell r="N1011">
            <v>8</v>
          </cell>
          <cell r="O1011" t="str">
            <v>สินเชื่อธนาคารประชาชน</v>
          </cell>
          <cell r="P1011" t="str">
            <v>1.บุคคลค้ำประกัน</v>
          </cell>
          <cell r="Q1011">
            <v>122908</v>
          </cell>
          <cell r="R1011">
            <v>24006.86</v>
          </cell>
          <cell r="S1011" t="str">
            <v>แขวงเชียงใหม่</v>
          </cell>
          <cell r="T1011" t="str">
            <v>ผบ.39057</v>
          </cell>
          <cell r="U1011" t="str">
            <v>2558</v>
          </cell>
          <cell r="V1011" t="str">
            <v>ผบ.9992</v>
          </cell>
          <cell r="W1011">
            <v>2558</v>
          </cell>
          <cell r="X1011"/>
          <cell r="Y1011"/>
          <cell r="Z1011"/>
          <cell r="AA1011">
            <v>19</v>
          </cell>
          <cell r="AB1011">
            <v>12</v>
          </cell>
          <cell r="AC1011">
            <v>2558</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30/5/2565) </v>
          </cell>
          <cell r="BC1011"/>
          <cell r="BD1011"/>
          <cell r="BE1011"/>
          <cell r="BF1011"/>
          <cell r="BG1011"/>
          <cell r="BH1011"/>
          <cell r="BI1011"/>
          <cell r="BJ1011"/>
          <cell r="BK1011"/>
          <cell r="BL1011" t="str">
            <v>นายขวัญ โยวะราช</v>
          </cell>
          <cell r="BM1011">
            <v>823558010521</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1855</v>
          </cell>
          <cell r="C1012">
            <v>1007</v>
          </cell>
          <cell r="D1012">
            <v>24</v>
          </cell>
          <cell r="E1012">
            <v>5</v>
          </cell>
          <cell r="F1012">
            <v>2565</v>
          </cell>
          <cell r="G1012">
            <v>800076227894</v>
          </cell>
          <cell r="H1012" t="str">
            <v>นาย</v>
          </cell>
          <cell r="I1012" t="str">
            <v>นัทนันท์</v>
          </cell>
          <cell r="J1012" t="str">
            <v>เจริญสันติกุล</v>
          </cell>
          <cell r="K1012">
            <v>2580100026305</v>
          </cell>
          <cell r="L1012" t="str">
            <v>เซ็นทรัลแอร์พอร์ตฯ</v>
          </cell>
          <cell r="M1012" t="str">
            <v>เชียงใหม่ 1</v>
          </cell>
          <cell r="N1012">
            <v>8</v>
          </cell>
          <cell r="O1012" t="str">
            <v>สินเชื่อธนาคารประชาชน</v>
          </cell>
          <cell r="P1012" t="str">
            <v>1.บุคคลค้ำประกัน</v>
          </cell>
          <cell r="Q1012">
            <v>104641</v>
          </cell>
          <cell r="R1012">
            <v>31209.920000000013</v>
          </cell>
          <cell r="S1012" t="str">
            <v>จังหวัดเชียงคำ</v>
          </cell>
          <cell r="T1012" t="str">
            <v>ผบE126</v>
          </cell>
          <cell r="U1012" t="str">
            <v>2565</v>
          </cell>
          <cell r="V1012" t="str">
            <v>ผบE.224</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นายนัทนันท์ เจริญสันติกุล</v>
          </cell>
          <cell r="BM1012">
            <v>883165010027</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1856</v>
          </cell>
          <cell r="C1013">
            <v>1008</v>
          </cell>
          <cell r="D1013">
            <v>24</v>
          </cell>
          <cell r="E1013">
            <v>5</v>
          </cell>
          <cell r="F1013">
            <v>2565</v>
          </cell>
          <cell r="G1013">
            <v>800076227886</v>
          </cell>
          <cell r="H1013" t="str">
            <v>นางสาว</v>
          </cell>
          <cell r="I1013" t="str">
            <v>ดวงดาว</v>
          </cell>
          <cell r="J1013" t="str">
            <v>เวียงคำ</v>
          </cell>
          <cell r="K1013">
            <v>3560300616465</v>
          </cell>
          <cell r="L1013" t="str">
            <v>เซ็นทรัลแอร์พอร์ตฯ</v>
          </cell>
          <cell r="M1013" t="str">
            <v>เชียงใหม่ 1</v>
          </cell>
          <cell r="N1013">
            <v>8</v>
          </cell>
          <cell r="O1013" t="str">
            <v>สินเชื่อธนาคารประชาชน</v>
          </cell>
          <cell r="P1013" t="str">
            <v>1.บุคคลค้ำประกัน</v>
          </cell>
          <cell r="Q1013">
            <v>100552.3</v>
          </cell>
          <cell r="R1013">
            <v>27512.569999999992</v>
          </cell>
          <cell r="S1013" t="str">
            <v>จังหวัดเชียงคำ</v>
          </cell>
          <cell r="T1013" t="str">
            <v>ผบE127</v>
          </cell>
          <cell r="U1013" t="str">
            <v>2566</v>
          </cell>
          <cell r="V1013" t="str">
            <v>ผบE.225</v>
          </cell>
          <cell r="W1013">
            <v>2565</v>
          </cell>
          <cell r="X1013">
            <v>14</v>
          </cell>
          <cell r="Y1013">
            <v>3</v>
          </cell>
          <cell r="Z1013">
            <v>2565</v>
          </cell>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 xml:space="preserve">สืบทรัพย์ (คำสั่ง 24/5/2565) </v>
          </cell>
          <cell r="BC1013"/>
          <cell r="BD1013"/>
          <cell r="BE1013"/>
          <cell r="BF1013"/>
          <cell r="BG1013"/>
          <cell r="BH1013"/>
          <cell r="BI1013"/>
          <cell r="BJ1013"/>
          <cell r="BK1013"/>
          <cell r="BL1013" t="str">
            <v>นางสาวดวงดาว เวียงคำ</v>
          </cell>
          <cell r="BM1013">
            <v>883164010448</v>
          </cell>
          <cell r="BN1013"/>
          <cell r="BO1013"/>
          <cell r="BP1013"/>
          <cell r="BQ1013"/>
          <cell r="BR1013"/>
          <cell r="BS1013"/>
          <cell r="BT1013"/>
          <cell r="BU1013" t="str">
            <v>จันทร์นิภา</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1857</v>
          </cell>
          <cell r="C1014">
            <v>1009</v>
          </cell>
          <cell r="D1014">
            <v>13</v>
          </cell>
          <cell r="E1014">
            <v>6</v>
          </cell>
          <cell r="F1014">
            <v>2565</v>
          </cell>
          <cell r="G1014" t="str">
            <v>800096985208 , 800096985190</v>
          </cell>
          <cell r="H1014" t="str">
            <v>นาย</v>
          </cell>
          <cell r="I1014" t="str">
            <v>ธัชธนเดช</v>
          </cell>
          <cell r="J1014" t="str">
            <v>งานดี</v>
          </cell>
          <cell r="K1014">
            <v>1560100200897</v>
          </cell>
          <cell r="L1014" t="str">
            <v>นิมมานเหมินทร์</v>
          </cell>
          <cell r="M1014" t="str">
            <v>เชียงใหม่ 1</v>
          </cell>
          <cell r="N1014">
            <v>8</v>
          </cell>
          <cell r="O1014" t="str">
            <v>สินเชื่อเคหะและสินเชื่อไทรทอง</v>
          </cell>
          <cell r="P1014" t="str">
            <v>2.หลักทรัพย์ค้ำประกัน</v>
          </cell>
          <cell r="Q1014">
            <v>2160991.9900000002</v>
          </cell>
          <cell r="R1014">
            <v>90033.62</v>
          </cell>
          <cell r="S1014" t="str">
            <v>ศาลจังหวัดพะเยา</v>
          </cell>
          <cell r="T1014" t="str">
            <v>ผบE994</v>
          </cell>
          <cell r="U1014" t="str">
            <v>2563</v>
          </cell>
          <cell r="V1014" t="str">
            <v>ผบE116</v>
          </cell>
          <cell r="W1014">
            <v>2565</v>
          </cell>
          <cell r="X1014">
            <v>25</v>
          </cell>
          <cell r="Y1014">
            <v>1</v>
          </cell>
          <cell r="Z1014">
            <v>2565</v>
          </cell>
          <cell r="AA1014"/>
          <cell r="AB1014"/>
          <cell r="AC1014"/>
          <cell r="AD1014"/>
          <cell r="AE1014"/>
          <cell r="AF1014"/>
          <cell r="AG1014"/>
          <cell r="AH1014"/>
          <cell r="AI1014"/>
          <cell r="AJ1014"/>
          <cell r="AK1014"/>
          <cell r="AL1014"/>
          <cell r="AM1014" t="str">
            <v>ห้องชุด</v>
          </cell>
          <cell r="AN1014" t="str">
            <v>51/23</v>
          </cell>
          <cell r="AO1014" t="str">
            <v>สุเทพ</v>
          </cell>
          <cell r="AP1014" t="str">
            <v>เมืองเชียงใหม่</v>
          </cell>
          <cell r="AQ1014" t="str">
            <v>เชียงใหม่</v>
          </cell>
          <cell r="AR1014"/>
          <cell r="AS1014"/>
          <cell r="AT1014"/>
          <cell r="AU1014"/>
          <cell r="AV1014"/>
          <cell r="AW1014"/>
          <cell r="AX1014"/>
          <cell r="AY1014"/>
          <cell r="AZ1014"/>
          <cell r="BA1014"/>
          <cell r="BB1014" t="str">
            <v>ยึดทรัพย์จำนอง (คำสั่ง 13/6/2565)</v>
          </cell>
          <cell r="BC1014"/>
          <cell r="BD1014"/>
          <cell r="BE1014"/>
          <cell r="BF1014"/>
          <cell r="BG1014"/>
          <cell r="BH1014"/>
          <cell r="BI1014"/>
          <cell r="BJ1014"/>
          <cell r="BK1014"/>
          <cell r="BL1014" t="str">
            <v>นายธัชธนเดช งานดี</v>
          </cell>
          <cell r="BM1014">
            <v>883163011611</v>
          </cell>
          <cell r="BN1014"/>
          <cell r="BO1014"/>
          <cell r="BP1014"/>
          <cell r="BQ1014"/>
          <cell r="BR1014"/>
          <cell r="BS1014"/>
          <cell r="BT1014"/>
          <cell r="BU1014" t="str">
            <v>สารุทธ์ (ยึด)</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1858</v>
          </cell>
          <cell r="C1015">
            <v>1010</v>
          </cell>
          <cell r="D1015">
            <v>14</v>
          </cell>
          <cell r="E1015">
            <v>6</v>
          </cell>
          <cell r="F1015">
            <v>2565</v>
          </cell>
          <cell r="G1015">
            <v>800040836721</v>
          </cell>
          <cell r="H1015" t="str">
            <v>นางสาว</v>
          </cell>
          <cell r="I1015" t="str">
            <v>ศิริขวัญ</v>
          </cell>
          <cell r="J1015" t="str">
            <v>มาตา</v>
          </cell>
          <cell r="K1015">
            <v>1570500030042</v>
          </cell>
          <cell r="L1015" t="str">
            <v>ท่าแพ</v>
          </cell>
          <cell r="M1015" t="str">
            <v>เชียงใหม่ 1</v>
          </cell>
          <cell r="N1015">
            <v>8</v>
          </cell>
          <cell r="O1015" t="str">
            <v>สินเชื่อธนาคารประชาชน</v>
          </cell>
          <cell r="P1015" t="str">
            <v>1.บุคคลค้ำประกัน</v>
          </cell>
          <cell r="Q1015">
            <v>133332</v>
          </cell>
          <cell r="R1015">
            <v>79439.570000000007</v>
          </cell>
          <cell r="S1015" t="str">
            <v>แขวงเชียงราย</v>
          </cell>
          <cell r="T1015" t="str">
            <v>ผบE.328</v>
          </cell>
          <cell r="U1015" t="str">
            <v>2563</v>
          </cell>
          <cell r="V1015" t="str">
            <v>ผบE.383</v>
          </cell>
          <cell r="W1015">
            <v>2563</v>
          </cell>
          <cell r="X1015"/>
          <cell r="Y1015"/>
          <cell r="Z1015"/>
          <cell r="AA1015">
            <v>26</v>
          </cell>
          <cell r="AB1015">
            <v>8</v>
          </cell>
          <cell r="AC1015">
            <v>2563</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 xml:space="preserve">สืบทรัพย์ (คำสั่ง 14/6/2565) </v>
          </cell>
          <cell r="BC1015"/>
          <cell r="BD1015"/>
          <cell r="BE1015"/>
          <cell r="BF1015"/>
          <cell r="BG1015"/>
          <cell r="BH1015"/>
          <cell r="BI1015"/>
          <cell r="BJ1015"/>
          <cell r="BK1015"/>
          <cell r="BL1015" t="str">
            <v>นางสาวศิริขวัญ มาตา</v>
          </cell>
          <cell r="BM1015">
            <v>823559010157</v>
          </cell>
          <cell r="BN1015"/>
          <cell r="BO1015"/>
          <cell r="BP1015"/>
          <cell r="BQ1015"/>
          <cell r="BR1015"/>
          <cell r="BS1015"/>
          <cell r="BT1015"/>
          <cell r="BU1015" t="str">
            <v>จันทร์นิภา</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1859</v>
          </cell>
          <cell r="C1016">
            <v>1011</v>
          </cell>
          <cell r="D1016">
            <v>14</v>
          </cell>
          <cell r="E1016">
            <v>6</v>
          </cell>
          <cell r="F1016">
            <v>2565</v>
          </cell>
          <cell r="G1016">
            <v>800069246216</v>
          </cell>
          <cell r="H1016" t="str">
            <v>นาย</v>
          </cell>
          <cell r="I1016" t="str">
            <v>จักรกริช</v>
          </cell>
          <cell r="J1016" t="str">
            <v>เป็งศิริ</v>
          </cell>
          <cell r="K1016">
            <v>1501100080655</v>
          </cell>
          <cell r="L1016" t="str">
            <v>ราษฏร์อุทิศหาดใหญ่</v>
          </cell>
          <cell r="M1016" t="str">
            <v>สงขลา 2</v>
          </cell>
          <cell r="N1016">
            <v>18</v>
          </cell>
          <cell r="O1016" t="str">
            <v>สินเชื่อธนาคารประชาชน</v>
          </cell>
          <cell r="P1016" t="str">
            <v>1.บุคคลค้ำประกัน</v>
          </cell>
          <cell r="Q1016">
            <v>33623.279999999999</v>
          </cell>
          <cell r="R1016">
            <v>11273.19</v>
          </cell>
          <cell r="S1016" t="str">
            <v>จังหวัดปากพนัง</v>
          </cell>
          <cell r="T1016" t="str">
            <v>ผบ.84</v>
          </cell>
          <cell r="U1016" t="str">
            <v>2564</v>
          </cell>
          <cell r="V1016" t="str">
            <v>ผบ.83</v>
          </cell>
          <cell r="W1016">
            <v>2564</v>
          </cell>
          <cell r="X1016"/>
          <cell r="Y1016"/>
          <cell r="Z1016"/>
          <cell r="AA1016">
            <v>7</v>
          </cell>
          <cell r="AB1016">
            <v>6</v>
          </cell>
          <cell r="AC1016">
            <v>2564</v>
          </cell>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สืบทรัพย์ (คำสั่ง14/6/2565)</v>
          </cell>
          <cell r="BC1016"/>
          <cell r="BD1016"/>
          <cell r="BE1016"/>
          <cell r="BF1016"/>
          <cell r="BG1016"/>
          <cell r="BH1016"/>
          <cell r="BI1016"/>
          <cell r="BJ1016"/>
          <cell r="BK1016"/>
          <cell r="BL1016" t="str">
            <v>นายจักรกริช เป็งศิริ</v>
          </cell>
          <cell r="BM1016">
            <v>0</v>
          </cell>
          <cell r="BN1016"/>
          <cell r="BO1016"/>
          <cell r="BP1016"/>
          <cell r="BQ1016"/>
          <cell r="BR1016"/>
          <cell r="BS1016"/>
          <cell r="BT1016"/>
          <cell r="BU1016" t="str">
            <v>นพวิสต์ (สืบ)</v>
          </cell>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1860</v>
          </cell>
          <cell r="C1017">
            <v>1012</v>
          </cell>
          <cell r="D1017">
            <v>20</v>
          </cell>
          <cell r="E1017">
            <v>6</v>
          </cell>
          <cell r="F1017">
            <v>2565</v>
          </cell>
          <cell r="G1017">
            <v>800037423459</v>
          </cell>
          <cell r="H1017" t="str">
            <v>นาย</v>
          </cell>
          <cell r="I1017" t="str">
            <v>ทนงชัย</v>
          </cell>
          <cell r="J1017" t="str">
            <v>ขันทปราบ</v>
          </cell>
          <cell r="K1017"/>
          <cell r="L1017"/>
          <cell r="M1017"/>
          <cell r="N1017"/>
          <cell r="O1017" t="str">
            <v>สินเชื่อเพื่อพัฒนากลุ่มอาชีพ</v>
          </cell>
          <cell r="P1017" t="str">
            <v>1.บุคคลค้ำประกัน</v>
          </cell>
          <cell r="Q1017"/>
          <cell r="R1017"/>
          <cell r="S1017"/>
          <cell r="T1017"/>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นายทนงชัย ขันทปราบ</v>
          </cell>
          <cell r="BM1017">
            <v>883264010100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1861</v>
          </cell>
          <cell r="C1018">
            <v>1013</v>
          </cell>
          <cell r="D1018">
            <v>21</v>
          </cell>
          <cell r="E1018">
            <v>6</v>
          </cell>
          <cell r="F1018">
            <v>2565</v>
          </cell>
          <cell r="G1018">
            <v>800096151314</v>
          </cell>
          <cell r="H1018" t="str">
            <v>นางสาว</v>
          </cell>
          <cell r="I1018" t="str">
            <v>นริศรา</v>
          </cell>
          <cell r="J1018" t="str">
            <v>ขวานทอง</v>
          </cell>
          <cell r="K1018" t="str">
            <v>1 5099 01072 45 3</v>
          </cell>
          <cell r="L1018" t="str">
            <v>เซ็นทรัลแอร์พอร์ตพลาซ่าเชียงใหม่</v>
          </cell>
          <cell r="M1018" t="str">
            <v>เชียงใหม่ 1</v>
          </cell>
          <cell r="N1018">
            <v>8</v>
          </cell>
          <cell r="O1018" t="str">
            <v>สินเชื่อธนาคารประชาชน</v>
          </cell>
          <cell r="P1018" t="str">
            <v>1.บุคคลค้ำประกัน</v>
          </cell>
          <cell r="Q1018">
            <v>181244</v>
          </cell>
          <cell r="R1018">
            <v>37697.29</v>
          </cell>
          <cell r="S1018" t="str">
            <v>แขวงเชียงใหม่</v>
          </cell>
          <cell r="T1018" t="str">
            <v>ผบE780</v>
          </cell>
          <cell r="U1018">
            <v>2565</v>
          </cell>
          <cell r="V1018" t="str">
            <v>ผบE1101</v>
          </cell>
          <cell r="W1018">
            <v>2565</v>
          </cell>
          <cell r="X1018">
            <v>8</v>
          </cell>
          <cell r="Y1018">
            <v>3</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นางสาวนริศรา ขวานทอง</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1862</v>
          </cell>
          <cell r="C1019">
            <v>1014</v>
          </cell>
          <cell r="D1019">
            <v>21</v>
          </cell>
          <cell r="E1019">
            <v>6</v>
          </cell>
          <cell r="F1019">
            <v>2565</v>
          </cell>
          <cell r="G1019">
            <v>800085642497</v>
          </cell>
          <cell r="H1019" t="str">
            <v>นาย</v>
          </cell>
          <cell r="I1019" t="str">
            <v>อานนท์</v>
          </cell>
          <cell r="J1019" t="str">
            <v>นิลสุวรรณ</v>
          </cell>
          <cell r="K1019" t="str">
            <v>1 5099 00108 88 8</v>
          </cell>
          <cell r="L1019" t="str">
            <v>เซ็นทรัลแอร์พอร์ตพลาซ่าเชียงใหม่</v>
          </cell>
          <cell r="M1019" t="str">
            <v>เชียงใหม่ 1</v>
          </cell>
          <cell r="N1019">
            <v>8</v>
          </cell>
          <cell r="O1019" t="str">
            <v>สินเชื่อธนาคารประชาชน</v>
          </cell>
          <cell r="P1019" t="str">
            <v>1.บุคคลค้ำประกัน</v>
          </cell>
          <cell r="Q1019">
            <v>58560</v>
          </cell>
          <cell r="R1019">
            <v>15918.93</v>
          </cell>
          <cell r="S1019" t="str">
            <v>แขวงเชียงใหม่</v>
          </cell>
          <cell r="T1019" t="str">
            <v>ผบE781</v>
          </cell>
          <cell r="U1019">
            <v>2565</v>
          </cell>
          <cell r="V1019" t="str">
            <v>ผบE3283</v>
          </cell>
          <cell r="W1019">
            <v>2565</v>
          </cell>
          <cell r="X1019">
            <v>6</v>
          </cell>
          <cell r="Y1019">
            <v>6</v>
          </cell>
          <cell r="Z1019">
            <v>2565</v>
          </cell>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นายอานนท์ นิลสุวรรณ</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1863</v>
          </cell>
          <cell r="C1020">
            <v>1015</v>
          </cell>
          <cell r="D1020">
            <v>21</v>
          </cell>
          <cell r="E1020">
            <v>6</v>
          </cell>
          <cell r="F1020">
            <v>2565</v>
          </cell>
          <cell r="G1020" t="str">
            <v>800094725754, 
80008363406</v>
          </cell>
          <cell r="H1020" t="str">
            <v>นางสาว</v>
          </cell>
          <cell r="I1020" t="str">
            <v>พัชรินทร์</v>
          </cell>
          <cell r="J1020" t="str">
            <v>รักชาติ</v>
          </cell>
          <cell r="K1020" t="str">
            <v>1 2501 00239 31 1</v>
          </cell>
          <cell r="L1020" t="str">
            <v>เซ็นทรัลแอร์พอร์ตพลาซ่าเชียงใหม่</v>
          </cell>
          <cell r="M1020" t="str">
            <v>เชียงใหม่ 1</v>
          </cell>
          <cell r="N1020">
            <v>8</v>
          </cell>
          <cell r="O1020" t="str">
            <v>สินเชื่อธนาคารประชาชน</v>
          </cell>
          <cell r="P1020" t="str">
            <v>1.บุคคลค้ำประกัน</v>
          </cell>
          <cell r="Q1020">
            <v>92458</v>
          </cell>
          <cell r="R1020">
            <v>25894</v>
          </cell>
          <cell r="S1020" t="str">
            <v>แขวงเชียงใหม่</v>
          </cell>
          <cell r="T1020" t="str">
            <v>ผบE783</v>
          </cell>
          <cell r="U1020">
            <v>2565</v>
          </cell>
          <cell r="V1020" t="str">
            <v>ผบE2178</v>
          </cell>
          <cell r="W1020">
            <v>2565</v>
          </cell>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นางสาวพัชรินทร์ รักชาติ</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1864</v>
          </cell>
          <cell r="C1021">
            <v>1016</v>
          </cell>
          <cell r="D1021">
            <v>21</v>
          </cell>
          <cell r="E1021">
            <v>6</v>
          </cell>
          <cell r="F1021">
            <v>2565</v>
          </cell>
          <cell r="G1021" t="str">
            <v>800094173203, 
800095428770</v>
          </cell>
          <cell r="H1021" t="str">
            <v>นาย</v>
          </cell>
          <cell r="I1021" t="str">
            <v>สัจจานนท์</v>
          </cell>
          <cell r="J1021" t="str">
            <v>วัฒนาศุภสิริกุล</v>
          </cell>
          <cell r="K1021" t="str">
            <v>1 5710 00040 92 9</v>
          </cell>
          <cell r="L1021" t="str">
            <v>เซ็นทรัลแอร์พอร์ตพลาซ่าเชียงใหม่</v>
          </cell>
          <cell r="M1021" t="str">
            <v>เชียงใหม่ 1</v>
          </cell>
          <cell r="N1021">
            <v>8</v>
          </cell>
          <cell r="O1021" t="str">
            <v>สินเชื่อธนาคารประชาชน</v>
          </cell>
          <cell r="P1021" t="str">
            <v>1.บุคคลค้ำประกัน</v>
          </cell>
          <cell r="Q1021">
            <v>80548</v>
          </cell>
          <cell r="R1021">
            <v>18252</v>
          </cell>
          <cell r="S1021" t="str">
            <v>แขวงเวียงป่าเป้า</v>
          </cell>
          <cell r="T1021" t="str">
            <v>ผบE9</v>
          </cell>
          <cell r="U1021">
            <v>2565</v>
          </cell>
          <cell r="V1021" t="str">
            <v>ผบE47</v>
          </cell>
          <cell r="W1021">
            <v>2565</v>
          </cell>
          <cell r="X1021">
            <v>28</v>
          </cell>
          <cell r="Y1021">
            <v>2</v>
          </cell>
          <cell r="Z1021">
            <v>2565</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นายสัจจานนท์ วัฒนาศุภสิริกุล</v>
          </cell>
          <cell r="BM1021">
            <v>0</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1865</v>
          </cell>
          <cell r="C1022">
            <v>1017</v>
          </cell>
          <cell r="D1022">
            <v>21</v>
          </cell>
          <cell r="E1022">
            <v>6</v>
          </cell>
          <cell r="F1022">
            <v>2565</v>
          </cell>
          <cell r="G1022">
            <v>800078803981</v>
          </cell>
          <cell r="H1022" t="str">
            <v>นาง</v>
          </cell>
          <cell r="I1022" t="str">
            <v>อนงค์นาง</v>
          </cell>
          <cell r="J1022" t="str">
            <v>พิศูจน์</v>
          </cell>
          <cell r="K1022">
            <v>3529900177282</v>
          </cell>
          <cell r="L1022" t="str">
            <v>เซ็นทรัล แอร์พอร์ต พลาซ่า เชียงใหม่</v>
          </cell>
          <cell r="M1022" t="str">
            <v>เชียงใหม่ 1</v>
          </cell>
          <cell r="N1022">
            <v>8</v>
          </cell>
          <cell r="O1022" t="str">
            <v>สินเชื่ออุปโภคบริโภคเพื่อสังคม</v>
          </cell>
          <cell r="P1022" t="str">
            <v>1.บุคคลค้ำประกัน</v>
          </cell>
          <cell r="Q1022">
            <v>30818</v>
          </cell>
          <cell r="R1022">
            <v>5189.76</v>
          </cell>
          <cell r="S1022" t="str">
            <v>แขวงเชียงใหม่</v>
          </cell>
          <cell r="T1022" t="str">
            <v>ผบE4148</v>
          </cell>
          <cell r="U1022">
            <v>2563</v>
          </cell>
          <cell r="V1022" t="str">
            <v>ผบE3803</v>
          </cell>
          <cell r="W1022">
            <v>2564</v>
          </cell>
          <cell r="X1022">
            <v>9</v>
          </cell>
          <cell r="Y1022">
            <v>11</v>
          </cell>
          <cell r="Z1022">
            <v>2564</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นางอนงค์นาง พิศูจน์</v>
          </cell>
          <cell r="BM1022">
            <v>883163011868</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1866</v>
          </cell>
          <cell r="C1023">
            <v>1018</v>
          </cell>
          <cell r="D1023">
            <v>21</v>
          </cell>
          <cell r="E1023">
            <v>6</v>
          </cell>
          <cell r="F1023">
            <v>2565</v>
          </cell>
          <cell r="G1023">
            <v>800094153262</v>
          </cell>
          <cell r="H1023" t="str">
            <v>นาย</v>
          </cell>
          <cell r="I1023" t="str">
            <v>สิงห์คำ</v>
          </cell>
          <cell r="J1023" t="str">
            <v>จันทร์ใหม่</v>
          </cell>
          <cell r="K1023">
            <v>3500400377772</v>
          </cell>
          <cell r="L1023" t="str">
            <v>เซ็นทรัล แอร์พอร์ต พลาซ่า เชียงใหม่</v>
          </cell>
          <cell r="M1023" t="str">
            <v>เชียงใหม่ 1</v>
          </cell>
          <cell r="N1023">
            <v>8</v>
          </cell>
          <cell r="O1023" t="str">
            <v>สินเชื่อแก้ไชปัญหาหนี้นอกระบบ</v>
          </cell>
          <cell r="P1023" t="str">
            <v>1.บุคคลค้ำประกัน</v>
          </cell>
          <cell r="Q1023">
            <v>49166</v>
          </cell>
          <cell r="R1023">
            <v>7557.14</v>
          </cell>
          <cell r="S1023" t="str">
            <v>แขวงเชียงใหม่</v>
          </cell>
          <cell r="T1023" t="str">
            <v>ผบE4157</v>
          </cell>
          <cell r="U1023">
            <v>2563</v>
          </cell>
          <cell r="V1023" t="str">
            <v>ผบE3398</v>
          </cell>
          <cell r="W1023">
            <v>2564</v>
          </cell>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cell r="BI1023"/>
          <cell r="BJ1023"/>
          <cell r="BK1023"/>
          <cell r="BL1023" t="str">
            <v>นายสิงห์คำ จันทร์ใหม่</v>
          </cell>
          <cell r="BM1023">
            <v>883163011864</v>
          </cell>
          <cell r="BN1023"/>
          <cell r="BO1023"/>
          <cell r="BP1023"/>
          <cell r="BQ1023"/>
          <cell r="BR1023"/>
          <cell r="BS1023"/>
          <cell r="BT1023"/>
          <cell r="BU1023"/>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1867</v>
          </cell>
          <cell r="C1024">
            <v>1019</v>
          </cell>
          <cell r="D1024">
            <v>1</v>
          </cell>
          <cell r="E1024">
            <v>7</v>
          </cell>
          <cell r="F1024">
            <v>2565</v>
          </cell>
          <cell r="G1024">
            <v>800053669399</v>
          </cell>
          <cell r="H1024" t="str">
            <v>นาง</v>
          </cell>
          <cell r="I1024" t="str">
            <v xml:space="preserve">จันศรี </v>
          </cell>
          <cell r="J1024" t="str">
            <v>จิตสุข</v>
          </cell>
          <cell r="K1024">
            <v>3500300180705</v>
          </cell>
          <cell r="L1024" t="str">
            <v>แม่แจ่ม</v>
          </cell>
          <cell r="M1024" t="str">
            <v>เชียงใหม่ 3</v>
          </cell>
          <cell r="N1024">
            <v>8</v>
          </cell>
          <cell r="O1024" t="str">
            <v>สินเชื่อพัฒนาองค์กรชุมชน(รายบุคคล)</v>
          </cell>
          <cell r="P1024" t="str">
            <v>1.บุคคลค้ำประกัน</v>
          </cell>
          <cell r="Q1024">
            <v>53803.86</v>
          </cell>
          <cell r="R1024">
            <v>14648.66</v>
          </cell>
          <cell r="S1024" t="str">
            <v>จังหวัดฮอด</v>
          </cell>
          <cell r="T1024" t="str">
            <v>ผบ.63</v>
          </cell>
          <cell r="U1024" t="str">
            <v>2564</v>
          </cell>
          <cell r="V1024" t="str">
            <v>ผบ.78</v>
          </cell>
          <cell r="W1024">
            <v>2564</v>
          </cell>
          <cell r="X1024"/>
          <cell r="Y1024"/>
          <cell r="Z1024"/>
          <cell r="AA1024">
            <v>21</v>
          </cell>
          <cell r="AB1024">
            <v>6</v>
          </cell>
          <cell r="AC1024">
            <v>2564</v>
          </cell>
          <cell r="AD1024"/>
          <cell r="AE1024"/>
          <cell r="AF1024"/>
          <cell r="AG1024"/>
          <cell r="AH1024"/>
          <cell r="AI1024"/>
          <cell r="AJ1024"/>
          <cell r="AK1024"/>
          <cell r="AL1024"/>
          <cell r="AM1024" t="str">
            <v>โฉนด</v>
          </cell>
          <cell r="AN1024" t="str">
            <v>8453</v>
          </cell>
          <cell r="AO1024" t="str">
            <v>ช่างเคิ่ง</v>
          </cell>
          <cell r="AP1024" t="str">
            <v>แม่แจ่ม</v>
          </cell>
          <cell r="AQ1024" t="str">
            <v>เชียงใหม่</v>
          </cell>
          <cell r="AR1024"/>
          <cell r="AS1024"/>
          <cell r="AT1024"/>
          <cell r="AU1024"/>
          <cell r="AV1024"/>
          <cell r="AW1024"/>
          <cell r="AX1024"/>
          <cell r="AY1024"/>
          <cell r="AZ1024"/>
          <cell r="BA1024"/>
          <cell r="BB1024" t="str">
            <v>ยึดทรัพย์ (คำสั่ง 1/7/2565)//สำนักงานอื่นฟ้องและสืบทรัพย์</v>
          </cell>
          <cell r="BC1024"/>
          <cell r="BD1024"/>
          <cell r="BE1024"/>
          <cell r="BF1024"/>
          <cell r="BG1024"/>
          <cell r="BH1024"/>
          <cell r="BI1024"/>
          <cell r="BJ1024"/>
          <cell r="BK1024"/>
          <cell r="BL1024" t="str">
            <v>นางจันศรี  จิตสุข</v>
          </cell>
          <cell r="BM1024">
            <v>883263010601</v>
          </cell>
          <cell r="BN1024"/>
          <cell r="BO1024"/>
          <cell r="BP1024"/>
          <cell r="BQ1024"/>
          <cell r="BR1024"/>
          <cell r="BS1024"/>
          <cell r="BT1024"/>
          <cell r="BU1024" t="str">
            <v>สารุทธ์ (ยึด)</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1868</v>
          </cell>
          <cell r="C1025">
            <v>1020</v>
          </cell>
          <cell r="D1025">
            <v>4</v>
          </cell>
          <cell r="E1025">
            <v>7</v>
          </cell>
          <cell r="F1025">
            <v>2565</v>
          </cell>
          <cell r="G1025">
            <v>800038037381</v>
          </cell>
          <cell r="H1025" t="str">
            <v>นาย</v>
          </cell>
          <cell r="I1025" t="str">
            <v>ศุภกิจ</v>
          </cell>
          <cell r="J1025" t="str">
            <v>จินะใจ</v>
          </cell>
          <cell r="K1025"/>
          <cell r="L1025"/>
          <cell r="M1025"/>
          <cell r="N1025"/>
          <cell r="O1025" t="str">
            <v>สินเชื่อธนาคารประชาชน</v>
          </cell>
          <cell r="P1025"/>
          <cell r="Q1025"/>
          <cell r="R1025"/>
          <cell r="S1025" t="str">
            <v>แขวงเชียงใหม่</v>
          </cell>
          <cell r="T1025" t="str">
            <v>ผบ.2448</v>
          </cell>
          <cell r="U1025" t="str">
            <v>2560</v>
          </cell>
          <cell r="V1025" t="str">
            <v>ผบ.5727</v>
          </cell>
          <cell r="W1025">
            <v>2560</v>
          </cell>
          <cell r="X1025"/>
          <cell r="Y1025"/>
          <cell r="Z1025"/>
          <cell r="AA1025">
            <v>8</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ถอนการยึดทรัพย์และบังคับคดี (คำสั่ง 4/7/2565)เนื่องจากลูกหนี้ชำระหนี้ปิดบัญชีแล้ว (ให้ถอนการยึดแทน)//ถอนการยึดแล้ว วันที่ 18/7/2565</v>
          </cell>
          <cell r="BC1025"/>
          <cell r="BD1025"/>
          <cell r="BE1025"/>
          <cell r="BF1025"/>
          <cell r="BG1025"/>
          <cell r="BH1025"/>
          <cell r="BI1025"/>
          <cell r="BJ1025"/>
          <cell r="BK1025"/>
          <cell r="BL1025" t="str">
            <v>นายศุภกิจ จินะใจ</v>
          </cell>
          <cell r="BM1025">
            <v>0</v>
          </cell>
          <cell r="BN1025"/>
          <cell r="BO1025"/>
          <cell r="BP1025"/>
          <cell r="BQ1025"/>
          <cell r="BR1025"/>
          <cell r="BS1025"/>
          <cell r="BT1025"/>
          <cell r="BU1025" t="str">
            <v>ธนกร</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1869</v>
          </cell>
          <cell r="C1026">
            <v>1021</v>
          </cell>
          <cell r="D1026">
            <v>20</v>
          </cell>
          <cell r="E1026">
            <v>7</v>
          </cell>
          <cell r="F1026">
            <v>2565</v>
          </cell>
          <cell r="G1026">
            <v>800006380235</v>
          </cell>
          <cell r="H1026" t="str">
            <v>นาย</v>
          </cell>
          <cell r="I1026" t="str">
            <v>วรพจน์</v>
          </cell>
          <cell r="J1026" t="str">
            <v>เตียวกุล</v>
          </cell>
          <cell r="K1026">
            <v>3500900376864</v>
          </cell>
          <cell r="L1026" t="str">
            <v>มหาวิทยาลัยเชียงใหม่</v>
          </cell>
          <cell r="M1026" t="str">
            <v>เชียงใหม่ 2</v>
          </cell>
          <cell r="N1026">
            <v>8</v>
          </cell>
          <cell r="O1026" t="str">
            <v>สินเชื่อโครงการสวัสดิการเงินกู้สมาชิก ช.พ.ค.</v>
          </cell>
          <cell r="P1026" t="str">
            <v>1.บุคคลค้ำประกัน</v>
          </cell>
          <cell r="Q1026">
            <v>1067927.3999999999</v>
          </cell>
          <cell r="R1026">
            <v>75104.039999999994</v>
          </cell>
          <cell r="S1026" t="str">
            <v>จังหวัดเชียงใหม่</v>
          </cell>
          <cell r="T1026" t="str">
            <v>ผบ.2008</v>
          </cell>
          <cell r="U1026" t="str">
            <v>2562</v>
          </cell>
          <cell r="V1026" t="str">
            <v>ผบ.2323</v>
          </cell>
          <cell r="W1026">
            <v>2562</v>
          </cell>
          <cell r="X1026"/>
          <cell r="Y1026"/>
          <cell r="Z1026"/>
          <cell r="AA1026">
            <v>24</v>
          </cell>
          <cell r="AB1026">
            <v>10</v>
          </cell>
          <cell r="AC1026">
            <v>2562</v>
          </cell>
          <cell r="AD1026"/>
          <cell r="AE1026"/>
          <cell r="AF1026"/>
          <cell r="AG1026"/>
          <cell r="AH1026"/>
          <cell r="AI1026"/>
          <cell r="AJ1026"/>
          <cell r="AK1026"/>
          <cell r="AL1026"/>
          <cell r="AM1026" t="str">
            <v>น.ส.3 ก.</v>
          </cell>
          <cell r="AN1026" t="str">
            <v>136</v>
          </cell>
          <cell r="AO1026" t="str">
            <v>แม่งอน</v>
          </cell>
          <cell r="AP1026" t="str">
            <v>ฝาง</v>
          </cell>
          <cell r="AQ1026" t="str">
            <v>เชียงใหม่</v>
          </cell>
          <cell r="AR1026"/>
          <cell r="AS1026"/>
          <cell r="AT1026"/>
          <cell r="AU1026"/>
          <cell r="AV1026"/>
          <cell r="AW1026"/>
          <cell r="AX1026"/>
          <cell r="AY1026"/>
          <cell r="AZ1026"/>
          <cell r="BA1026"/>
          <cell r="BB1026" t="str">
            <v>ยึดทรัพย์ (คำสั่ง 20/7/2565)//สำนักงานอื่นฟ้องและสืบทรัพย์</v>
          </cell>
          <cell r="BC1026"/>
          <cell r="BD1026"/>
          <cell r="BE1026"/>
          <cell r="BF1026"/>
          <cell r="BG1026"/>
          <cell r="BH1026"/>
          <cell r="BI1026"/>
          <cell r="BJ1026"/>
          <cell r="BK1026"/>
          <cell r="BL1026" t="str">
            <v>นายวรพจน์ เตียวกุล</v>
          </cell>
          <cell r="BM1026">
            <v>823661010059</v>
          </cell>
          <cell r="BN1026"/>
          <cell r="BO1026"/>
          <cell r="BP1026"/>
          <cell r="BQ1026"/>
          <cell r="BR1026"/>
          <cell r="BS1026"/>
          <cell r="BT1026"/>
          <cell r="BU1026" t="str">
            <v>สารุทธ์ (ยึด)</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1870</v>
          </cell>
          <cell r="C1027">
            <v>1022</v>
          </cell>
          <cell r="D1027">
            <v>26</v>
          </cell>
          <cell r="E1027">
            <v>7</v>
          </cell>
          <cell r="F1027">
            <v>2565</v>
          </cell>
          <cell r="G1027">
            <v>800118443731</v>
          </cell>
          <cell r="H1027" t="str">
            <v>นางสาว</v>
          </cell>
          <cell r="I1027" t="str">
            <v>กฤชกร</v>
          </cell>
          <cell r="J1027" t="str">
            <v>พรหมแก้ว</v>
          </cell>
          <cell r="K1027">
            <v>1509900050928</v>
          </cell>
          <cell r="L1027" t="str">
            <v>บ่อสร้าง</v>
          </cell>
          <cell r="M1027" t="str">
            <v>เชียงใหม่ 3</v>
          </cell>
          <cell r="N1027">
            <v>8</v>
          </cell>
          <cell r="O1027" t="str">
            <v>สินเชื่อธนาคารประชาชน</v>
          </cell>
          <cell r="P1027" t="str">
            <v>1.บุคคลค้ำประกัน</v>
          </cell>
          <cell r="Q1027">
            <v>29166</v>
          </cell>
          <cell r="R1027">
            <v>4327.01</v>
          </cell>
          <cell r="S1027" t="str">
            <v>แขวงเชียงใหม่</v>
          </cell>
          <cell r="T1027" t="str">
            <v>ผบE785</v>
          </cell>
          <cell r="U1027">
            <v>2565</v>
          </cell>
          <cell r="V1027" t="str">
            <v>ผบE1100</v>
          </cell>
          <cell r="W1027">
            <v>2565</v>
          </cell>
          <cell r="X1027">
            <v>8</v>
          </cell>
          <cell r="Y1027">
            <v>3</v>
          </cell>
          <cell r="Z1027">
            <v>2565</v>
          </cell>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นางสาวกฤชกร พรหมแก้ว</v>
          </cell>
          <cell r="BM1027">
            <v>888164010092</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1871</v>
          </cell>
          <cell r="C1028">
            <v>1023</v>
          </cell>
          <cell r="D1028">
            <v>26</v>
          </cell>
          <cell r="E1028">
            <v>7</v>
          </cell>
          <cell r="F1028">
            <v>2565</v>
          </cell>
          <cell r="G1028">
            <v>800090576664</v>
          </cell>
          <cell r="H1028" t="str">
            <v>นาง</v>
          </cell>
          <cell r="I1028" t="str">
            <v>ดาววัน</v>
          </cell>
          <cell r="J1028" t="str">
            <v>ชอบสุข</v>
          </cell>
          <cell r="K1028">
            <v>3501700216864</v>
          </cell>
          <cell r="L1028" t="str">
            <v>ดอยเต่า</v>
          </cell>
          <cell r="M1028" t="str">
            <v>เชียงใหม่ 2</v>
          </cell>
          <cell r="N1028">
            <v>8</v>
          </cell>
          <cell r="O1028" t="str">
            <v>สินเชื่อแก้ไขปัญหาหนี้นอกระบบPSAระยะที่2</v>
          </cell>
          <cell r="P1028" t="str">
            <v>1.บุคคลค้ำประกัน</v>
          </cell>
          <cell r="Q1028">
            <v>43035.1</v>
          </cell>
          <cell r="R1028">
            <v>6454.29</v>
          </cell>
          <cell r="S1028" t="str">
            <v>จังหวัดฮอด</v>
          </cell>
          <cell r="T1028" t="str">
            <v>ผบE769</v>
          </cell>
          <cell r="U1028">
            <v>2564</v>
          </cell>
          <cell r="V1028" t="str">
            <v>ผบE139</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นางดาววัน ชอบสุข</v>
          </cell>
          <cell r="BM1028">
            <v>883263010918</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1872</v>
          </cell>
          <cell r="C1029">
            <v>1024</v>
          </cell>
          <cell r="D1029">
            <v>26</v>
          </cell>
          <cell r="E1029">
            <v>7</v>
          </cell>
          <cell r="F1029">
            <v>2565</v>
          </cell>
          <cell r="G1029">
            <v>800066720122</v>
          </cell>
          <cell r="H1029" t="str">
            <v>นาย</v>
          </cell>
          <cell r="I1029" t="str">
            <v>สม</v>
          </cell>
          <cell r="J1029" t="str">
            <v>ยาสิทธิ์</v>
          </cell>
          <cell r="K1029">
            <v>3501600163521</v>
          </cell>
          <cell r="L1029" t="str">
            <v>ฮอด</v>
          </cell>
          <cell r="M1029" t="str">
            <v>เชียงใหม่ 3</v>
          </cell>
          <cell r="N1029">
            <v>8</v>
          </cell>
          <cell r="O1029" t="str">
            <v>สินเชื่อพัฒนาองค์กรชุมชน</v>
          </cell>
          <cell r="P1029" t="str">
            <v>1.บุคคลค้ำประกัน</v>
          </cell>
          <cell r="Q1029">
            <v>45407.21</v>
          </cell>
          <cell r="R1029">
            <v>12840.41</v>
          </cell>
          <cell r="S1029" t="str">
            <v>จังหวัดฮอด</v>
          </cell>
          <cell r="T1029" t="str">
            <v>ผบE34</v>
          </cell>
          <cell r="U1029">
            <v>2565</v>
          </cell>
          <cell r="V1029" t="str">
            <v>ผบE283</v>
          </cell>
          <cell r="W1029">
            <v>2565</v>
          </cell>
          <cell r="X1029"/>
          <cell r="Y1029"/>
          <cell r="Z1029"/>
          <cell r="AA1029">
            <v>22</v>
          </cell>
          <cell r="AB1029">
            <v>2</v>
          </cell>
          <cell r="AC1029">
            <v>2565</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นายสม ยาสิทธิ์</v>
          </cell>
          <cell r="BM1029">
            <v>888164010057</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1873</v>
          </cell>
          <cell r="C1030">
            <v>1025</v>
          </cell>
          <cell r="D1030">
            <v>26</v>
          </cell>
          <cell r="E1030">
            <v>7</v>
          </cell>
          <cell r="F1030">
            <v>2565</v>
          </cell>
          <cell r="G1030">
            <v>800094208694</v>
          </cell>
          <cell r="H1030" t="str">
            <v>นาย</v>
          </cell>
          <cell r="I1030" t="str">
            <v>อาทิตย์</v>
          </cell>
          <cell r="J1030" t="str">
            <v>มิ่งขวัญธนพงศ์</v>
          </cell>
          <cell r="K1030">
            <v>1500200187329</v>
          </cell>
          <cell r="L1030" t="str">
            <v>แม่แจ่ม</v>
          </cell>
          <cell r="M1030" t="str">
            <v>เชียงใหม่ 3</v>
          </cell>
          <cell r="N1030">
            <v>8</v>
          </cell>
          <cell r="O1030" t="str">
            <v>สินเชื่อแก้ไขปัญหาหนี้นอกระบบPSAระยะที่2</v>
          </cell>
          <cell r="P1030" t="str">
            <v>1.บุคคลค้ำประกัน</v>
          </cell>
          <cell r="Q1030">
            <v>33324.800000000003</v>
          </cell>
          <cell r="R1030">
            <v>7359.57</v>
          </cell>
          <cell r="S1030" t="str">
            <v>จังหวัดฮอด</v>
          </cell>
          <cell r="T1030" t="str">
            <v>ผบE764</v>
          </cell>
          <cell r="U1030">
            <v>2564</v>
          </cell>
          <cell r="V1030" t="str">
            <v>ผบE77</v>
          </cell>
          <cell r="W1030">
            <v>2565</v>
          </cell>
          <cell r="X1030">
            <v>31</v>
          </cell>
          <cell r="Y1030">
            <v>1</v>
          </cell>
          <cell r="Z1030">
            <v>2565</v>
          </cell>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นายอาทิตย์ มิ่งขวัญธนพงศ์</v>
          </cell>
          <cell r="BM1030">
            <v>888164010342</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1874</v>
          </cell>
          <cell r="C1031">
            <v>1026</v>
          </cell>
          <cell r="D1031">
            <v>26</v>
          </cell>
          <cell r="E1031">
            <v>7</v>
          </cell>
          <cell r="F1031">
            <v>2565</v>
          </cell>
          <cell r="G1031">
            <v>800050393381</v>
          </cell>
          <cell r="H1031" t="str">
            <v>นาย</v>
          </cell>
          <cell r="I1031" t="str">
            <v>ถาวร</v>
          </cell>
          <cell r="J1031" t="str">
            <v>คำเมือง</v>
          </cell>
          <cell r="K1031">
            <v>3500300440961</v>
          </cell>
          <cell r="L1031" t="str">
            <v>แม่แจ่ม</v>
          </cell>
          <cell r="M1031" t="str">
            <v>เชียงใหม่ 3</v>
          </cell>
          <cell r="N1031">
            <v>8</v>
          </cell>
          <cell r="O1031" t="str">
            <v>สินเชื่อธนาคารประชาชน</v>
          </cell>
          <cell r="P1031" t="str">
            <v>1.บุคคลค้ำประกัน</v>
          </cell>
          <cell r="Q1031">
            <v>16993.990000000002</v>
          </cell>
          <cell r="R1031">
            <v>11463.56</v>
          </cell>
          <cell r="S1031" t="str">
            <v>จังหวัดฮอด</v>
          </cell>
          <cell r="T1031" t="str">
            <v>ผบE766</v>
          </cell>
          <cell r="U1031">
            <v>2564</v>
          </cell>
          <cell r="V1031" t="str">
            <v>ผบE85</v>
          </cell>
          <cell r="W1031">
            <v>2565</v>
          </cell>
          <cell r="X1031"/>
          <cell r="Y1031"/>
          <cell r="Z1031"/>
          <cell r="AA1031">
            <v>31</v>
          </cell>
          <cell r="AB1031">
            <v>1</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นายถาวร คำเมือง</v>
          </cell>
          <cell r="BM1031">
            <v>888164010441</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1875</v>
          </cell>
          <cell r="C1032">
            <v>1027</v>
          </cell>
          <cell r="D1032">
            <v>26</v>
          </cell>
          <cell r="E1032">
            <v>7</v>
          </cell>
          <cell r="F1032">
            <v>2565</v>
          </cell>
          <cell r="G1032">
            <v>800087502590</v>
          </cell>
          <cell r="H1032" t="str">
            <v>นาง</v>
          </cell>
          <cell r="I1032" t="str">
            <v>บัวจันทร์</v>
          </cell>
          <cell r="J1032" t="str">
            <v>บุญเรือง</v>
          </cell>
          <cell r="K1032">
            <v>3501500282740</v>
          </cell>
          <cell r="L1032" t="str">
            <v>หางดง</v>
          </cell>
          <cell r="M1032" t="str">
            <v>เชียงใหม่ 3</v>
          </cell>
          <cell r="N1032">
            <v>8</v>
          </cell>
          <cell r="O1032" t="str">
            <v>สินเชื่อธนาคารประชาชน</v>
          </cell>
          <cell r="P1032" t="str">
            <v>1.บุคคลค้ำประกัน</v>
          </cell>
          <cell r="Q1032">
            <v>74995</v>
          </cell>
          <cell r="R1032">
            <v>24953.48</v>
          </cell>
          <cell r="S1032" t="str">
            <v>แขวงเชียงใหม่</v>
          </cell>
          <cell r="T1032" t="str">
            <v>ผบE784</v>
          </cell>
          <cell r="U1032">
            <v>2565</v>
          </cell>
          <cell r="V1032" t="str">
            <v>ผบE2189</v>
          </cell>
          <cell r="W1032">
            <v>2565</v>
          </cell>
          <cell r="X1032"/>
          <cell r="Y1032"/>
          <cell r="Z1032"/>
          <cell r="AA1032">
            <v>3</v>
          </cell>
          <cell r="AB1032">
            <v>5</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นางบัวจันทร์ บุญเรือง</v>
          </cell>
          <cell r="BM1032">
            <v>888164010445</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1876</v>
          </cell>
          <cell r="C1033">
            <v>1028</v>
          </cell>
          <cell r="D1033">
            <v>26</v>
          </cell>
          <cell r="E1033">
            <v>7</v>
          </cell>
          <cell r="F1033">
            <v>2565</v>
          </cell>
          <cell r="G1033">
            <v>800085175019</v>
          </cell>
          <cell r="H1033" t="str">
            <v>นางสาว</v>
          </cell>
          <cell r="I1033" t="str">
            <v>วิภาวดี</v>
          </cell>
          <cell r="J1033" t="str">
            <v>พินิจการ</v>
          </cell>
          <cell r="K1033">
            <v>3120100788932</v>
          </cell>
          <cell r="L1033" t="str">
            <v>หางดง</v>
          </cell>
          <cell r="M1033" t="str">
            <v>เชียงใหม่ 3</v>
          </cell>
          <cell r="N1033">
            <v>8</v>
          </cell>
          <cell r="O1033" t="str">
            <v>สินเชื่อธนาคารประชาชน</v>
          </cell>
          <cell r="P1033" t="str">
            <v>1.บุคคลค้ำประกัน</v>
          </cell>
          <cell r="Q1033">
            <v>81244</v>
          </cell>
          <cell r="R1033">
            <v>25362.13</v>
          </cell>
          <cell r="S1033" t="str">
            <v>แขวงเชียงใหม่</v>
          </cell>
          <cell r="T1033" t="str">
            <v>ผบE1080</v>
          </cell>
          <cell r="U1033">
            <v>2565</v>
          </cell>
          <cell r="V1033" t="str">
            <v>ผบE1965</v>
          </cell>
          <cell r="W1033">
            <v>2565</v>
          </cell>
          <cell r="X1033"/>
          <cell r="Y1033"/>
          <cell r="Z1033"/>
          <cell r="AA1033">
            <v>26</v>
          </cell>
          <cell r="AB1033">
            <v>4</v>
          </cell>
          <cell r="AC1033">
            <v>2565</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นางสาววิภาวดี พินิจการ</v>
          </cell>
          <cell r="BM1033">
            <v>888164010446</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1877</v>
          </cell>
          <cell r="C1034">
            <v>1029</v>
          </cell>
          <cell r="D1034">
            <v>26</v>
          </cell>
          <cell r="E1034">
            <v>7</v>
          </cell>
          <cell r="F1034">
            <v>2565</v>
          </cell>
          <cell r="G1034">
            <v>800095887116</v>
          </cell>
          <cell r="H1034" t="str">
            <v>นางสาว</v>
          </cell>
          <cell r="I1034" t="str">
            <v>พัชรี</v>
          </cell>
          <cell r="J1034" t="str">
            <v>รอดสัมฤทธิ์</v>
          </cell>
          <cell r="K1034">
            <v>1411700200468</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7623.9</v>
          </cell>
          <cell r="S1034" t="str">
            <v>แขวงเชียงใหม่</v>
          </cell>
          <cell r="T1034" t="str">
            <v>ผบE5227</v>
          </cell>
          <cell r="U1034">
            <v>2564</v>
          </cell>
          <cell r="V1034" t="str">
            <v>ผบE2871</v>
          </cell>
          <cell r="W1034">
            <v>2565</v>
          </cell>
          <cell r="X1034">
            <v>23</v>
          </cell>
          <cell r="Y1034">
            <v>5</v>
          </cell>
          <cell r="Z1034">
            <v>2565</v>
          </cell>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นางสาวพัชรี รอดสัมฤทธิ์</v>
          </cell>
          <cell r="BM1034">
            <v>888164010453</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1878</v>
          </cell>
          <cell r="C1035">
            <v>1030</v>
          </cell>
          <cell r="D1035">
            <v>26</v>
          </cell>
          <cell r="E1035">
            <v>7</v>
          </cell>
          <cell r="F1035">
            <v>2565</v>
          </cell>
          <cell r="G1035">
            <v>800096241453</v>
          </cell>
          <cell r="H1035" t="str">
            <v>นางสาว</v>
          </cell>
          <cell r="I1035" t="str">
            <v>รำพึง</v>
          </cell>
          <cell r="J1035" t="str">
            <v>รัตนะ</v>
          </cell>
          <cell r="K1035">
            <v>1580600038576</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42494</v>
          </cell>
          <cell r="R1035">
            <v>8530.83</v>
          </cell>
          <cell r="S1035" t="str">
            <v>จังหวัดฮอด</v>
          </cell>
          <cell r="T1035" t="str">
            <v>ผบE770</v>
          </cell>
          <cell r="U1035">
            <v>2564</v>
          </cell>
          <cell r="V1035" t="str">
            <v>ผบE78</v>
          </cell>
          <cell r="W1035">
            <v>2565</v>
          </cell>
          <cell r="X1035"/>
          <cell r="Y1035"/>
          <cell r="Z1035"/>
          <cell r="AA1035">
            <v>31</v>
          </cell>
          <cell r="AB1035">
            <v>1</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นางสาวรำพึง รัตนะ</v>
          </cell>
          <cell r="BM1035">
            <v>888164010457</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1879</v>
          </cell>
          <cell r="C1036">
            <v>1031</v>
          </cell>
          <cell r="D1036">
            <v>26</v>
          </cell>
          <cell r="E1036">
            <v>7</v>
          </cell>
          <cell r="F1036">
            <v>2565</v>
          </cell>
          <cell r="G1036">
            <v>800090223838</v>
          </cell>
          <cell r="H1036" t="str">
            <v>นางสาว</v>
          </cell>
          <cell r="I1036" t="str">
            <v>กัญญารัตน์</v>
          </cell>
          <cell r="J1036" t="str">
            <v>สมโน</v>
          </cell>
          <cell r="K1036">
            <v>1501600118112</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34988</v>
          </cell>
          <cell r="R1036">
            <v>6481.15</v>
          </cell>
          <cell r="S1036" t="str">
            <v>จังหวัดฮอด</v>
          </cell>
          <cell r="T1036" t="str">
            <v>ผบE768</v>
          </cell>
          <cell r="U1036">
            <v>2564</v>
          </cell>
          <cell r="V1036" t="str">
            <v>ผบE138</v>
          </cell>
          <cell r="W1036">
            <v>2565</v>
          </cell>
          <cell r="X1036"/>
          <cell r="Y1036"/>
          <cell r="Z1036"/>
          <cell r="AA1036">
            <v>22</v>
          </cell>
          <cell r="AB1036">
            <v>2</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นางสาวกัญญารัตน์ สมโน</v>
          </cell>
          <cell r="BM1036">
            <v>888164010459</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1880</v>
          </cell>
          <cell r="C1037">
            <v>1032</v>
          </cell>
          <cell r="D1037">
            <v>26</v>
          </cell>
          <cell r="E1037">
            <v>7</v>
          </cell>
          <cell r="F1037">
            <v>2565</v>
          </cell>
          <cell r="G1037">
            <v>800096241438</v>
          </cell>
          <cell r="H1037" t="str">
            <v>นาย</v>
          </cell>
          <cell r="I1037" t="str">
            <v>สุชาติ</v>
          </cell>
          <cell r="J1037" t="str">
            <v>ไชยงาม</v>
          </cell>
          <cell r="K1037">
            <v>3501700085417</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42494</v>
          </cell>
          <cell r="R1037">
            <v>8136.07</v>
          </cell>
          <cell r="S1037" t="str">
            <v>จังหวัดฮอด</v>
          </cell>
          <cell r="T1037" t="str">
            <v>ผบE763</v>
          </cell>
          <cell r="U1037">
            <v>2564</v>
          </cell>
          <cell r="V1037" t="str">
            <v>ผบE82</v>
          </cell>
          <cell r="W1037">
            <v>2565</v>
          </cell>
          <cell r="X1037"/>
          <cell r="Y1037"/>
          <cell r="Z1037"/>
          <cell r="AA1037">
            <v>31</v>
          </cell>
          <cell r="AB1037">
            <v>1</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นายสุชาติ ไชยงาม</v>
          </cell>
          <cell r="BM1037">
            <v>888164010464</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1881</v>
          </cell>
          <cell r="C1038">
            <v>1033</v>
          </cell>
          <cell r="D1038">
            <v>26</v>
          </cell>
          <cell r="E1038">
            <v>7</v>
          </cell>
          <cell r="F1038">
            <v>2565</v>
          </cell>
          <cell r="G1038">
            <v>800094009589</v>
          </cell>
          <cell r="H1038" t="str">
            <v>นาย</v>
          </cell>
          <cell r="I1038" t="str">
            <v>อาทิตย์</v>
          </cell>
          <cell r="J1038" t="str">
            <v>นันต๊ะสาร</v>
          </cell>
          <cell r="K1038">
            <v>3501700195931</v>
          </cell>
          <cell r="L1038" t="str">
            <v>ดอยเต่า</v>
          </cell>
          <cell r="M1038" t="str">
            <v>เชียงใหม่ 3</v>
          </cell>
          <cell r="N1038">
            <v>8</v>
          </cell>
          <cell r="O1038" t="str">
            <v>สินเชื่อแก้ไขปัญหาหนี้นอกระบบPSAระยะที่2</v>
          </cell>
          <cell r="P1038" t="str">
            <v>1.บุคคลค้ำประกัน</v>
          </cell>
          <cell r="Q1038">
            <v>40826</v>
          </cell>
          <cell r="R1038">
            <v>7693.03</v>
          </cell>
          <cell r="S1038" t="str">
            <v>จังหวัดฮอด</v>
          </cell>
          <cell r="T1038" t="str">
            <v>ผบE765</v>
          </cell>
          <cell r="U1038">
            <v>2564</v>
          </cell>
          <cell r="V1038" t="str">
            <v>ผบE130</v>
          </cell>
          <cell r="W1038">
            <v>2565</v>
          </cell>
          <cell r="X1038"/>
          <cell r="Y1038"/>
          <cell r="Z1038"/>
          <cell r="AA1038">
            <v>22</v>
          </cell>
          <cell r="AB1038">
            <v>2</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นายอาทิตย์ นันต๊ะสาร</v>
          </cell>
          <cell r="BM1038">
            <v>888164010465</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1882</v>
          </cell>
          <cell r="C1039">
            <v>1034</v>
          </cell>
          <cell r="D1039">
            <v>26</v>
          </cell>
          <cell r="E1039">
            <v>7</v>
          </cell>
          <cell r="F1039">
            <v>2565</v>
          </cell>
          <cell r="G1039">
            <v>800049290094</v>
          </cell>
          <cell r="H1039" t="str">
            <v>นาง</v>
          </cell>
          <cell r="I1039" t="str">
            <v>ดาริณี</v>
          </cell>
          <cell r="J1039" t="str">
            <v>คุณยศยิ่ง</v>
          </cell>
          <cell r="K1039">
            <v>5501700016128</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109070.89</v>
          </cell>
          <cell r="R1039">
            <v>22867.27</v>
          </cell>
          <cell r="S1039" t="str">
            <v>จังหวัดฮอด</v>
          </cell>
          <cell r="T1039" t="str">
            <v>ผบE762</v>
          </cell>
          <cell r="U1039">
            <v>2564</v>
          </cell>
          <cell r="V1039" t="str">
            <v>ผบE81</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นางดาริณี คุณยศยิ่ง</v>
          </cell>
          <cell r="BM1039">
            <v>888164010468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1883</v>
          </cell>
          <cell r="C1040">
            <v>1035</v>
          </cell>
          <cell r="D1040">
            <v>26</v>
          </cell>
          <cell r="E1040">
            <v>7</v>
          </cell>
          <cell r="F1040">
            <v>2565</v>
          </cell>
          <cell r="G1040">
            <v>800034415250</v>
          </cell>
          <cell r="H1040" t="str">
            <v>นาง</v>
          </cell>
          <cell r="I1040" t="str">
            <v>อุ้มพร</v>
          </cell>
          <cell r="J1040" t="str">
            <v>คำมาต๊ะ</v>
          </cell>
          <cell r="K1040">
            <v>3501700138596</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96936.09</v>
          </cell>
          <cell r="R1040">
            <v>17870.080000000002</v>
          </cell>
          <cell r="S1040" t="str">
            <v>จังหวัดฮอด</v>
          </cell>
          <cell r="T1040" t="str">
            <v>ผบE761</v>
          </cell>
          <cell r="U1040">
            <v>2564</v>
          </cell>
          <cell r="V1040" t="str">
            <v>ผบE80</v>
          </cell>
          <cell r="W1040">
            <v>2565</v>
          </cell>
          <cell r="X1040"/>
          <cell r="Y1040"/>
          <cell r="Z1040"/>
          <cell r="AA1040">
            <v>31</v>
          </cell>
          <cell r="AB1040">
            <v>1</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นางอุ้มพร คำมาต๊ะ</v>
          </cell>
          <cell r="BM1040">
            <v>888164010488</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1884</v>
          </cell>
          <cell r="C1041">
            <v>1036</v>
          </cell>
          <cell r="D1041">
            <v>26</v>
          </cell>
          <cell r="E1041">
            <v>7</v>
          </cell>
          <cell r="F1041">
            <v>2565</v>
          </cell>
          <cell r="G1041">
            <v>800063155066</v>
          </cell>
          <cell r="H1041" t="str">
            <v>นาย</v>
          </cell>
          <cell r="I1041" t="str">
            <v>เพลิง</v>
          </cell>
          <cell r="J1041" t="str">
            <v>แก้วแสน</v>
          </cell>
          <cell r="K1041">
            <v>3501700101111</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78203.64</v>
          </cell>
          <cell r="R1041">
            <v>16411.04</v>
          </cell>
          <cell r="S1041" t="str">
            <v>จังหวัดฮอด</v>
          </cell>
          <cell r="T1041" t="str">
            <v>ผบE143</v>
          </cell>
          <cell r="U1041">
            <v>2565</v>
          </cell>
          <cell r="V1041" t="str">
            <v>ผบE327</v>
          </cell>
          <cell r="W1041">
            <v>2565</v>
          </cell>
          <cell r="X1041"/>
          <cell r="Y1041"/>
          <cell r="Z1041"/>
          <cell r="AA1041">
            <v>23</v>
          </cell>
          <cell r="AB1041">
            <v>5</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นายเพลิง แก้วแสน</v>
          </cell>
          <cell r="BM1041">
            <v>888164010490</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1885</v>
          </cell>
          <cell r="C1042">
            <v>1037</v>
          </cell>
          <cell r="D1042">
            <v>26</v>
          </cell>
          <cell r="E1042">
            <v>7</v>
          </cell>
          <cell r="F1042">
            <v>2565</v>
          </cell>
          <cell r="G1042">
            <v>800054591022</v>
          </cell>
          <cell r="H1042" t="str">
            <v>นางสาว</v>
          </cell>
          <cell r="I1042" t="str">
            <v>พรรณิภา</v>
          </cell>
          <cell r="J1042" t="str">
            <v>สุกันทา</v>
          </cell>
          <cell r="K1042">
            <v>1580400114805</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60266.68</v>
          </cell>
          <cell r="R1042">
            <v>11107.64</v>
          </cell>
          <cell r="S1042" t="str">
            <v>จังหวัดฮอด</v>
          </cell>
          <cell r="T1042" t="str">
            <v>ผบE142</v>
          </cell>
          <cell r="U1042">
            <v>2565</v>
          </cell>
          <cell r="V1042" t="str">
            <v>ผบE233</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นางสาวพรรณิภา สุกันทา</v>
          </cell>
          <cell r="BM1042">
            <v>888164010492</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1886</v>
          </cell>
          <cell r="C1043">
            <v>1038</v>
          </cell>
          <cell r="D1043">
            <v>26</v>
          </cell>
          <cell r="E1043">
            <v>7</v>
          </cell>
          <cell r="F1043">
            <v>2565</v>
          </cell>
          <cell r="G1043">
            <v>800034415367</v>
          </cell>
          <cell r="H1043" t="str">
            <v>นาย</v>
          </cell>
          <cell r="I1043" t="str">
            <v>สุคำ</v>
          </cell>
          <cell r="J1043" t="str">
            <v>นามวงค์</v>
          </cell>
          <cell r="K1043">
            <v>3501700138987</v>
          </cell>
          <cell r="L1043" t="str">
            <v>ดอยเต่า</v>
          </cell>
          <cell r="M1043" t="str">
            <v>เชียงใหม่ 3</v>
          </cell>
          <cell r="N1043">
            <v>8</v>
          </cell>
          <cell r="O1043" t="str">
            <v>สินเชื่อพัฒนาองค์กรชุมชน(รายบุคคล)</v>
          </cell>
          <cell r="P1043" t="str">
            <v>1.บุคคลค้ำประกัน</v>
          </cell>
          <cell r="Q1043">
            <v>90843.43</v>
          </cell>
          <cell r="R1043">
            <v>24725.31</v>
          </cell>
          <cell r="S1043" t="str">
            <v>จังหวัดฮอด</v>
          </cell>
          <cell r="T1043" t="str">
            <v>ผบE145</v>
          </cell>
          <cell r="U1043">
            <v>2565</v>
          </cell>
          <cell r="V1043" t="str">
            <v>ผบE234</v>
          </cell>
          <cell r="W1043">
            <v>2565</v>
          </cell>
          <cell r="X1043"/>
          <cell r="Y1043"/>
          <cell r="Z1043"/>
          <cell r="AA1043">
            <v>19</v>
          </cell>
          <cell r="AB1043">
            <v>4</v>
          </cell>
          <cell r="AC1043">
            <v>2565</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cell r="BD1043"/>
          <cell r="BE1043"/>
          <cell r="BF1043"/>
          <cell r="BG1043"/>
          <cell r="BH1043"/>
          <cell r="BI1043"/>
          <cell r="BJ1043"/>
          <cell r="BK1043"/>
          <cell r="BL1043" t="str">
            <v>นายสุคำ นามวงค์</v>
          </cell>
          <cell r="BM1043">
            <v>888164010496</v>
          </cell>
          <cell r="BN1043"/>
          <cell r="BO1043"/>
          <cell r="BP1043"/>
          <cell r="BQ1043"/>
          <cell r="BR1043"/>
          <cell r="BS1043"/>
          <cell r="BT1043"/>
          <cell r="BU1043" t="str">
            <v>จันทร์นิภา</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1887</v>
          </cell>
          <cell r="C1044">
            <v>1039</v>
          </cell>
          <cell r="D1044">
            <v>1</v>
          </cell>
          <cell r="E1044">
            <v>8</v>
          </cell>
          <cell r="F1044">
            <v>2565</v>
          </cell>
          <cell r="G1044">
            <v>800035013401</v>
          </cell>
          <cell r="H1044" t="str">
            <v>นางสาว</v>
          </cell>
          <cell r="I1044" t="str">
            <v>จิตนา</v>
          </cell>
          <cell r="J1044" t="str">
            <v>ทิพนี</v>
          </cell>
          <cell r="K1044"/>
          <cell r="L1044" t="str">
            <v>สันทราย</v>
          </cell>
          <cell r="M1044" t="str">
            <v>เชียงใหม่ 2</v>
          </cell>
          <cell r="N1044">
            <v>8</v>
          </cell>
          <cell r="O1044" t="str">
            <v>สินเชื่อธนาคารประชาชน</v>
          </cell>
          <cell r="P1044" t="str">
            <v>1.บุคคลค้ำประกัน</v>
          </cell>
          <cell r="Q1044">
            <v>83226</v>
          </cell>
          <cell r="R1044">
            <v>9067.73</v>
          </cell>
          <cell r="S1044" t="str">
            <v>แขวงเชียงใหม่</v>
          </cell>
          <cell r="T1044" t="str">
            <v>ผบ.8514</v>
          </cell>
          <cell r="U1044" t="str">
            <v>2558</v>
          </cell>
          <cell r="V1044" t="str">
            <v>ผบ.9474</v>
          </cell>
          <cell r="W1044">
            <v>2558</v>
          </cell>
          <cell r="X1044"/>
          <cell r="Y1044"/>
          <cell r="Z1044"/>
          <cell r="AA1044">
            <v>2</v>
          </cell>
          <cell r="AB1044">
            <v>12</v>
          </cell>
          <cell r="AC1044">
            <v>2558</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ถอนการยึดทรัพย์และบังคับคดี (คำสั่ง 1/8/2565) สำนักงานอื่นฟ้องและยึดทรัพย์//ลูกหนี้ยังไม่มีเงินมาชำระหนี้</v>
          </cell>
          <cell r="BC1044"/>
          <cell r="BD1044"/>
          <cell r="BE1044"/>
          <cell r="BF1044"/>
          <cell r="BG1044"/>
          <cell r="BH1044"/>
          <cell r="BI1044"/>
          <cell r="BJ1044"/>
          <cell r="BK1044"/>
          <cell r="BL1044" t="str">
            <v>นางสาวจิตนา ทิพนี</v>
          </cell>
          <cell r="BM1044">
            <v>0</v>
          </cell>
          <cell r="BN1044"/>
          <cell r="BO1044"/>
          <cell r="BP1044"/>
          <cell r="BQ1044"/>
          <cell r="BR1044"/>
          <cell r="BS1044"/>
          <cell r="BT1044"/>
          <cell r="BU1044" t="str">
            <v>ศรัญญู (ยึด)</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1888</v>
          </cell>
          <cell r="C1045">
            <v>1040</v>
          </cell>
          <cell r="D1045">
            <v>26</v>
          </cell>
          <cell r="E1045">
            <v>7</v>
          </cell>
          <cell r="F1045">
            <v>2565</v>
          </cell>
          <cell r="G1045">
            <v>800009477259</v>
          </cell>
          <cell r="H1045" t="str">
            <v>นาง</v>
          </cell>
          <cell r="I1045" t="str">
            <v xml:space="preserve">อัญชราวรรณ์ </v>
          </cell>
          <cell r="J1045" t="str">
            <v>จอมจิต</v>
          </cell>
          <cell r="K1045">
            <v>3501100296450</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39173.480000000003</v>
          </cell>
          <cell r="R1045">
            <v>9088.01</v>
          </cell>
          <cell r="S1045" t="str">
            <v>แขวงเชียงดาว</v>
          </cell>
          <cell r="T1045" t="str">
            <v>ผบE266</v>
          </cell>
          <cell r="U1045">
            <v>2565</v>
          </cell>
          <cell r="V1045" t="str">
            <v>ผบE366</v>
          </cell>
          <cell r="W1045">
            <v>2565</v>
          </cell>
          <cell r="X1045"/>
          <cell r="Y1045"/>
          <cell r="Z1045"/>
          <cell r="AA1045">
            <v>14</v>
          </cell>
          <cell r="AB1045">
            <v>6</v>
          </cell>
          <cell r="AC1045">
            <v>2565</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นางอัญชราวรรณ์  จอมจิต</v>
          </cell>
          <cell r="BM1045">
            <v>883265010228</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1889</v>
          </cell>
          <cell r="C1046">
            <v>1041</v>
          </cell>
          <cell r="D1046">
            <v>26</v>
          </cell>
          <cell r="E1046">
            <v>7</v>
          </cell>
          <cell r="F1046">
            <v>2565</v>
          </cell>
          <cell r="G1046">
            <v>800094176669</v>
          </cell>
          <cell r="H1046" t="str">
            <v>นาง</v>
          </cell>
          <cell r="I1046" t="str">
            <v>อรอนงค์</v>
          </cell>
          <cell r="J1046" t="str">
            <v>สร้อยศรี</v>
          </cell>
          <cell r="K1046">
            <v>3501100297812</v>
          </cell>
          <cell r="L1046" t="str">
            <v>พร้าว</v>
          </cell>
          <cell r="M1046" t="str">
            <v>เชียงใหม่ 2</v>
          </cell>
          <cell r="N1046">
            <v>8</v>
          </cell>
          <cell r="O1046" t="str">
            <v>สินเชื่อแก้ไขปัญหาหนี้นอกระบบ PSA ระยะที่ 2</v>
          </cell>
          <cell r="P1046" t="str">
            <v>1.บุคคลค้ำประกัน</v>
          </cell>
          <cell r="Q1046">
            <v>38332.400000000001</v>
          </cell>
          <cell r="R1046">
            <v>9365.11</v>
          </cell>
          <cell r="S1046" t="str">
            <v>แขวงเชียงดาว</v>
          </cell>
          <cell r="T1046" t="str">
            <v>ผบE267</v>
          </cell>
          <cell r="U1046">
            <v>2565</v>
          </cell>
          <cell r="V1046" t="str">
            <v>ผบE388</v>
          </cell>
          <cell r="W1046">
            <v>2565</v>
          </cell>
          <cell r="X1046">
            <v>27</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นางอรอนงค์ สร้อยศรี</v>
          </cell>
          <cell r="BM1046">
            <v>883265010232</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1890</v>
          </cell>
          <cell r="C1047">
            <v>1042</v>
          </cell>
          <cell r="D1047">
            <v>26</v>
          </cell>
          <cell r="E1047">
            <v>7</v>
          </cell>
          <cell r="F1047">
            <v>2565</v>
          </cell>
          <cell r="G1047" t="str">
            <v>800120514339,
800104112340</v>
          </cell>
          <cell r="H1047" t="str">
            <v>นาย</v>
          </cell>
          <cell r="I1047" t="str">
            <v>ธวัชชัย</v>
          </cell>
          <cell r="J1047" t="str">
            <v>ปันทา</v>
          </cell>
          <cell r="K1047">
            <v>3501100036539</v>
          </cell>
          <cell r="L1047" t="str">
            <v>พร้าว</v>
          </cell>
          <cell r="M1047" t="str">
            <v>เชียงใหม่ 2</v>
          </cell>
          <cell r="N1047">
            <v>8</v>
          </cell>
          <cell r="O1047" t="str">
            <v>สินเชื่อแก้ไขปัญหาหนี้นอกระบบ PSA ระยะที่ 2/covid - 19</v>
          </cell>
          <cell r="P1047" t="str">
            <v>1.บุคคลค้ำประกัน</v>
          </cell>
          <cell r="Q1047">
            <v>45887.65</v>
          </cell>
          <cell r="R1047">
            <v>3948.02</v>
          </cell>
          <cell r="S1047" t="str">
            <v>แขวงเชียงดาว</v>
          </cell>
          <cell r="T1047" t="str">
            <v>ผบE262</v>
          </cell>
          <cell r="U1047">
            <v>2565</v>
          </cell>
          <cell r="V1047" t="str">
            <v>ผบE384</v>
          </cell>
          <cell r="W1047">
            <v>2565</v>
          </cell>
          <cell r="X1047">
            <v>21</v>
          </cell>
          <cell r="Y1047">
            <v>6</v>
          </cell>
          <cell r="Z1047">
            <v>2565</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นายธวัชชัย ปันทา</v>
          </cell>
          <cell r="BM1047">
            <v>883265010231</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1891</v>
          </cell>
          <cell r="C1048">
            <v>1043</v>
          </cell>
          <cell r="D1048">
            <v>26</v>
          </cell>
          <cell r="E1048">
            <v>7</v>
          </cell>
          <cell r="F1048">
            <v>2565</v>
          </cell>
          <cell r="G1048">
            <v>800088733392</v>
          </cell>
          <cell r="H1048" t="str">
            <v>นาง</v>
          </cell>
          <cell r="I1048" t="str">
            <v>ชนารินทร์</v>
          </cell>
          <cell r="J1048" t="str">
            <v>ขันใจ</v>
          </cell>
          <cell r="K1048">
            <v>3500900612321</v>
          </cell>
          <cell r="L1048" t="str">
            <v>ฝาง</v>
          </cell>
          <cell r="M1048" t="str">
            <v>เชียงใหม่ 2</v>
          </cell>
          <cell r="N1048">
            <v>8</v>
          </cell>
          <cell r="O1048" t="str">
            <v>สินเชื่อแก้ไขปัญหาหนี้นอกระบบ PSA ระยะที่ 2</v>
          </cell>
          <cell r="P1048" t="str">
            <v>1.บุคคลค้ำประกัน</v>
          </cell>
          <cell r="Q1048">
            <v>34989.08</v>
          </cell>
          <cell r="R1048">
            <v>11401.19</v>
          </cell>
          <cell r="S1048" t="str">
            <v>จังหวัดฝาง</v>
          </cell>
          <cell r="T1048" t="str">
            <v>ผบE288</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นางชนารินทร์ ขันใจ</v>
          </cell>
          <cell r="BM1048">
            <v>883265010224</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1892</v>
          </cell>
          <cell r="C1049">
            <v>1044</v>
          </cell>
          <cell r="D1049">
            <v>26</v>
          </cell>
          <cell r="E1049">
            <v>7</v>
          </cell>
          <cell r="F1049">
            <v>2565</v>
          </cell>
          <cell r="G1049">
            <v>800046003946</v>
          </cell>
          <cell r="H1049" t="str">
            <v>นาง</v>
          </cell>
          <cell r="I1049" t="str">
            <v>เดือน</v>
          </cell>
          <cell r="J1049" t="str">
            <v>ขัติกูล</v>
          </cell>
          <cell r="K1049">
            <v>3500900583118</v>
          </cell>
          <cell r="L1049" t="str">
            <v>ฝาง</v>
          </cell>
          <cell r="M1049" t="str">
            <v>เชียงใหม่ 2</v>
          </cell>
          <cell r="N1049">
            <v>8</v>
          </cell>
          <cell r="O1049" t="str">
            <v>สินเชื่อธนาคารประชาชน</v>
          </cell>
          <cell r="P1049" t="str">
            <v>1.บุคคลค้ำประกัน</v>
          </cell>
          <cell r="Q1049">
            <v>86636.62</v>
          </cell>
          <cell r="R1049">
            <v>32458.33</v>
          </cell>
          <cell r="S1049" t="str">
            <v>จังหวัดฝาง</v>
          </cell>
          <cell r="T1049" t="str">
            <v>ผบE284</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นางเดือน ขัติกูล</v>
          </cell>
          <cell r="BM1049">
            <v>883265010227</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1893</v>
          </cell>
          <cell r="C1050">
            <v>1045</v>
          </cell>
          <cell r="D1050">
            <v>26</v>
          </cell>
          <cell r="E1050">
            <v>7</v>
          </cell>
          <cell r="F1050">
            <v>2565</v>
          </cell>
          <cell r="G1050">
            <v>800091575632</v>
          </cell>
          <cell r="H1050" t="str">
            <v>นาง</v>
          </cell>
          <cell r="I1050" t="str">
            <v>จิรภัทร์</v>
          </cell>
          <cell r="J1050" t="str">
            <v>หลวงคำ</v>
          </cell>
          <cell r="K1050">
            <v>3500900384379</v>
          </cell>
          <cell r="L1050" t="str">
            <v>ฝาง</v>
          </cell>
          <cell r="M1050" t="str">
            <v>เชียงใหม่ 2</v>
          </cell>
          <cell r="N1050">
            <v>8</v>
          </cell>
          <cell r="O1050" t="str">
            <v>สินเชื่อแก้ไขปัญหาหนี้นอกระบบ PSA ระยะที่ 2</v>
          </cell>
          <cell r="P1050" t="str">
            <v>1.บุคคลค้ำประกัน</v>
          </cell>
          <cell r="Q1050">
            <v>39579.68</v>
          </cell>
          <cell r="R1050">
            <v>10214.799999999999</v>
          </cell>
          <cell r="S1050" t="str">
            <v>จังหวัดฝาง</v>
          </cell>
          <cell r="T1050" t="str">
            <v>ผบE282</v>
          </cell>
          <cell r="U1050">
            <v>2565</v>
          </cell>
          <cell r="V1050"/>
          <cell r="W1050"/>
          <cell r="X1050"/>
          <cell r="Y1050"/>
          <cell r="Z1050"/>
          <cell r="AA1050">
            <v>7</v>
          </cell>
          <cell r="AB1050">
            <v>7</v>
          </cell>
          <cell r="AC1050">
            <v>2565</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นางจิรภัทร์ หลวงคำ</v>
          </cell>
          <cell r="BM1050">
            <v>883265010223</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1894</v>
          </cell>
          <cell r="C1051">
            <v>1046</v>
          </cell>
          <cell r="D1051">
            <v>26</v>
          </cell>
          <cell r="E1051">
            <v>7</v>
          </cell>
          <cell r="F1051">
            <v>2565</v>
          </cell>
          <cell r="G1051">
            <v>800088465375</v>
          </cell>
          <cell r="H1051" t="str">
            <v>นาย</v>
          </cell>
          <cell r="I1051" t="str">
            <v>พิทักษ์วงค์</v>
          </cell>
          <cell r="J1051" t="str">
            <v>หาญเมืองใจ</v>
          </cell>
          <cell r="K1051">
            <v>1510100180047</v>
          </cell>
          <cell r="L1051" t="str">
            <v>พร้าว</v>
          </cell>
          <cell r="M1051" t="str">
            <v>เชียงใหม่ 2</v>
          </cell>
          <cell r="N1051">
            <v>8</v>
          </cell>
          <cell r="O1051" t="str">
            <v>สินเชื่อแก้ไขปัญหาหนี้นอกระบบ PSA ระยะที่ 2</v>
          </cell>
          <cell r="P1051" t="str">
            <v>1.บุคคลค้ำประกัน</v>
          </cell>
          <cell r="Q1051">
            <v>32483.69</v>
          </cell>
          <cell r="R1051">
            <v>8827.02</v>
          </cell>
          <cell r="S1051" t="str">
            <v>แขวงเชียงดาว</v>
          </cell>
          <cell r="T1051" t="str">
            <v>ผบE268</v>
          </cell>
          <cell r="U1051">
            <v>2565</v>
          </cell>
          <cell r="V1051" t="str">
            <v>ผบE396</v>
          </cell>
          <cell r="W1051">
            <v>2565</v>
          </cell>
          <cell r="X1051">
            <v>27</v>
          </cell>
          <cell r="Y1051">
            <v>6</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นายพิทักษ์วงค์ หาญเมืองใจ</v>
          </cell>
          <cell r="BM1051">
            <v>883265010234</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1895</v>
          </cell>
          <cell r="C1052">
            <v>1047</v>
          </cell>
          <cell r="D1052">
            <v>26</v>
          </cell>
          <cell r="E1052">
            <v>7</v>
          </cell>
          <cell r="F1052">
            <v>2565</v>
          </cell>
          <cell r="G1052">
            <v>800089936341</v>
          </cell>
          <cell r="H1052" t="str">
            <v>นางสาว</v>
          </cell>
          <cell r="I1052" t="str">
            <v>จีราพัชร์</v>
          </cell>
          <cell r="J1052" t="str">
            <v>สุขจันทร์</v>
          </cell>
          <cell r="K1052">
            <v>3500900972912</v>
          </cell>
          <cell r="L1052" t="str">
            <v>ฝาง</v>
          </cell>
          <cell r="M1052" t="str">
            <v>เชียงใหม่ 2</v>
          </cell>
          <cell r="N1052">
            <v>8</v>
          </cell>
          <cell r="O1052" t="str">
            <v>สินเชื่อแก้ไขปัญหาหนี้นอกระบบ PSA ระยะที่ 2</v>
          </cell>
          <cell r="P1052" t="str">
            <v>1.บุคคลค้ำประกัน</v>
          </cell>
          <cell r="Q1052">
            <v>34864.019999999997</v>
          </cell>
          <cell r="R1052">
            <v>8534.68</v>
          </cell>
          <cell r="S1052" t="str">
            <v>จังหวัดฝาง</v>
          </cell>
          <cell r="T1052" t="str">
            <v>ผบE283</v>
          </cell>
          <cell r="U1052">
            <v>2565</v>
          </cell>
          <cell r="V1052" t="str">
            <v>ผบE505</v>
          </cell>
          <cell r="W1052">
            <v>2565</v>
          </cell>
          <cell r="X1052">
            <v>7</v>
          </cell>
          <cell r="Y1052">
            <v>7</v>
          </cell>
          <cell r="Z1052">
            <v>2565</v>
          </cell>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นางสาวจีราพัชร์ สุขจันทร์</v>
          </cell>
          <cell r="BM1052">
            <v>883265010225</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1896</v>
          </cell>
          <cell r="C1053">
            <v>1048</v>
          </cell>
          <cell r="D1053">
            <v>26</v>
          </cell>
          <cell r="E1053">
            <v>7</v>
          </cell>
          <cell r="F1053">
            <v>2565</v>
          </cell>
          <cell r="G1053">
            <v>800090265987</v>
          </cell>
          <cell r="H1053" t="str">
            <v>นาย</v>
          </cell>
          <cell r="I1053" t="str">
            <v>อุบล</v>
          </cell>
          <cell r="J1053" t="str">
            <v>มงคล</v>
          </cell>
          <cell r="K1053">
            <v>3650800543245</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30832.49</v>
          </cell>
          <cell r="R1053">
            <v>7008.1</v>
          </cell>
          <cell r="S1053" t="str">
            <v>แขวงเชียงดาว</v>
          </cell>
          <cell r="T1053" t="str">
            <v>ผบE265</v>
          </cell>
          <cell r="U1053">
            <v>2565</v>
          </cell>
          <cell r="V1053"/>
          <cell r="W1053"/>
          <cell r="X1053"/>
          <cell r="Y1053"/>
          <cell r="Z1053"/>
          <cell r="AA1053">
            <v>6</v>
          </cell>
          <cell r="AB1053">
            <v>7</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นายอุบล มงคล</v>
          </cell>
          <cell r="BM1053">
            <v>883265010233</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1897</v>
          </cell>
          <cell r="C1054">
            <v>1049</v>
          </cell>
          <cell r="D1054">
            <v>26</v>
          </cell>
          <cell r="E1054">
            <v>7</v>
          </cell>
          <cell r="F1054">
            <v>2565</v>
          </cell>
          <cell r="G1054">
            <v>800094433318</v>
          </cell>
          <cell r="H1054" t="str">
            <v>นางสาว</v>
          </cell>
          <cell r="I1054" t="str">
            <v>วาสนา</v>
          </cell>
          <cell r="J1054" t="str">
            <v>หลอโยธา</v>
          </cell>
          <cell r="K1054">
            <v>1501190001652</v>
          </cell>
          <cell r="L1054" t="str">
            <v>พร้าว</v>
          </cell>
          <cell r="M1054" t="str">
            <v>เชียงใหม่ 2</v>
          </cell>
          <cell r="N1054">
            <v>8</v>
          </cell>
          <cell r="O1054" t="str">
            <v>สินเชื่อแก้ไขปัญหาหนี้นอกระบบ PSA ระยะที่ 2</v>
          </cell>
          <cell r="P1054" t="str">
            <v>1.บุคคลค้ำประกัน</v>
          </cell>
          <cell r="Q1054">
            <v>34985.480000000003</v>
          </cell>
          <cell r="R1054">
            <v>7750.58</v>
          </cell>
          <cell r="S1054" t="str">
            <v>แขวงเชียงดาว</v>
          </cell>
          <cell r="T1054" t="str">
            <v>ผบE269</v>
          </cell>
          <cell r="U1054">
            <v>2565</v>
          </cell>
          <cell r="V1054" t="str">
            <v>ผบE392</v>
          </cell>
          <cell r="W1054">
            <v>2565</v>
          </cell>
          <cell r="X1054"/>
          <cell r="Y1054"/>
          <cell r="Z1054"/>
          <cell r="AA1054">
            <v>24</v>
          </cell>
          <cell r="AB1054">
            <v>6</v>
          </cell>
          <cell r="AC1054">
            <v>2565</v>
          </cell>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นางสาววาสนา หลอโยธา</v>
          </cell>
          <cell r="BM1054">
            <v>883265010229</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1898</v>
          </cell>
          <cell r="C1055">
            <v>1050</v>
          </cell>
          <cell r="D1055">
            <v>26</v>
          </cell>
          <cell r="E1055">
            <v>7</v>
          </cell>
          <cell r="F1055">
            <v>2565</v>
          </cell>
          <cell r="G1055">
            <v>800095526862</v>
          </cell>
          <cell r="H1055" t="str">
            <v>นาง</v>
          </cell>
          <cell r="I1055" t="str">
            <v>ภมร</v>
          </cell>
          <cell r="J1055" t="str">
            <v>สุวรรณศรี</v>
          </cell>
          <cell r="K1055">
            <v>3502000028217</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7155.62</v>
          </cell>
          <cell r="S1055" t="str">
            <v>จังหวัดอุตรดิตถ์</v>
          </cell>
          <cell r="T1055" t="str">
            <v>ผบE379</v>
          </cell>
          <cell r="U1055">
            <v>2565</v>
          </cell>
          <cell r="V1055" t="str">
            <v>ผบE1014</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นางภมร สุวรรณศรี</v>
          </cell>
          <cell r="BM1055">
            <v>0</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1899</v>
          </cell>
          <cell r="C1056">
            <v>1051</v>
          </cell>
          <cell r="D1056">
            <v>26</v>
          </cell>
          <cell r="E1056">
            <v>7</v>
          </cell>
          <cell r="F1056">
            <v>2565</v>
          </cell>
          <cell r="G1056">
            <v>800095526813</v>
          </cell>
          <cell r="H1056" t="str">
            <v>นาย</v>
          </cell>
          <cell r="I1056" t="str">
            <v>ณรงค์</v>
          </cell>
          <cell r="J1056" t="str">
            <v>นาจรัส</v>
          </cell>
          <cell r="K1056">
            <v>3520100425500</v>
          </cell>
          <cell r="L1056" t="str">
            <v>เวียงแหง</v>
          </cell>
          <cell r="M1056" t="str">
            <v>เชียงใหม่ 2</v>
          </cell>
          <cell r="N1056">
            <v>8</v>
          </cell>
          <cell r="O1056" t="str">
            <v xml:space="preserve">สินเชื่อธนาคารประชาชนหนี้นอกระบบ PSA ระยะ2 </v>
          </cell>
          <cell r="P1056" t="str">
            <v>1.บุคคลค้ำประกัน</v>
          </cell>
          <cell r="Q1056">
            <v>25830</v>
          </cell>
          <cell r="R1056">
            <v>7084.23</v>
          </cell>
          <cell r="S1056" t="str">
            <v>จังหวัดอุตรดิตถ์</v>
          </cell>
          <cell r="T1056" t="str">
            <v>ผบE374</v>
          </cell>
          <cell r="U1056">
            <v>2565</v>
          </cell>
          <cell r="V1056" t="str">
            <v>ผบE1013</v>
          </cell>
          <cell r="W1056">
            <v>2565</v>
          </cell>
          <cell r="X1056">
            <v>3</v>
          </cell>
          <cell r="Y1056">
            <v>5</v>
          </cell>
          <cell r="Z1056">
            <v>2565</v>
          </cell>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นายณรงค์ นาจรัส</v>
          </cell>
          <cell r="BM1056">
            <v>883265010063</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1900</v>
          </cell>
          <cell r="C1057">
            <v>1052</v>
          </cell>
          <cell r="D1057">
            <v>4</v>
          </cell>
          <cell r="E1057">
            <v>10</v>
          </cell>
          <cell r="F1057">
            <v>2565</v>
          </cell>
          <cell r="G1057">
            <v>800078053066</v>
          </cell>
          <cell r="H1057" t="str">
            <v>นาง</v>
          </cell>
          <cell r="I1057" t="str">
            <v>ลิตา</v>
          </cell>
          <cell r="J1057" t="str">
            <v>เต็มแสง</v>
          </cell>
          <cell r="K1057">
            <v>3520101597541</v>
          </cell>
          <cell r="L1057" t="str">
            <v>มีโชคพลาซ่า</v>
          </cell>
          <cell r="M1057" t="str">
            <v>เชียงใหม่ 2</v>
          </cell>
          <cell r="N1057">
            <v>8</v>
          </cell>
          <cell r="O1057" t="str">
            <v>สินเชื่อธนาคารประชาชน</v>
          </cell>
          <cell r="P1057" t="str">
            <v>1.บุคคลค้ำประกัน</v>
          </cell>
          <cell r="Q1057">
            <v>77068</v>
          </cell>
          <cell r="R1057">
            <v>15099.11</v>
          </cell>
          <cell r="S1057" t="str">
            <v>แขวงลำปาง</v>
          </cell>
          <cell r="T1057" t="str">
            <v>ผบ.3657</v>
          </cell>
          <cell r="U1057" t="str">
            <v>2563</v>
          </cell>
          <cell r="V1057" t="str">
            <v>ผบ.4508</v>
          </cell>
          <cell r="W1057">
            <v>2563</v>
          </cell>
          <cell r="X1057"/>
          <cell r="Y1057"/>
          <cell r="Z1057"/>
          <cell r="AA1057">
            <v>15</v>
          </cell>
          <cell r="AB1057">
            <v>12</v>
          </cell>
          <cell r="AC1057">
            <v>2563</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cell r="BI1057"/>
          <cell r="BJ1057"/>
          <cell r="BK1057"/>
          <cell r="BL1057" t="str">
            <v>นางลิตา เต็มแสง</v>
          </cell>
          <cell r="BM1057">
            <v>883263012154</v>
          </cell>
          <cell r="BN1057"/>
          <cell r="BO1057"/>
          <cell r="BP1057"/>
          <cell r="BQ1057"/>
          <cell r="BR1057"/>
          <cell r="BS1057"/>
          <cell r="BT1057"/>
          <cell r="BU1057" t="str">
            <v>จันทร์นิภา</v>
          </cell>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1901</v>
          </cell>
          <cell r="C1058"/>
          <cell r="D1058">
            <v>12</v>
          </cell>
          <cell r="E1058">
            <v>1</v>
          </cell>
          <cell r="F1058">
            <v>2566</v>
          </cell>
          <cell r="G1058">
            <v>800048577134</v>
          </cell>
          <cell r="H1058" t="str">
            <v>นางสาว</v>
          </cell>
          <cell r="I1058" t="str">
            <v>นภาพรรณ</v>
          </cell>
          <cell r="J1058" t="str">
            <v>ธนูแสง</v>
          </cell>
          <cell r="K1058" t="str">
            <v>3-3407-01616-70-1</v>
          </cell>
          <cell r="L1058" t="str">
            <v>บวกครกหลวง</v>
          </cell>
          <cell r="M1058" t="str">
            <v>เชียงใหม่ 3</v>
          </cell>
          <cell r="N1058">
            <v>8</v>
          </cell>
          <cell r="O1058" t="str">
            <v>สินเชื่อเคหะ</v>
          </cell>
          <cell r="P1058" t="str">
            <v>2.หลักทรัพย์ค้ำประกัน</v>
          </cell>
          <cell r="Q1058">
            <v>4109027.5</v>
          </cell>
          <cell r="R1058">
            <v>864190.56</v>
          </cell>
          <cell r="S1058" t="str">
            <v>จังหวัดมีนบุรี</v>
          </cell>
          <cell r="T1058" t="str">
            <v>ผบ.21013</v>
          </cell>
          <cell r="U1058">
            <v>2559</v>
          </cell>
          <cell r="V1058" t="str">
            <v>ผบ.2801</v>
          </cell>
          <cell r="W1058">
            <v>2560</v>
          </cell>
          <cell r="X1058">
            <v>16</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สืบทรัพย์ (คำสั่ง 28/12/2565)//กำลังดำเนินการสืบทรัพย์</v>
          </cell>
          <cell r="BC1058"/>
          <cell r="BD1058"/>
          <cell r="BE1058"/>
          <cell r="BF1058"/>
          <cell r="BG1058"/>
          <cell r="BH1058"/>
          <cell r="BI1058"/>
          <cell r="BJ1058"/>
          <cell r="BK1058"/>
          <cell r="BL1058" t="str">
            <v>นางสาวนภาพรรณ ธนูแสง</v>
          </cell>
          <cell r="BM1058">
            <v>823659010298</v>
          </cell>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1902</v>
          </cell>
          <cell r="C1059">
            <v>1054</v>
          </cell>
          <cell r="D1059">
            <v>4</v>
          </cell>
          <cell r="E1059">
            <v>10</v>
          </cell>
          <cell r="F1059">
            <v>2565</v>
          </cell>
          <cell r="G1059">
            <v>800017355945</v>
          </cell>
          <cell r="H1059" t="str">
            <v>นาง</v>
          </cell>
          <cell r="I1059" t="str">
            <v>อาทิตยา</v>
          </cell>
          <cell r="J1059" t="str">
            <v>ชิฎิพัทธ์</v>
          </cell>
          <cell r="K1059">
            <v>3501400567581</v>
          </cell>
          <cell r="L1059" t="str">
            <v>สันทราย</v>
          </cell>
          <cell r="M1059" t="str">
            <v>เชียงใหม่ 2</v>
          </cell>
          <cell r="N1059">
            <v>8</v>
          </cell>
          <cell r="O1059" t="str">
            <v>สินเชื่อธนาคารประชาชน</v>
          </cell>
          <cell r="P1059" t="str">
            <v>1.บุคคลค้ำประกัน</v>
          </cell>
          <cell r="Q1059">
            <v>112472</v>
          </cell>
          <cell r="R1059">
            <v>25644.43</v>
          </cell>
          <cell r="S1059" t="str">
            <v>แขวงเชียงใหม่</v>
          </cell>
          <cell r="T1059" t="str">
            <v>ผบ.13640</v>
          </cell>
          <cell r="U1059" t="str">
            <v>2559</v>
          </cell>
          <cell r="V1059" t="str">
            <v>ผบ.958</v>
          </cell>
          <cell r="W1059">
            <v>2560</v>
          </cell>
          <cell r="X1059">
            <v>27</v>
          </cell>
          <cell r="Y1059">
            <v>2</v>
          </cell>
          <cell r="Z1059">
            <v>2560</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นางอาทิตยา ชิฎิพัทธ์</v>
          </cell>
          <cell r="BM1059">
            <v>823659010326</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1903</v>
          </cell>
          <cell r="C1060">
            <v>1055</v>
          </cell>
          <cell r="D1060">
            <v>26</v>
          </cell>
          <cell r="E1060">
            <v>7</v>
          </cell>
          <cell r="F1060">
            <v>2565</v>
          </cell>
          <cell r="G1060">
            <v>800096253839</v>
          </cell>
          <cell r="H1060" t="str">
            <v>นาย</v>
          </cell>
          <cell r="I1060" t="str">
            <v xml:space="preserve">เพชราภรณ์  </v>
          </cell>
          <cell r="J1060" t="str">
            <v>ฟองมูล</v>
          </cell>
          <cell r="K1060">
            <v>1501000062426</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v>44532</v>
          </cell>
          <cell r="R1060">
            <v>8969.86</v>
          </cell>
          <cell r="S1060" t="str">
            <v>จังหวัดฝาง</v>
          </cell>
          <cell r="T1060" t="str">
            <v>ผบE88</v>
          </cell>
          <cell r="U1060">
            <v>2565</v>
          </cell>
          <cell r="V1060" t="str">
            <v>ผบ367</v>
          </cell>
          <cell r="W1060">
            <v>2565</v>
          </cell>
          <cell r="X1060">
            <v>14</v>
          </cell>
          <cell r="Y1060">
            <v>6</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นายเพชราภรณ์   ฟองมูล</v>
          </cell>
          <cell r="BM1060">
            <v>883265010058</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1904</v>
          </cell>
          <cell r="C1061">
            <v>1056</v>
          </cell>
          <cell r="D1061">
            <v>26</v>
          </cell>
          <cell r="E1061">
            <v>7</v>
          </cell>
          <cell r="F1061">
            <v>2565</v>
          </cell>
          <cell r="G1061">
            <v>800114352308</v>
          </cell>
          <cell r="H1061" t="str">
            <v>นาย</v>
          </cell>
          <cell r="I1061" t="str">
            <v>อิทธิชัย</v>
          </cell>
          <cell r="J1061" t="str">
            <v>ใหม่ปาละ</v>
          </cell>
          <cell r="K1061">
            <v>1551000002261</v>
          </cell>
          <cell r="L1061" t="str">
            <v>แม่อาย</v>
          </cell>
          <cell r="M1061" t="str">
            <v>เชียงใหม่ 2</v>
          </cell>
          <cell r="N1061">
            <v>8</v>
          </cell>
          <cell r="O1061" t="str">
            <v>สินเชื่อผู้มีรายได้ประจำ Covid-19 (PSA)</v>
          </cell>
          <cell r="P1061" t="str">
            <v>1.บุคคลค้ำประกัน</v>
          </cell>
          <cell r="Q1061">
            <v>38558.06</v>
          </cell>
          <cell r="R1061">
            <v>2166.98</v>
          </cell>
          <cell r="S1061" t="str">
            <v>จังหวัดฝาง</v>
          </cell>
          <cell r="T1061" t="str">
            <v>ผบE89</v>
          </cell>
          <cell r="U1061">
            <v>2565</v>
          </cell>
          <cell r="V1061" t="str">
            <v>ผบE233</v>
          </cell>
          <cell r="W1061">
            <v>2565</v>
          </cell>
          <cell r="X1061">
            <v>31</v>
          </cell>
          <cell r="Y1061">
            <v>3</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นายอิทธิชัย ใหม่ปาละ</v>
          </cell>
          <cell r="BM1061">
            <v>883265010059</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1905</v>
          </cell>
          <cell r="C1062">
            <v>1057</v>
          </cell>
          <cell r="D1062">
            <v>26</v>
          </cell>
          <cell r="E1062">
            <v>7</v>
          </cell>
          <cell r="F1062">
            <v>2565</v>
          </cell>
          <cell r="G1062">
            <v>800082205546</v>
          </cell>
          <cell r="H1062" t="str">
            <v>นาง</v>
          </cell>
          <cell r="I1062" t="str">
            <v>เกศริน</v>
          </cell>
          <cell r="J1062" t="str">
            <v>แก่นปัน</v>
          </cell>
          <cell r="K1062">
            <v>3501000153843</v>
          </cell>
          <cell r="L1062" t="str">
            <v>แม่อาย</v>
          </cell>
          <cell r="M1062" t="str">
            <v>เชียงใหม่ 2</v>
          </cell>
          <cell r="N1062">
            <v>8</v>
          </cell>
          <cell r="O1062" t="str">
            <v>สินเชื่อธนาคารประชาชน</v>
          </cell>
          <cell r="P1062" t="str">
            <v>1.บุคคลค้ำประกัน</v>
          </cell>
          <cell r="Q1062">
            <v>139976.89000000001</v>
          </cell>
          <cell r="R1062">
            <v>30366.47</v>
          </cell>
          <cell r="S1062" t="str">
            <v>จังหวัดฝาง</v>
          </cell>
          <cell r="T1062" t="str">
            <v>ผบE412</v>
          </cell>
          <cell r="U1062">
            <v>2565</v>
          </cell>
          <cell r="V1062" t="str">
            <v>ผบE502</v>
          </cell>
          <cell r="W1062">
            <v>2565</v>
          </cell>
          <cell r="X1062">
            <v>7</v>
          </cell>
          <cell r="Y1062">
            <v>7</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นางเกศริน แก่นปัน</v>
          </cell>
          <cell r="BM1062">
            <v>88326501035</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1906</v>
          </cell>
          <cell r="C1063">
            <v>1058</v>
          </cell>
          <cell r="D1063">
            <v>26</v>
          </cell>
          <cell r="E1063">
            <v>7</v>
          </cell>
          <cell r="F1063">
            <v>2565</v>
          </cell>
          <cell r="G1063">
            <v>800093656919</v>
          </cell>
          <cell r="H1063" t="str">
            <v>นาง</v>
          </cell>
          <cell r="I1063" t="str">
            <v>ประไพร</v>
          </cell>
          <cell r="J1063" t="str">
            <v>สุโข</v>
          </cell>
          <cell r="K1063">
            <v>3501000223311</v>
          </cell>
          <cell r="L1063" t="str">
            <v>แม่อาย</v>
          </cell>
          <cell r="M1063" t="str">
            <v>เชียงใหม่ 2</v>
          </cell>
          <cell r="N1063">
            <v>8</v>
          </cell>
          <cell r="O1063" t="str">
            <v>สินเชื่อแก้ไขปัญหาหนี้นอกระบบPSAระยะที่2</v>
          </cell>
          <cell r="P1063" t="str">
            <v>1.บุคคลค้ำประกัน</v>
          </cell>
          <cell r="Q1063">
            <v>35817.75</v>
          </cell>
          <cell r="R1063">
            <v>6665.75</v>
          </cell>
          <cell r="S1063" t="str">
            <v>จังหวัดฝาง</v>
          </cell>
          <cell r="T1063" t="str">
            <v>ผบE91</v>
          </cell>
          <cell r="U1063">
            <v>2565</v>
          </cell>
          <cell r="V1063" t="str">
            <v>ผบE234</v>
          </cell>
          <cell r="W1063">
            <v>2565</v>
          </cell>
          <cell r="X1063">
            <v>31</v>
          </cell>
          <cell r="Y1063">
            <v>3</v>
          </cell>
          <cell r="Z1063">
            <v>2565</v>
          </cell>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นางประไพร สุโข</v>
          </cell>
          <cell r="BM1063">
            <v>883265010061</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1907</v>
          </cell>
          <cell r="C1064">
            <v>1059</v>
          </cell>
          <cell r="D1064">
            <v>26</v>
          </cell>
          <cell r="E1064">
            <v>7</v>
          </cell>
          <cell r="F1064">
            <v>2565</v>
          </cell>
          <cell r="G1064" t="str">
            <v>800095218551
800096869121</v>
          </cell>
          <cell r="H1064" t="str">
            <v>นาย</v>
          </cell>
          <cell r="I1064" t="str">
            <v>ทนง</v>
          </cell>
          <cell r="J1064" t="str">
            <v>งุนคำ</v>
          </cell>
          <cell r="K1064">
            <v>3501100156895</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69155.789999999994</v>
          </cell>
          <cell r="R1064">
            <v>12502.64</v>
          </cell>
          <cell r="S1064" t="str">
            <v>แขวงเชียงดาว</v>
          </cell>
          <cell r="T1064" t="str">
            <v>ผบE59</v>
          </cell>
          <cell r="U1064">
            <v>2565</v>
          </cell>
          <cell r="V1064" t="str">
            <v>ผบE203</v>
          </cell>
          <cell r="W1064">
            <v>2565</v>
          </cell>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นายทนง งุนคำ</v>
          </cell>
          <cell r="BM1064">
            <v>883265010034</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1908</v>
          </cell>
          <cell r="C1065">
            <v>1060</v>
          </cell>
          <cell r="D1065">
            <v>26</v>
          </cell>
          <cell r="E1065">
            <v>7</v>
          </cell>
          <cell r="F1065">
            <v>2565</v>
          </cell>
          <cell r="G1065">
            <v>800091321904</v>
          </cell>
          <cell r="H1065" t="str">
            <v>นาย</v>
          </cell>
          <cell r="I1065" t="str">
            <v>พศวัต</v>
          </cell>
          <cell r="J1065" t="str">
            <v>ไชยชนะ</v>
          </cell>
          <cell r="K1065">
            <v>1103702261700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35665.449999999997</v>
          </cell>
          <cell r="R1065">
            <v>7575.55</v>
          </cell>
          <cell r="S1065" t="str">
            <v>แขวงเชียงดาว</v>
          </cell>
          <cell r="T1065" t="str">
            <v>ผบE58</v>
          </cell>
          <cell r="U1065">
            <v>2565</v>
          </cell>
          <cell r="V1065" t="str">
            <v>ผบE254</v>
          </cell>
          <cell r="W1065">
            <v>2565</v>
          </cell>
          <cell r="X1065">
            <v>10</v>
          </cell>
          <cell r="Y1065">
            <v>5</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นายพศวัต ไชยชนะ</v>
          </cell>
          <cell r="BM1065">
            <v>883265010033</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1909</v>
          </cell>
          <cell r="C1066">
            <v>1061</v>
          </cell>
          <cell r="D1066">
            <v>26</v>
          </cell>
          <cell r="E1066">
            <v>7</v>
          </cell>
          <cell r="F1066">
            <v>2565</v>
          </cell>
          <cell r="G1066">
            <v>800085317504</v>
          </cell>
          <cell r="H1066" t="str">
            <v>นาย</v>
          </cell>
          <cell r="I1066" t="str">
            <v>พงศักดิ์</v>
          </cell>
          <cell r="J1066" t="str">
            <v>อินสองใจ</v>
          </cell>
          <cell r="K1066">
            <v>1509901210040</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30827.89</v>
          </cell>
          <cell r="R1066">
            <v>8090.29</v>
          </cell>
          <cell r="S1066" t="str">
            <v>แขวงเชียงดาว</v>
          </cell>
          <cell r="T1066" t="str">
            <v>ผบE56</v>
          </cell>
          <cell r="U1066">
            <v>2565</v>
          </cell>
          <cell r="V1066" t="str">
            <v>ผบE201</v>
          </cell>
          <cell r="W1066">
            <v>2565</v>
          </cell>
          <cell r="X1066">
            <v>19</v>
          </cell>
          <cell r="Y1066">
            <v>4</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นายพงศักดิ์ อินสองใจ</v>
          </cell>
          <cell r="BM1066">
            <v>883265010032</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1910</v>
          </cell>
          <cell r="C1067">
            <v>1062</v>
          </cell>
          <cell r="D1067">
            <v>26</v>
          </cell>
          <cell r="E1067">
            <v>7</v>
          </cell>
          <cell r="F1067">
            <v>2565</v>
          </cell>
          <cell r="G1067">
            <v>800095853738</v>
          </cell>
          <cell r="H1067" t="str">
            <v>นาง</v>
          </cell>
          <cell r="I1067" t="str">
            <v>วิไล</v>
          </cell>
          <cell r="J1067" t="str">
            <v>ชัยวุฒิ</v>
          </cell>
          <cell r="K1067">
            <v>1570300025282</v>
          </cell>
          <cell r="L1067" t="str">
            <v>พร้าว</v>
          </cell>
          <cell r="M1067" t="str">
            <v>เชียงใหม่ 2</v>
          </cell>
          <cell r="N1067">
            <v>8</v>
          </cell>
          <cell r="O1067" t="str">
            <v>สินเชื่อแก้ไขปัญหาหนี้นอกระบบPSAระยะที่2</v>
          </cell>
          <cell r="P1067" t="str">
            <v>1.บุคคลค้ำประกัน</v>
          </cell>
          <cell r="Q1067">
            <v>39991.160000000003</v>
          </cell>
          <cell r="R1067">
            <v>7764.21</v>
          </cell>
          <cell r="S1067" t="str">
            <v>แขวงเชียงดาว</v>
          </cell>
          <cell r="T1067" t="str">
            <v>ผบE57</v>
          </cell>
          <cell r="U1067">
            <v>2565</v>
          </cell>
          <cell r="V1067" t="str">
            <v>ผบE253</v>
          </cell>
          <cell r="W1067">
            <v>2565</v>
          </cell>
          <cell r="X1067">
            <v>10</v>
          </cell>
          <cell r="Y1067">
            <v>5</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นางวิไล ชัยวุฒิ</v>
          </cell>
          <cell r="BM1067">
            <v>883265010031</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1911</v>
          </cell>
          <cell r="C1068">
            <v>1063</v>
          </cell>
          <cell r="D1068">
            <v>10</v>
          </cell>
          <cell r="E1068">
            <v>8</v>
          </cell>
          <cell r="F1068">
            <v>2565</v>
          </cell>
          <cell r="G1068">
            <v>800042800865</v>
          </cell>
          <cell r="H1068" t="str">
            <v>นาย</v>
          </cell>
          <cell r="I1068" t="str">
            <v>ธนพล</v>
          </cell>
          <cell r="J1068" t="str">
            <v>พงษ์ใจภัทร</v>
          </cell>
          <cell r="K1068">
            <v>3500200504495</v>
          </cell>
          <cell r="L1068" t="str">
            <v>จอมทอง</v>
          </cell>
          <cell r="M1068" t="str">
            <v>เชียงใหม่ 3</v>
          </cell>
          <cell r="N1068">
            <v>8</v>
          </cell>
          <cell r="O1068" t="str">
            <v>สินเชื่อธนาคารประชาชน</v>
          </cell>
          <cell r="P1068" t="str">
            <v>1.บุคคลค้ำประกัน</v>
          </cell>
          <cell r="Q1068">
            <v>72186.240000000005</v>
          </cell>
          <cell r="R1068">
            <v>18373.25</v>
          </cell>
          <cell r="S1068" t="str">
            <v>จังหวัดฮอด</v>
          </cell>
          <cell r="T1068" t="str">
            <v>ผบE424</v>
          </cell>
          <cell r="U1068">
            <v>2565</v>
          </cell>
          <cell r="V1068" t="str">
            <v>ผบE549</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นายธนพล พงษ์ใจภัทร</v>
          </cell>
          <cell r="BM1068">
            <v>888165010029</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1912</v>
          </cell>
          <cell r="C1069">
            <v>1064</v>
          </cell>
          <cell r="D1069">
            <v>10</v>
          </cell>
          <cell r="E1069">
            <v>8</v>
          </cell>
          <cell r="F1069">
            <v>2565</v>
          </cell>
          <cell r="G1069">
            <v>800121729225</v>
          </cell>
          <cell r="H1069" t="str">
            <v>นางสาว</v>
          </cell>
          <cell r="I1069" t="str">
            <v xml:space="preserve">วิจิตรา </v>
          </cell>
          <cell r="J1069" t="str">
            <v>เปียงใจ</v>
          </cell>
          <cell r="K1069">
            <v>1509901122451</v>
          </cell>
          <cell r="L1069" t="str">
            <v>ดอยเต่า</v>
          </cell>
          <cell r="M1069" t="str">
            <v>เชียงใหม่ 3</v>
          </cell>
          <cell r="N1069">
            <v>8</v>
          </cell>
          <cell r="O1069" t="str">
            <v>สินเชื่อเสริมพลังฐานราก (PSA)</v>
          </cell>
          <cell r="P1069" t="str">
            <v>4.ไม่มีหลักประกัน</v>
          </cell>
          <cell r="Q1069">
            <v>44999</v>
          </cell>
          <cell r="R1069">
            <v>2340.09</v>
          </cell>
          <cell r="S1069" t="str">
            <v>จังหวัดฮอด</v>
          </cell>
          <cell r="T1069" t="str">
            <v>ผบE426</v>
          </cell>
          <cell r="U1069">
            <v>2565</v>
          </cell>
          <cell r="V1069" t="str">
            <v>ผบE551</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นางสาววิจิตรา  เปียงใจ</v>
          </cell>
          <cell r="BM1069">
            <v>888165010017</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1913</v>
          </cell>
          <cell r="C1070">
            <v>1065</v>
          </cell>
          <cell r="D1070">
            <v>10</v>
          </cell>
          <cell r="E1070">
            <v>8</v>
          </cell>
          <cell r="F1070">
            <v>2565</v>
          </cell>
          <cell r="G1070">
            <v>800082433833</v>
          </cell>
          <cell r="H1070" t="str">
            <v>นาย</v>
          </cell>
          <cell r="I1070" t="str">
            <v>สกล</v>
          </cell>
          <cell r="J1070" t="str">
            <v>เมฆวิชัยวงศ์</v>
          </cell>
          <cell r="K1070">
            <v>3500200496514</v>
          </cell>
          <cell r="L1070" t="str">
            <v>จอมทอง</v>
          </cell>
          <cell r="M1070" t="str">
            <v>เชียงใหม่ 3</v>
          </cell>
          <cell r="N1070">
            <v>8</v>
          </cell>
          <cell r="O1070" t="str">
            <v>สินเชื่อธนาคารประชาชน</v>
          </cell>
          <cell r="P1070" t="str">
            <v>1.บุคคลค้ำประกัน</v>
          </cell>
          <cell r="Q1070">
            <v>30026.34</v>
          </cell>
          <cell r="R1070">
            <v>9048.56</v>
          </cell>
          <cell r="S1070" t="str">
            <v>จังหวัดฮอด</v>
          </cell>
          <cell r="T1070" t="str">
            <v>ผบE422</v>
          </cell>
          <cell r="U1070">
            <v>2565</v>
          </cell>
          <cell r="V1070" t="str">
            <v>ผบE548</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นายสกล เมฆวิชัยวงศ์</v>
          </cell>
          <cell r="BM1070">
            <v>88165010018</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1914</v>
          </cell>
          <cell r="C1071">
            <v>1066</v>
          </cell>
          <cell r="D1071">
            <v>10</v>
          </cell>
          <cell r="E1071">
            <v>8</v>
          </cell>
          <cell r="F1071">
            <v>2565</v>
          </cell>
          <cell r="G1071">
            <v>800093656398</v>
          </cell>
          <cell r="H1071" t="str">
            <v>นางสาว</v>
          </cell>
          <cell r="I1071" t="str">
            <v>วนาลีหรือธัญชนก</v>
          </cell>
          <cell r="J1071" t="str">
            <v>ธรรมสอน</v>
          </cell>
          <cell r="K1071">
            <v>1570500147314</v>
          </cell>
          <cell r="L1071" t="str">
            <v>จอมทอง</v>
          </cell>
          <cell r="M1071" t="str">
            <v>เชียงใหม่ 3</v>
          </cell>
          <cell r="N1071">
            <v>8</v>
          </cell>
          <cell r="O1071" t="str">
            <v>สินเชื่อแก้ไขปัญหาหนี้นอกระบบ PSAระยะที่2</v>
          </cell>
          <cell r="P1071" t="str">
            <v>1.บุคคลค้ำประกัน</v>
          </cell>
          <cell r="Q1071">
            <v>30290</v>
          </cell>
          <cell r="R1071">
            <v>7224</v>
          </cell>
          <cell r="S1071" t="str">
            <v>จังหวัดฮอด</v>
          </cell>
          <cell r="T1071" t="str">
            <v>ผบE432</v>
          </cell>
          <cell r="U1071">
            <v>2565</v>
          </cell>
          <cell r="V1071" t="str">
            <v>ผบE542</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นางสาววนาลีหรือธัญชนก ธรรมสอน</v>
          </cell>
          <cell r="BM1071">
            <v>888165010023</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1915</v>
          </cell>
          <cell r="C1072">
            <v>1067</v>
          </cell>
          <cell r="D1072">
            <v>10</v>
          </cell>
          <cell r="E1072">
            <v>8</v>
          </cell>
          <cell r="F1072">
            <v>2565</v>
          </cell>
          <cell r="G1072">
            <v>800090821524</v>
          </cell>
          <cell r="H1072" t="str">
            <v>นาง</v>
          </cell>
          <cell r="I1072" t="str">
            <v>รุ่งนภา</v>
          </cell>
          <cell r="J1072" t="str">
            <v>ใจยะสุ</v>
          </cell>
          <cell r="K1072">
            <v>3500200660292</v>
          </cell>
          <cell r="L1072" t="str">
            <v>จอมทอง</v>
          </cell>
          <cell r="M1072" t="str">
            <v>เชียงใหม่ 3</v>
          </cell>
          <cell r="N1072">
            <v>8</v>
          </cell>
          <cell r="O1072" t="str">
            <v>สินเชื่อธนาคารประชาชน</v>
          </cell>
          <cell r="P1072" t="str">
            <v>1.บุคคลค้ำประกัน</v>
          </cell>
          <cell r="Q1072">
            <v>39302</v>
          </cell>
          <cell r="R1072">
            <v>9808.0300000000007</v>
          </cell>
          <cell r="S1072" t="str">
            <v>จังหวัดฮอด</v>
          </cell>
          <cell r="T1072" t="str">
            <v>ผบE421</v>
          </cell>
          <cell r="U1072">
            <v>2565</v>
          </cell>
          <cell r="V1072" t="str">
            <v>ผบE547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นางรุ่งนภา ใจยะสุ</v>
          </cell>
          <cell r="BM1072">
            <v>888165010021</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1916</v>
          </cell>
          <cell r="C1073">
            <v>1068</v>
          </cell>
          <cell r="D1073">
            <v>10</v>
          </cell>
          <cell r="E1073">
            <v>8</v>
          </cell>
          <cell r="F1073">
            <v>2565</v>
          </cell>
          <cell r="G1073">
            <v>800087258839</v>
          </cell>
          <cell r="H1073" t="str">
            <v>นางสาว</v>
          </cell>
          <cell r="I1073" t="str">
            <v>จิตศศิอร</v>
          </cell>
          <cell r="J1073" t="str">
            <v>สุพรรณ์</v>
          </cell>
          <cell r="K1073">
            <v>1509901107729</v>
          </cell>
          <cell r="L1073" t="str">
            <v>จอมทอง</v>
          </cell>
          <cell r="M1073" t="str">
            <v>เชียงใหม่ 3</v>
          </cell>
          <cell r="N1073">
            <v>8</v>
          </cell>
          <cell r="O1073" t="str">
            <v>สินเชื่อแก้ไขปัญหาหนี้นอกระบบ PSAระยะที่2</v>
          </cell>
          <cell r="P1073" t="str">
            <v>1.บุคคลค้ำประกัน</v>
          </cell>
          <cell r="Q1073">
            <v>33090.68</v>
          </cell>
          <cell r="R1073">
            <v>9156.24</v>
          </cell>
          <cell r="S1073" t="str">
            <v>จังหวัดฮอด</v>
          </cell>
          <cell r="T1073" t="str">
            <v>ผบE438</v>
          </cell>
          <cell r="U1073">
            <v>2565</v>
          </cell>
          <cell r="V1073" t="str">
            <v>ผบE557</v>
          </cell>
          <cell r="W1073">
            <v>2565</v>
          </cell>
          <cell r="X1073">
            <v>27</v>
          </cell>
          <cell r="Y1073">
            <v>7</v>
          </cell>
          <cell r="Z1073">
            <v>2565</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นางสาวจิตศศิอร สุพรรณ์</v>
          </cell>
          <cell r="BM1073">
            <v>888165010032</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1917</v>
          </cell>
          <cell r="C1074">
            <v>1069</v>
          </cell>
          <cell r="D1074">
            <v>1</v>
          </cell>
          <cell r="E1074">
            <v>8</v>
          </cell>
          <cell r="F1074">
            <v>2565</v>
          </cell>
          <cell r="G1074" t="str">
            <v>855648011929,
800018948185</v>
          </cell>
          <cell r="H1074" t="str">
            <v>นาง
นาย</v>
          </cell>
          <cell r="I1074" t="str">
            <v>อารี
ณัฐพงษ์</v>
          </cell>
          <cell r="J1074" t="str">
            <v>สีขาว
สีขาว</v>
          </cell>
          <cell r="K1074" t="str">
            <v>3640400087510
5500700031231</v>
          </cell>
          <cell r="L1074" t="str">
            <v>พร้าว</v>
          </cell>
          <cell r="M1074" t="str">
            <v>เชียงใหม่ 2</v>
          </cell>
          <cell r="N1074">
            <v>8</v>
          </cell>
          <cell r="O1074" t="str">
            <v>สินเชื่อเคหะ
สินเชื่อไทรทอง</v>
          </cell>
          <cell r="P1074" t="str">
            <v>2.หลักทรัพย์ค้ำประกัน</v>
          </cell>
          <cell r="Q1074">
            <v>590761.31000000006</v>
          </cell>
          <cell r="R1074">
            <v>173232.24</v>
          </cell>
          <cell r="S1074" t="str">
            <v>จังหวัดสุโขทัย</v>
          </cell>
          <cell r="T1074" t="str">
            <v>ผบE121</v>
          </cell>
          <cell r="U1074">
            <v>2565</v>
          </cell>
          <cell r="V1074" t="str">
            <v>ผบE803</v>
          </cell>
          <cell r="W1074">
            <v>2565</v>
          </cell>
          <cell r="X1074"/>
          <cell r="Y1074"/>
          <cell r="Z1074"/>
          <cell r="AA1074">
            <v>10</v>
          </cell>
          <cell r="AB1074">
            <v>5</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นาง
นายอารี
ณัฐพงษ์ สีขาว
สีขาว</v>
          </cell>
          <cell r="BM1074">
            <v>883163011714</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1918</v>
          </cell>
          <cell r="C1075">
            <v>1070</v>
          </cell>
          <cell r="D1075">
            <v>1</v>
          </cell>
          <cell r="E1075">
            <v>8</v>
          </cell>
          <cell r="F1075">
            <v>2565</v>
          </cell>
          <cell r="G1075">
            <v>800075859978</v>
          </cell>
          <cell r="H1075" t="str">
            <v>นาย</v>
          </cell>
          <cell r="I1075" t="str">
            <v>สุรศักดิ์</v>
          </cell>
          <cell r="J1075" t="str">
            <v>ไชยแดง</v>
          </cell>
          <cell r="K1075">
            <v>1509900645352</v>
          </cell>
          <cell r="L1075" t="str">
            <v>สันกำแพง</v>
          </cell>
          <cell r="M1075" t="str">
            <v>เชียงใหม่ 3</v>
          </cell>
          <cell r="N1075">
            <v>8</v>
          </cell>
          <cell r="O1075" t="str">
            <v>สินเชื่อธนาคารประชาชน</v>
          </cell>
          <cell r="P1075" t="str">
            <v>1.บุคคลค้ำประกัน</v>
          </cell>
          <cell r="Q1075">
            <v>147902.25</v>
          </cell>
          <cell r="R1075">
            <v>20635.98</v>
          </cell>
          <cell r="S1075" t="str">
            <v>แขวงเชียงใหม่</v>
          </cell>
          <cell r="T1075" t="str">
            <v>ผบE2645</v>
          </cell>
          <cell r="U1075">
            <v>2564</v>
          </cell>
          <cell r="V1075" t="str">
            <v>ผบE137</v>
          </cell>
          <cell r="W1075">
            <v>2565</v>
          </cell>
          <cell r="X1075"/>
          <cell r="Y1075"/>
          <cell r="Z1075"/>
          <cell r="AA1075">
            <v>25</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นายสุรศักดิ์ ไชยแดง</v>
          </cell>
          <cell r="BM1075">
            <v>888164010096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1919</v>
          </cell>
          <cell r="C1076">
            <v>1071</v>
          </cell>
          <cell r="D1076">
            <v>1</v>
          </cell>
          <cell r="E1076">
            <v>8</v>
          </cell>
          <cell r="F1076">
            <v>2565</v>
          </cell>
          <cell r="G1076">
            <v>800093052713</v>
          </cell>
          <cell r="H1076" t="str">
            <v>นางสาว</v>
          </cell>
          <cell r="I1076" t="str">
            <v>คำแพง</v>
          </cell>
          <cell r="J1076" t="str">
            <v>พื้นชัยภูมิ</v>
          </cell>
          <cell r="K1076">
            <v>5601100087422</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33332</v>
          </cell>
          <cell r="R1076">
            <v>7540.1</v>
          </cell>
          <cell r="S1076" t="str">
            <v>แขวงเชียงดาว</v>
          </cell>
          <cell r="T1076" t="str">
            <v>ผบE448</v>
          </cell>
          <cell r="U1076">
            <v>2564</v>
          </cell>
          <cell r="V1076" t="str">
            <v>ผบE13</v>
          </cell>
          <cell r="W1076">
            <v>2565</v>
          </cell>
          <cell r="X1076"/>
          <cell r="Y1076"/>
          <cell r="Z1076"/>
          <cell r="AA1076">
            <v>20</v>
          </cell>
          <cell r="AB1076">
            <v>1</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นางสาวคำแพง พื้นชัยภูมิ</v>
          </cell>
          <cell r="BM1076">
            <v>883264010096</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1920</v>
          </cell>
          <cell r="C1077">
            <v>1072</v>
          </cell>
          <cell r="D1077">
            <v>1</v>
          </cell>
          <cell r="E1077">
            <v>8</v>
          </cell>
          <cell r="F1077">
            <v>2565</v>
          </cell>
          <cell r="G1077">
            <v>800094035105</v>
          </cell>
          <cell r="H1077" t="str">
            <v>นาง</v>
          </cell>
          <cell r="I1077" t="str">
            <v>วิไล</v>
          </cell>
          <cell r="J1077" t="str">
            <v>ศิริแปง</v>
          </cell>
          <cell r="K1077">
            <v>3501300020351</v>
          </cell>
          <cell r="L1077" t="str">
            <v>ดอยสะเก็ด</v>
          </cell>
          <cell r="M1077" t="str">
            <v>เชียงใหม่ 2</v>
          </cell>
          <cell r="N1077">
            <v>8</v>
          </cell>
          <cell r="O1077" t="str">
            <v>สินเชื่อแก้ไขปัญหาหนี้นอกระบบPSA ระยะที่ 2</v>
          </cell>
          <cell r="P1077" t="str">
            <v>1.บุคคลค้ำประกัน</v>
          </cell>
          <cell r="Q1077">
            <v>39794.25</v>
          </cell>
          <cell r="R1077">
            <v>6769.5</v>
          </cell>
          <cell r="S1077" t="str">
            <v>แขวงเชียงใหม่</v>
          </cell>
          <cell r="T1077" t="str">
            <v>ผบE4606</v>
          </cell>
          <cell r="U1077">
            <v>2564</v>
          </cell>
          <cell r="V1077" t="str">
            <v>ผบE917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นางวิไล ศิริแปง</v>
          </cell>
          <cell r="BM1077">
            <v>883264010090</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1921</v>
          </cell>
          <cell r="C1078">
            <v>1073</v>
          </cell>
          <cell r="D1078">
            <v>1</v>
          </cell>
          <cell r="E1078">
            <v>8</v>
          </cell>
          <cell r="F1078">
            <v>2565</v>
          </cell>
          <cell r="G1078">
            <v>800081131941</v>
          </cell>
          <cell r="H1078" t="str">
            <v>นางสาว</v>
          </cell>
          <cell r="I1078" t="str">
            <v>นารีรัตน์</v>
          </cell>
          <cell r="J1078" t="str">
            <v>ดาวสนั่น</v>
          </cell>
          <cell r="K1078" t="str">
            <v>3 5019 00620 48 1</v>
          </cell>
          <cell r="L1078" t="str">
            <v>ประตูช้างเผือก</v>
          </cell>
          <cell r="M1078" t="str">
            <v>เชียงใหม่ 1</v>
          </cell>
          <cell r="N1078">
            <v>8</v>
          </cell>
          <cell r="O1078" t="str">
            <v>สินเชื่อประชาชน</v>
          </cell>
          <cell r="P1078" t="str">
            <v>1.บุคคลค้ำประกัน</v>
          </cell>
          <cell r="Q1078">
            <v>165076</v>
          </cell>
          <cell r="R1078">
            <v>40005.01</v>
          </cell>
          <cell r="S1078" t="str">
            <v>แขวงเชียงใหม่</v>
          </cell>
          <cell r="T1078" t="str">
            <v>ผบE4608</v>
          </cell>
          <cell r="U1078">
            <v>2564</v>
          </cell>
          <cell r="V1078" t="str">
            <v>ผบE907</v>
          </cell>
          <cell r="W1078">
            <v>2565</v>
          </cell>
          <cell r="X1078"/>
          <cell r="Y1078"/>
          <cell r="Z1078"/>
          <cell r="AA1078">
            <v>2</v>
          </cell>
          <cell r="AB1078">
            <v>3</v>
          </cell>
          <cell r="AC1078">
            <v>2565</v>
          </cell>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นางสาวนารีรัตน์ ดาวสนั่น</v>
          </cell>
          <cell r="BM1078">
            <v>883164010441</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1922</v>
          </cell>
          <cell r="C1079">
            <v>1074</v>
          </cell>
          <cell r="D1079">
            <v>1</v>
          </cell>
          <cell r="E1079">
            <v>8</v>
          </cell>
          <cell r="F1079">
            <v>2565</v>
          </cell>
          <cell r="G1079">
            <v>800023364733</v>
          </cell>
          <cell r="H1079" t="str">
            <v>นางสาว</v>
          </cell>
          <cell r="I1079" t="str">
            <v>ภัทรนิษฐ์</v>
          </cell>
          <cell r="J1079" t="str">
            <v>สุภาลม</v>
          </cell>
          <cell r="K1079" t="str">
            <v>3 5002 00158 56 2</v>
          </cell>
          <cell r="L1079" t="str">
            <v>ประตูช้างเผือก</v>
          </cell>
          <cell r="M1079" t="str">
            <v>เชียงใหม่ 1</v>
          </cell>
          <cell r="N1079">
            <v>8</v>
          </cell>
          <cell r="O1079" t="str">
            <v>สินเชื่อสวัสดิการ</v>
          </cell>
          <cell r="P1079" t="str">
            <v>1.บุคคลค้ำประกัน</v>
          </cell>
          <cell r="Q1079">
            <v>44606.94</v>
          </cell>
          <cell r="R1079">
            <v>5921.02</v>
          </cell>
          <cell r="S1079" t="str">
            <v>จังหวัดฮอด</v>
          </cell>
          <cell r="T1079" t="str">
            <v>ผบE760</v>
          </cell>
          <cell r="U1079">
            <v>2564</v>
          </cell>
          <cell r="V1079" t="str">
            <v>ผบE79</v>
          </cell>
          <cell r="W1079">
            <v>2565</v>
          </cell>
          <cell r="X1079">
            <v>31</v>
          </cell>
          <cell r="Y1079">
            <v>1</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นางสาวภัทรนิษฐ์ สุภาลม</v>
          </cell>
          <cell r="BM1079">
            <v>883161010049</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1923</v>
          </cell>
          <cell r="C1080">
            <v>1075</v>
          </cell>
          <cell r="D1080">
            <v>1</v>
          </cell>
          <cell r="E1080">
            <v>8</v>
          </cell>
          <cell r="F1080">
            <v>2565</v>
          </cell>
          <cell r="G1080">
            <v>800081310347</v>
          </cell>
          <cell r="H1080" t="str">
            <v>นางสาว</v>
          </cell>
          <cell r="I1080" t="str">
            <v xml:space="preserve">สุภาภรณ์ </v>
          </cell>
          <cell r="J1080" t="str">
            <v>ปะมาละ</v>
          </cell>
          <cell r="K1080" t="str">
            <v>3 5015 00570 14 1</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109741</v>
          </cell>
          <cell r="R1080">
            <v>30445.05</v>
          </cell>
          <cell r="S1080" t="str">
            <v>แขวงเชียงใหม่</v>
          </cell>
          <cell r="T1080" t="str">
            <v>ผบE4607</v>
          </cell>
          <cell r="U1080">
            <v>2564</v>
          </cell>
          <cell r="V1080" t="str">
            <v>ผบE906</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นางสาวสุภาภรณ์  ปะมาละ</v>
          </cell>
          <cell r="BM1080">
            <v>883162012658</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1924</v>
          </cell>
          <cell r="C1081">
            <v>1076</v>
          </cell>
          <cell r="D1081">
            <v>1</v>
          </cell>
          <cell r="E1081">
            <v>8</v>
          </cell>
          <cell r="F1081">
            <v>2565</v>
          </cell>
          <cell r="G1081">
            <v>800048728607</v>
          </cell>
          <cell r="H1081" t="str">
            <v>นาย</v>
          </cell>
          <cell r="I1081" t="str">
            <v>สิทธิชัย</v>
          </cell>
          <cell r="J1081" t="str">
            <v>อัศวอารักษ์</v>
          </cell>
          <cell r="K1081" t="str">
            <v>1 1007 01031 98 8</v>
          </cell>
          <cell r="L1081" t="str">
            <v>ประตูช้างเผือก</v>
          </cell>
          <cell r="M1081" t="str">
            <v>เชียงใหม่ 1</v>
          </cell>
          <cell r="N1081">
            <v>8</v>
          </cell>
          <cell r="O1081" t="str">
            <v>สินเชื่อธนาคารประชาชน</v>
          </cell>
          <cell r="P1081" t="str">
            <v>1.บุคคลค้ำประกัน</v>
          </cell>
          <cell r="Q1081">
            <v>32794.839999999997</v>
          </cell>
          <cell r="R1081">
            <v>12806.84</v>
          </cell>
          <cell r="S1081" t="str">
            <v>แขวงเชียงใหม่</v>
          </cell>
          <cell r="T1081" t="str">
            <v>ผบE4605</v>
          </cell>
          <cell r="U1081">
            <v>2564</v>
          </cell>
          <cell r="V1081" t="str">
            <v>ผบE913</v>
          </cell>
          <cell r="W1081">
            <v>2565</v>
          </cell>
          <cell r="X1081">
            <v>2</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นายสิทธิชัย อัศวอารักษ์</v>
          </cell>
          <cell r="BM1081">
            <v>823560010375</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1925</v>
          </cell>
          <cell r="C1082">
            <v>1077</v>
          </cell>
          <cell r="D1082">
            <v>1</v>
          </cell>
          <cell r="E1082">
            <v>8</v>
          </cell>
          <cell r="F1082">
            <v>2565</v>
          </cell>
          <cell r="G1082">
            <v>800015386694</v>
          </cell>
          <cell r="H1082" t="str">
            <v>นาย</v>
          </cell>
          <cell r="I1082" t="str">
            <v>วิชญ์สิทธิ์</v>
          </cell>
          <cell r="J1082" t="str">
            <v>คันธะเรศย์</v>
          </cell>
          <cell r="K1082" t="str">
            <v>3 5506 00022 52 8</v>
          </cell>
          <cell r="L1082" t="str">
            <v>ประตูช้างเผือก</v>
          </cell>
          <cell r="M1082" t="str">
            <v>เชียงใหม่ 1</v>
          </cell>
          <cell r="N1082">
            <v>8</v>
          </cell>
          <cell r="O1082" t="str">
            <v>สินเชื่อสวัสดิการ</v>
          </cell>
          <cell r="P1082" t="str">
            <v>1.บุคคลค้ำประกัน</v>
          </cell>
          <cell r="Q1082"/>
          <cell r="R1082"/>
          <cell r="S1082" t="str">
            <v>แขวงลำปาง</v>
          </cell>
          <cell r="T1082" t="str">
            <v>ผบE484</v>
          </cell>
          <cell r="U1082">
            <v>2565</v>
          </cell>
          <cell r="V1082" t="str">
            <v>ผบE1023</v>
          </cell>
          <cell r="W1082">
            <v>2565</v>
          </cell>
          <cell r="X1082">
            <v>15</v>
          </cell>
          <cell r="Y1082">
            <v>3</v>
          </cell>
          <cell r="Z1082">
            <v>2565</v>
          </cell>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นายวิชญ์สิทธิ์ คันธะเรศย์</v>
          </cell>
          <cell r="BM1082">
            <v>883162012062</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1926</v>
          </cell>
          <cell r="C1083">
            <v>1078</v>
          </cell>
          <cell r="D1083">
            <v>1</v>
          </cell>
          <cell r="E1083">
            <v>8</v>
          </cell>
          <cell r="F1083">
            <v>2565</v>
          </cell>
          <cell r="G1083" t="str">
            <v>800083239635,
800083254733</v>
          </cell>
          <cell r="H1083" t="str">
            <v>นาง</v>
          </cell>
          <cell r="I1083" t="str">
            <v>อัมพวัน</v>
          </cell>
          <cell r="J1083" t="str">
            <v>เอี่ยมสะอาด</v>
          </cell>
          <cell r="K1083">
            <v>3600800702998</v>
          </cell>
          <cell r="L1083" t="str">
            <v>มีโชค พลาซ่า</v>
          </cell>
          <cell r="M1083" t="str">
            <v>เชียงใหม่ 2</v>
          </cell>
          <cell r="N1083">
            <v>8</v>
          </cell>
          <cell r="O1083" t="str">
            <v>สินเชื่อธนาคารประชาชน,
สินเชื่อแก้ไขปัญหาหนี้นอกระบบPSAระยะที่2</v>
          </cell>
          <cell r="P1083" t="str">
            <v>1.บุคคลค้ำประกัน</v>
          </cell>
          <cell r="Q1083">
            <v>41625</v>
          </cell>
          <cell r="R1083">
            <v>15268.38</v>
          </cell>
          <cell r="S1083" t="str">
            <v>แขวงเชียงดาว</v>
          </cell>
          <cell r="T1083" t="str">
            <v>ผบE102</v>
          </cell>
          <cell r="U1083">
            <v>2565</v>
          </cell>
          <cell r="V1083" t="str">
            <v>ผบE305</v>
          </cell>
          <cell r="W1083">
            <v>2565</v>
          </cell>
          <cell r="X1083"/>
          <cell r="Y1083"/>
          <cell r="Z1083"/>
          <cell r="AA1083">
            <v>31</v>
          </cell>
          <cell r="AB1083">
            <v>5</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นางอัมพวัน เอี่ยมสะอาด</v>
          </cell>
          <cell r="BM1083">
            <v>883262012345</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1927</v>
          </cell>
          <cell r="C1084">
            <v>1079</v>
          </cell>
          <cell r="D1084">
            <v>1</v>
          </cell>
          <cell r="E1084">
            <v>8</v>
          </cell>
          <cell r="F1084">
            <v>2565</v>
          </cell>
          <cell r="G1084">
            <v>800093269168</v>
          </cell>
          <cell r="H1084" t="str">
            <v>นาย</v>
          </cell>
          <cell r="I1084" t="str">
            <v>ฤทธิศักดิ์</v>
          </cell>
          <cell r="J1084" t="str">
            <v>โซติเลิศสกุล</v>
          </cell>
          <cell r="K1084">
            <v>1580700002611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36992</v>
          </cell>
          <cell r="R1084">
            <v>8377.2800000000007</v>
          </cell>
          <cell r="S1084" t="str">
            <v>จังหวัดฮอด</v>
          </cell>
          <cell r="T1084" t="str">
            <v>ผบE26</v>
          </cell>
          <cell r="U1084">
            <v>2565</v>
          </cell>
          <cell r="V1084" t="str">
            <v>ผบE184</v>
          </cell>
          <cell r="W1084">
            <v>2565</v>
          </cell>
          <cell r="X1084"/>
          <cell r="Y1084"/>
          <cell r="Z1084"/>
          <cell r="AA1084">
            <v>14</v>
          </cell>
          <cell r="AB1084">
            <v>3</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นายฤทธิศักดิ์ โซติเลิศสกุล</v>
          </cell>
          <cell r="BM1084">
            <v>888164010341</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1928</v>
          </cell>
          <cell r="C1085">
            <v>1080</v>
          </cell>
          <cell r="D1085">
            <v>1</v>
          </cell>
          <cell r="E1085">
            <v>8</v>
          </cell>
          <cell r="F1085">
            <v>2565</v>
          </cell>
          <cell r="G1085">
            <v>800094670463</v>
          </cell>
          <cell r="H1085" t="str">
            <v>นาย</v>
          </cell>
          <cell r="I1085" t="str">
            <v>สุทัศน์</v>
          </cell>
          <cell r="J1085" t="str">
            <v>กะรัตน์</v>
          </cell>
          <cell r="K1085">
            <v>5550500532121</v>
          </cell>
          <cell r="L1085" t="str">
            <v>แม่แจ่ม</v>
          </cell>
          <cell r="M1085" t="str">
            <v>เชียงใหม่ 3</v>
          </cell>
          <cell r="N1085">
            <v>8</v>
          </cell>
          <cell r="O1085" t="str">
            <v>สินเชื่อแก้ไขปัญหาหนี้นอกระบบPSAระยะที่2</v>
          </cell>
          <cell r="P1085" t="str">
            <v>1.บุคคลค้ำประกัน</v>
          </cell>
          <cell r="Q1085">
            <v>36110</v>
          </cell>
          <cell r="R1085">
            <v>8018.57</v>
          </cell>
          <cell r="S1085" t="str">
            <v>จังหวัดฮอด</v>
          </cell>
          <cell r="T1085" t="str">
            <v>ผบE31</v>
          </cell>
          <cell r="U1085">
            <v>2565</v>
          </cell>
          <cell r="V1085" t="str">
            <v>ผบE115</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นายสุทัศน์ กะรัตน์</v>
          </cell>
          <cell r="BM1085">
            <v>8881640120343</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1929</v>
          </cell>
          <cell r="C1086">
            <v>1081</v>
          </cell>
          <cell r="D1086">
            <v>1</v>
          </cell>
          <cell r="E1086">
            <v>8</v>
          </cell>
          <cell r="F1086">
            <v>2565</v>
          </cell>
          <cell r="G1086">
            <v>800096151165</v>
          </cell>
          <cell r="H1086" t="str">
            <v>นาง</v>
          </cell>
          <cell r="I1086" t="str">
            <v>จันหอม</v>
          </cell>
          <cell r="J1086" t="str">
            <v>ก๋องตา</v>
          </cell>
          <cell r="K1086">
            <v>3501700084909</v>
          </cell>
          <cell r="L1086" t="str">
            <v>ดอยเต่า</v>
          </cell>
          <cell r="M1086" t="str">
            <v>เชียงใหม่ 3</v>
          </cell>
          <cell r="N1086">
            <v>8</v>
          </cell>
          <cell r="O1086" t="str">
            <v>สินเชื่อแก้ไขปัญหาหนี้นอกระบบPSAระยะที่2</v>
          </cell>
          <cell r="P1086" t="str">
            <v>1.บุคคลค้ำประกัน</v>
          </cell>
          <cell r="Q1086">
            <v>41868.620000000003</v>
          </cell>
          <cell r="R1086">
            <v>7200.34</v>
          </cell>
          <cell r="S1086" t="str">
            <v>จังหวัดฮอด</v>
          </cell>
          <cell r="T1086" t="str">
            <v>ผบE27</v>
          </cell>
          <cell r="U1086">
            <v>2565</v>
          </cell>
          <cell r="V1086" t="str">
            <v>ผบE309</v>
          </cell>
          <cell r="W1086">
            <v>2565</v>
          </cell>
          <cell r="X1086"/>
          <cell r="Y1086"/>
          <cell r="Z1086"/>
          <cell r="AA1086">
            <v>22</v>
          </cell>
          <cell r="AB1086">
            <v>2</v>
          </cell>
          <cell r="AC1086">
            <v>2565</v>
          </cell>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นางจันหอม ก๋องตา</v>
          </cell>
          <cell r="BM1086">
            <v>888164010452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1930</v>
          </cell>
          <cell r="C1087">
            <v>1082</v>
          </cell>
          <cell r="D1087">
            <v>1</v>
          </cell>
          <cell r="E1087">
            <v>8</v>
          </cell>
          <cell r="F1087">
            <v>2565</v>
          </cell>
          <cell r="G1087">
            <v>800070685030</v>
          </cell>
          <cell r="H1087" t="str">
            <v>นาย</v>
          </cell>
          <cell r="I1087" t="str">
            <v>สงัด</v>
          </cell>
          <cell r="J1087" t="str">
            <v>ภูเวียงจันทร์</v>
          </cell>
          <cell r="K1087">
            <v>3501700241612</v>
          </cell>
          <cell r="L1087" t="str">
            <v>ดอยเต่า</v>
          </cell>
          <cell r="M1087" t="str">
            <v>เชียงใหม่ 3</v>
          </cell>
          <cell r="N1087">
            <v>8</v>
          </cell>
          <cell r="O1087" t="str">
            <v>สินเชื่อพัฒนาองค์กรชุมชน(รายบุคคล)</v>
          </cell>
          <cell r="P1087" t="str">
            <v>1.บุคคลค้ำประกัน</v>
          </cell>
          <cell r="Q1087">
            <v>158250.89000000001</v>
          </cell>
          <cell r="R1087">
            <v>50112.82</v>
          </cell>
          <cell r="S1087" t="str">
            <v>จังหวัดฮอด</v>
          </cell>
          <cell r="T1087" t="str">
            <v>ผบE33</v>
          </cell>
          <cell r="U1087">
            <v>2565</v>
          </cell>
          <cell r="V1087" t="str">
            <v>ผบE194</v>
          </cell>
          <cell r="W1087">
            <v>2565</v>
          </cell>
          <cell r="X1087">
            <v>15</v>
          </cell>
          <cell r="Y1087">
            <v>3</v>
          </cell>
          <cell r="Z1087">
            <v>2565</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นายสงัด ภูเวียงจันทร์</v>
          </cell>
          <cell r="BM1087">
            <v>888164010482</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1931</v>
          </cell>
          <cell r="C1088">
            <v>1083</v>
          </cell>
          <cell r="D1088">
            <v>1</v>
          </cell>
          <cell r="E1088">
            <v>8</v>
          </cell>
          <cell r="F1088">
            <v>2565</v>
          </cell>
          <cell r="G1088">
            <v>800029492850</v>
          </cell>
          <cell r="H1088" t="str">
            <v>นางสาว</v>
          </cell>
          <cell r="I1088" t="str">
            <v>อรัญญา</v>
          </cell>
          <cell r="J1088" t="str">
            <v>นำปุ๊ด</v>
          </cell>
          <cell r="K1088">
            <v>3501700182358</v>
          </cell>
          <cell r="L1088" t="str">
            <v>ดอยเต่า</v>
          </cell>
          <cell r="M1088" t="str">
            <v>เชียงใหม่ 1</v>
          </cell>
          <cell r="N1088">
            <v>8</v>
          </cell>
          <cell r="O1088" t="str">
            <v>สินเชื่อพัฒนาองค์กรชุมชน(รายบุคคล)</v>
          </cell>
          <cell r="P1088" t="str">
            <v>1.บุคคลค้ำประกัน</v>
          </cell>
          <cell r="Q1088">
            <v>68977.509999999995</v>
          </cell>
          <cell r="R1088">
            <v>23658.51</v>
          </cell>
          <cell r="S1088" t="str">
            <v>จังหวัดฮอด</v>
          </cell>
          <cell r="T1088" t="str">
            <v>ผบE35</v>
          </cell>
          <cell r="U1088">
            <v>2565</v>
          </cell>
          <cell r="V1088" t="str">
            <v>ผบE111</v>
          </cell>
          <cell r="W1088">
            <v>2565</v>
          </cell>
          <cell r="X1088"/>
          <cell r="Y1088"/>
          <cell r="Z1088"/>
          <cell r="AA1088">
            <v>22</v>
          </cell>
          <cell r="AB1088">
            <v>2</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นางสาวอรัญญา นำปุ๊ด</v>
          </cell>
          <cell r="BM1088">
            <v>883262011624</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1932</v>
          </cell>
          <cell r="C1089">
            <v>1084</v>
          </cell>
          <cell r="D1089">
            <v>1</v>
          </cell>
          <cell r="E1089">
            <v>8</v>
          </cell>
          <cell r="F1089">
            <v>2565</v>
          </cell>
          <cell r="G1089">
            <v>800095714609</v>
          </cell>
          <cell r="H1089" t="str">
            <v>นาง</v>
          </cell>
          <cell r="I1089" t="str">
            <v xml:space="preserve">แดง </v>
          </cell>
          <cell r="J1089" t="str">
            <v>โมกศิริ</v>
          </cell>
          <cell r="K1089">
            <v>3501000121054</v>
          </cell>
          <cell r="L1089" t="str">
            <v>แม่อาย</v>
          </cell>
          <cell r="M1089" t="str">
            <v>เชียงใหม่ 2</v>
          </cell>
          <cell r="N1089">
            <v>8</v>
          </cell>
          <cell r="O1089" t="str">
            <v>สินเชื่อแก้ไขปัญหาหนี้นอกระบบPSAระยะที่2</v>
          </cell>
          <cell r="P1089" t="str">
            <v>1.บุคคลค้ำประกัน</v>
          </cell>
          <cell r="Q1089">
            <v>34945.129999999997</v>
          </cell>
          <cell r="R1089">
            <v>6955.31</v>
          </cell>
          <cell r="S1089" t="str">
            <v>จังหวัดฝาง</v>
          </cell>
          <cell r="T1089" t="str">
            <v>ผบE87</v>
          </cell>
          <cell r="U1089">
            <v>2565</v>
          </cell>
          <cell r="V1089" t="str">
            <v>ผบE232</v>
          </cell>
          <cell r="W1089">
            <v>2565</v>
          </cell>
          <cell r="X1089"/>
          <cell r="Y1089"/>
          <cell r="Z1089"/>
          <cell r="AA1089">
            <v>31</v>
          </cell>
          <cell r="AB1089">
            <v>3</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นางแดง  โมกศิริ</v>
          </cell>
          <cell r="BM1089">
            <v>883265010057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1933</v>
          </cell>
          <cell r="C1090">
            <v>1085</v>
          </cell>
          <cell r="D1090">
            <v>1</v>
          </cell>
          <cell r="E1090">
            <v>8</v>
          </cell>
          <cell r="F1090">
            <v>2565</v>
          </cell>
          <cell r="G1090">
            <v>800094957829</v>
          </cell>
          <cell r="H1090" t="str">
            <v>นาย</v>
          </cell>
          <cell r="I1090" t="str">
            <v>วีระเทพ</v>
          </cell>
          <cell r="J1090" t="str">
            <v>หอมดอกพลอย</v>
          </cell>
          <cell r="K1090" t="str">
            <v>5-5508-00054-95-1</v>
          </cell>
          <cell r="L1090" t="str">
            <v>แม่แตง</v>
          </cell>
          <cell r="M1090" t="str">
            <v>เชียงใหม่2</v>
          </cell>
          <cell r="N1090">
            <v>8</v>
          </cell>
          <cell r="O1090" t="str">
            <v>สินเชื่อแก้ไขปัญหาหนี้นอกระบบPSAระยะที่2</v>
          </cell>
          <cell r="P1090" t="str">
            <v>1.บุคคลค้ำประกัน</v>
          </cell>
          <cell r="Q1090">
            <v>42741.84</v>
          </cell>
          <cell r="R1090">
            <v>9591.26</v>
          </cell>
          <cell r="S1090" t="str">
            <v>จังหวัดน่าน(ปัว)</v>
          </cell>
          <cell r="T1090" t="str">
            <v>ผบE752</v>
          </cell>
          <cell r="U1090">
            <v>2564</v>
          </cell>
          <cell r="V1090" t="str">
            <v>ผบE19</v>
          </cell>
          <cell r="W1090">
            <v>2565</v>
          </cell>
          <cell r="X1090"/>
          <cell r="Y1090"/>
          <cell r="Z1090"/>
          <cell r="AA1090">
            <v>24</v>
          </cell>
          <cell r="AB1090">
            <v>1</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นายวีระเทพ หอมดอกพลอย</v>
          </cell>
          <cell r="BM1090">
            <v>883264010387</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1934</v>
          </cell>
          <cell r="C1091">
            <v>1086</v>
          </cell>
          <cell r="D1091">
            <v>1</v>
          </cell>
          <cell r="E1091">
            <v>8</v>
          </cell>
          <cell r="F1091">
            <v>2565</v>
          </cell>
          <cell r="G1091" t="str">
            <v>800095178649,
800105127818</v>
          </cell>
          <cell r="H1091" t="str">
            <v>นาง</v>
          </cell>
          <cell r="I1091" t="str">
            <v>บังอร</v>
          </cell>
          <cell r="J1091" t="str">
            <v>จิตเมตตา</v>
          </cell>
          <cell r="K1091">
            <v>3501100013598</v>
          </cell>
          <cell r="L1091" t="str">
            <v>พร้าว</v>
          </cell>
          <cell r="M1091" t="str">
            <v>เชียงใหม่ 2</v>
          </cell>
          <cell r="N1091">
            <v>8</v>
          </cell>
          <cell r="O1091" t="str">
            <v>สินเชื่อแก้ไขปัญหาหนี้นอกระบบ PSA ระยะที่ 2/covid - 19</v>
          </cell>
          <cell r="P1091" t="str">
            <v>1.บุคคลค้ำประกัน</v>
          </cell>
          <cell r="Q1091">
            <v>41638.980000000003</v>
          </cell>
          <cell r="R1091">
            <v>6995.12</v>
          </cell>
          <cell r="S1091" t="str">
            <v>แขวงเชียงดาว</v>
          </cell>
          <cell r="T1091" t="str">
            <v>ผบE263</v>
          </cell>
          <cell r="U1091">
            <v>2565</v>
          </cell>
          <cell r="V1091" t="str">
            <v>ผบE456</v>
          </cell>
          <cell r="W1091">
            <v>2565</v>
          </cell>
          <cell r="X1091"/>
          <cell r="Y1091"/>
          <cell r="Z1091"/>
          <cell r="AA1091">
            <v>18</v>
          </cell>
          <cell r="AB1091">
            <v>7</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นางบังอร จิตเมตตา</v>
          </cell>
          <cell r="BM1091">
            <v>883265010230</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1935</v>
          </cell>
          <cell r="C1092">
            <v>1087</v>
          </cell>
          <cell r="D1092">
            <v>1</v>
          </cell>
          <cell r="E1092">
            <v>8</v>
          </cell>
          <cell r="F1092">
            <v>2565</v>
          </cell>
          <cell r="G1092">
            <v>822552007244</v>
          </cell>
          <cell r="H1092" t="str">
            <v>นาง</v>
          </cell>
          <cell r="I1092" t="str">
            <v>ปราณี</v>
          </cell>
          <cell r="J1092" t="str">
            <v>ดวงแดง</v>
          </cell>
          <cell r="K1092">
            <v>3509900760247</v>
          </cell>
          <cell r="L1092" t="str">
            <v>ดอยสะเก็ด</v>
          </cell>
          <cell r="M1092" t="str">
            <v>เชียงใหม่ 2</v>
          </cell>
          <cell r="N1092">
            <v>8</v>
          </cell>
          <cell r="O1092" t="str">
            <v>สินเชื่อพัฒนากลุ่มอาชีพ</v>
          </cell>
          <cell r="P1092" t="str">
            <v>1.บุคคลค้ำประกัน</v>
          </cell>
          <cell r="Q1092">
            <v>1350018.19</v>
          </cell>
          <cell r="R1092">
            <v>677214.08</v>
          </cell>
          <cell r="S1092" t="str">
            <v>จังหวัดเชียงใหม่</v>
          </cell>
          <cell r="T1092" t="str">
            <v>ผบE926</v>
          </cell>
          <cell r="U1092">
            <v>2564</v>
          </cell>
          <cell r="V1092" t="str">
            <v>ผบE59</v>
          </cell>
          <cell r="W1092">
            <v>2565</v>
          </cell>
          <cell r="X1092"/>
          <cell r="Y1092"/>
          <cell r="Z1092"/>
          <cell r="AA1092">
            <v>19</v>
          </cell>
          <cell r="AB1092">
            <v>1</v>
          </cell>
          <cell r="AC1092">
            <v>2565</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นางปราณี ดวงแดง</v>
          </cell>
          <cell r="BM1092">
            <v>823658010215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1936</v>
          </cell>
          <cell r="C1093">
            <v>1088</v>
          </cell>
          <cell r="D1093">
            <v>1</v>
          </cell>
          <cell r="E1093">
            <v>8</v>
          </cell>
          <cell r="F1093">
            <v>2565</v>
          </cell>
          <cell r="G1093">
            <v>800073755822</v>
          </cell>
          <cell r="H1093" t="str">
            <v>นาง</v>
          </cell>
          <cell r="I1093" t="str">
            <v>บัวคำ</v>
          </cell>
          <cell r="J1093" t="str">
            <v>โขงทอง</v>
          </cell>
          <cell r="K1093">
            <v>3500400160315</v>
          </cell>
          <cell r="L1093" t="str">
            <v>เชียงดาว</v>
          </cell>
          <cell r="M1093" t="str">
            <v>เชียงใหม่ 1</v>
          </cell>
          <cell r="N1093">
            <v>8</v>
          </cell>
          <cell r="O1093" t="str">
            <v>สินเชื่อธนาคารประชาชน</v>
          </cell>
          <cell r="P1093" t="str">
            <v>1.บุคคลค้ำประกัน</v>
          </cell>
          <cell r="Q1093">
            <v>93884.800000000003</v>
          </cell>
          <cell r="R1093">
            <v>48427.4</v>
          </cell>
          <cell r="S1093" t="str">
            <v>แขวงเชียงดาว</v>
          </cell>
          <cell r="T1093" t="str">
            <v>ผบE101</v>
          </cell>
          <cell r="U1093">
            <v>2565</v>
          </cell>
          <cell r="V1093" t="str">
            <v>ผบ367</v>
          </cell>
          <cell r="W1093">
            <v>2565</v>
          </cell>
          <cell r="X1093">
            <v>15</v>
          </cell>
          <cell r="Y1093">
            <v>6</v>
          </cell>
          <cell r="Z1093">
            <v>2565</v>
          </cell>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t="str">
            <v>นางบัวคำ โขงทอง</v>
          </cell>
          <cell r="BM1093">
            <v>883162012145</v>
          </cell>
          <cell r="BN1093"/>
          <cell r="BO1093"/>
          <cell r="BP1093"/>
          <cell r="BQ1093"/>
          <cell r="BR1093"/>
          <cell r="BS1093"/>
          <cell r="BT1093"/>
          <cell r="BU1093" t="str">
            <v>จันทร์นิภา</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1937</v>
          </cell>
          <cell r="C1094">
            <v>1089</v>
          </cell>
          <cell r="D1094">
            <v>19</v>
          </cell>
          <cell r="E1094">
            <v>8</v>
          </cell>
          <cell r="F1094">
            <v>2565</v>
          </cell>
          <cell r="G1094">
            <v>800069246117</v>
          </cell>
          <cell r="H1094" t="str">
            <v>นางสาว</v>
          </cell>
          <cell r="I1094" t="str">
            <v>เดียอาน่า</v>
          </cell>
          <cell r="J1094" t="str">
            <v>นิยมเดชา</v>
          </cell>
          <cell r="K1094">
            <v>1801600137165</v>
          </cell>
          <cell r="L1094" t="str">
            <v>ราษฏร์อุทิศหาดใหญ่</v>
          </cell>
          <cell r="M1094" t="str">
            <v>สงขลา 2</v>
          </cell>
          <cell r="N1094">
            <v>18</v>
          </cell>
          <cell r="O1094" t="str">
            <v>สินเชื่อธนาคารประชาชน</v>
          </cell>
          <cell r="P1094" t="str">
            <v>1.บุคคลค้ำประกัน</v>
          </cell>
          <cell r="Q1094">
            <v>32575</v>
          </cell>
          <cell r="R1094">
            <v>11046.65</v>
          </cell>
          <cell r="S1094" t="str">
            <v>จังหวัดปากพนัง</v>
          </cell>
          <cell r="T1094" t="str">
            <v>ผบ.8514</v>
          </cell>
          <cell r="U1094">
            <v>2564</v>
          </cell>
          <cell r="V1094" t="str">
            <v>ผบ.84</v>
          </cell>
          <cell r="W1094">
            <v>2564</v>
          </cell>
          <cell r="X1094"/>
          <cell r="Y1094"/>
          <cell r="Z1094"/>
          <cell r="AA1094">
            <v>7</v>
          </cell>
          <cell r="AB1094">
            <v>6</v>
          </cell>
          <cell r="AC1094">
            <v>2564</v>
          </cell>
          <cell r="AD1094"/>
          <cell r="AE1094"/>
          <cell r="AF1094"/>
          <cell r="AG1094"/>
          <cell r="AH1094"/>
          <cell r="AI1094"/>
          <cell r="AJ1094">
            <v>28</v>
          </cell>
          <cell r="AK1094">
            <v>9</v>
          </cell>
          <cell r="AL1094">
            <v>2564</v>
          </cell>
          <cell r="AM1094" t="str">
            <v>โฉนด</v>
          </cell>
          <cell r="AN1094">
            <v>26757</v>
          </cell>
          <cell r="AO1094" t="str">
            <v>แม่ปั๋ง</v>
          </cell>
          <cell r="AP1094" t="str">
            <v>พร้าว</v>
          </cell>
          <cell r="AQ1094" t="str">
            <v>เชียงใหม่</v>
          </cell>
          <cell r="AR1094"/>
          <cell r="AS1094"/>
          <cell r="AT1094"/>
          <cell r="AU1094"/>
          <cell r="AV1094"/>
          <cell r="AW1094"/>
          <cell r="AX1094"/>
          <cell r="AY1094"/>
          <cell r="AZ1094"/>
          <cell r="BA1094"/>
          <cell r="BB1094" t="str">
            <v>ยึดทรัพย์สำนักงานอื่นฟ้อง (คำสั่ง 19/8/2565)</v>
          </cell>
          <cell r="BC1094"/>
          <cell r="BD1094"/>
          <cell r="BE1094"/>
          <cell r="BF1094"/>
          <cell r="BG1094"/>
          <cell r="BH1094"/>
          <cell r="BI1094"/>
          <cell r="BJ1094"/>
          <cell r="BK1094"/>
          <cell r="BL1094" t="str">
            <v>นางสาวเดียอาน่า นิยมเดชา</v>
          </cell>
          <cell r="BM1094">
            <v>0</v>
          </cell>
          <cell r="BN1094"/>
          <cell r="BO1094"/>
          <cell r="BP1094"/>
          <cell r="BQ1094"/>
          <cell r="BR1094"/>
          <cell r="BS1094"/>
          <cell r="BT1094"/>
          <cell r="BU1094" t="str">
            <v>ศรัญญู (ยึด)</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1938</v>
          </cell>
          <cell r="C1095">
            <v>1090</v>
          </cell>
          <cell r="D1095">
            <v>18</v>
          </cell>
          <cell r="E1095">
            <v>8</v>
          </cell>
          <cell r="F1095">
            <v>2565</v>
          </cell>
          <cell r="G1095">
            <v>800015374344</v>
          </cell>
          <cell r="H1095" t="str">
            <v>นาง</v>
          </cell>
          <cell r="I1095" t="str">
            <v>ศิริประภา</v>
          </cell>
          <cell r="J1095" t="str">
            <v>โถนาค</v>
          </cell>
          <cell r="K1095">
            <v>3501100374205</v>
          </cell>
          <cell r="L1095" t="str">
            <v>พร้าว</v>
          </cell>
          <cell r="M1095" t="str">
            <v>เชียงใหม่ 2</v>
          </cell>
          <cell r="N1095">
            <v>8</v>
          </cell>
          <cell r="O1095" t="str">
            <v>สินเชื่อธนาคารประชาชน</v>
          </cell>
          <cell r="P1095" t="str">
            <v>1.บุคคลค้ำประกัน</v>
          </cell>
          <cell r="Q1095">
            <v>99977.12</v>
          </cell>
          <cell r="R1095">
            <v>11947.79</v>
          </cell>
          <cell r="S1095" t="str">
            <v>จังหวัดเชียงใหม่</v>
          </cell>
          <cell r="T1095" t="str">
            <v>ผบ.456</v>
          </cell>
          <cell r="U1095">
            <v>2558</v>
          </cell>
          <cell r="V1095" t="str">
            <v>ผบ.1610</v>
          </cell>
          <cell r="W1095">
            <v>2558</v>
          </cell>
          <cell r="X1095"/>
          <cell r="Y1095"/>
          <cell r="Z1095"/>
          <cell r="AA1095">
            <v>7</v>
          </cell>
          <cell r="AB1095">
            <v>8</v>
          </cell>
          <cell r="AC1095">
            <v>2558</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นางศิริประภา โถนาค</v>
          </cell>
          <cell r="BM1095">
            <v>823859010385</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1939</v>
          </cell>
          <cell r="C1096">
            <v>1091</v>
          </cell>
          <cell r="D1096">
            <v>18</v>
          </cell>
          <cell r="E1096">
            <v>8</v>
          </cell>
          <cell r="F1096">
            <v>2565</v>
          </cell>
          <cell r="G1096">
            <v>800050775454</v>
          </cell>
          <cell r="H1096" t="str">
            <v>นางสาว</v>
          </cell>
          <cell r="I1096" t="str">
            <v>ธัญชนก</v>
          </cell>
          <cell r="J1096" t="str">
            <v>นิยมพงษ์</v>
          </cell>
          <cell r="K1096">
            <v>3501100044922</v>
          </cell>
          <cell r="L1096" t="str">
            <v>พร้าว</v>
          </cell>
          <cell r="M1096" t="str">
            <v>เชียงใหม่ 2</v>
          </cell>
          <cell r="N1096">
            <v>8</v>
          </cell>
          <cell r="O1096" t="str">
            <v>สินเชื่อธนาคารประชาชน</v>
          </cell>
          <cell r="P1096" t="str">
            <v>1.บุคคลค้ำประกัน</v>
          </cell>
          <cell r="Q1096">
            <v>89994.1</v>
          </cell>
          <cell r="R1096">
            <v>4991.21</v>
          </cell>
          <cell r="S1096" t="str">
            <v>แขวงเชียงใหม่</v>
          </cell>
          <cell r="T1096" t="str">
            <v>ผบ.12356</v>
          </cell>
          <cell r="U1096">
            <v>2559</v>
          </cell>
          <cell r="V1096" t="str">
            <v>ผบ.18</v>
          </cell>
          <cell r="W1096">
            <v>2560</v>
          </cell>
          <cell r="X1096"/>
          <cell r="Y1096"/>
          <cell r="Z1096"/>
          <cell r="AA1096">
            <v>16</v>
          </cell>
          <cell r="AB1096">
            <v>1</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นางสาวธัญชนก นิยมพงษ์</v>
          </cell>
          <cell r="BM1096">
            <v>823859010537</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1940</v>
          </cell>
          <cell r="C1097">
            <v>1092</v>
          </cell>
          <cell r="D1097">
            <v>18</v>
          </cell>
          <cell r="E1097">
            <v>8</v>
          </cell>
          <cell r="F1097">
            <v>2565</v>
          </cell>
          <cell r="G1097">
            <v>800028139122</v>
          </cell>
          <cell r="H1097" t="str">
            <v>นาง</v>
          </cell>
          <cell r="I1097" t="str">
            <v xml:space="preserve">พัชรินทร์ </v>
          </cell>
          <cell r="J1097" t="str">
            <v>ยวงคำ</v>
          </cell>
          <cell r="K1097">
            <v>3500900516836</v>
          </cell>
          <cell r="L1097" t="str">
            <v>ไชยปราการ</v>
          </cell>
          <cell r="M1097" t="str">
            <v>เชียงใหม่ 2</v>
          </cell>
          <cell r="N1097">
            <v>8</v>
          </cell>
          <cell r="O1097" t="str">
            <v>สินเชื่อธนาคารประชาชน</v>
          </cell>
          <cell r="P1097" t="str">
            <v>1.บุคคลค้ำประกัน</v>
          </cell>
          <cell r="Q1097">
            <v>69272.95</v>
          </cell>
          <cell r="R1097">
            <v>7352.82</v>
          </cell>
          <cell r="S1097" t="str">
            <v>จังหวัดพะเยา</v>
          </cell>
          <cell r="T1097"/>
          <cell r="U1097"/>
          <cell r="V1097"/>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นางพัชรินทร์  ยวงคำ</v>
          </cell>
          <cell r="BM1097">
            <v>823858010006</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1941</v>
          </cell>
          <cell r="C1098">
            <v>1093</v>
          </cell>
          <cell r="D1098">
            <v>18</v>
          </cell>
          <cell r="E1098">
            <v>8</v>
          </cell>
          <cell r="F1098">
            <v>2565</v>
          </cell>
          <cell r="G1098">
            <v>800003329920</v>
          </cell>
          <cell r="H1098" t="str">
            <v>นางสาว</v>
          </cell>
          <cell r="I1098" t="str">
            <v>อรทัย</v>
          </cell>
          <cell r="J1098" t="str">
            <v>ไชยา</v>
          </cell>
          <cell r="K1098">
            <v>3580400041855</v>
          </cell>
          <cell r="L1098" t="str">
            <v>แม่ริม</v>
          </cell>
          <cell r="M1098" t="str">
            <v>เชียงใหม่ 2</v>
          </cell>
          <cell r="N1098">
            <v>8</v>
          </cell>
          <cell r="O1098" t="str">
            <v>สินเชื่อพัฒนากลุ่มอาชีพ</v>
          </cell>
          <cell r="P1098" t="str">
            <v>1.บุคคลค้ำประกัน</v>
          </cell>
          <cell r="Q1098">
            <v>1184317.27</v>
          </cell>
          <cell r="R1098">
            <v>65463.01</v>
          </cell>
          <cell r="S1098" t="str">
            <v>จังหวัดแม่สะเรียง</v>
          </cell>
          <cell r="T1098" t="str">
            <v>ผบ.6</v>
          </cell>
          <cell r="U1098">
            <v>2557</v>
          </cell>
          <cell r="V1098" t="str">
            <v>ผบ.29</v>
          </cell>
          <cell r="W1098">
            <v>2557</v>
          </cell>
          <cell r="X1098"/>
          <cell r="Y1098"/>
          <cell r="Z1098"/>
          <cell r="AA1098">
            <v>22</v>
          </cell>
          <cell r="AB1098">
            <v>4</v>
          </cell>
          <cell r="AC1098">
            <v>2557</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นางสาวอรทัย ไชยา</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1942</v>
          </cell>
          <cell r="C1099">
            <v>1094</v>
          </cell>
          <cell r="D1099">
            <v>1</v>
          </cell>
          <cell r="E1099">
            <v>8</v>
          </cell>
          <cell r="F1099">
            <v>2565</v>
          </cell>
          <cell r="G1099">
            <v>800015574372</v>
          </cell>
          <cell r="H1099" t="str">
            <v>นาง</v>
          </cell>
          <cell r="I1099" t="str">
            <v>ศิริพร</v>
          </cell>
          <cell r="J1099" t="str">
            <v>เต๋โจ</v>
          </cell>
          <cell r="K1099">
            <v>3500901033332</v>
          </cell>
          <cell r="L1099" t="str">
            <v>สาขาไชยปราการ</v>
          </cell>
          <cell r="M1099" t="str">
            <v>เขตเชียงใหม่ 2</v>
          </cell>
          <cell r="N1099">
            <v>8</v>
          </cell>
          <cell r="O1099" t="str">
            <v>สินเชื่อธนาคารประชาชน</v>
          </cell>
          <cell r="P1099" t="str">
            <v>1.บุคคลค้ำประกัน</v>
          </cell>
          <cell r="Q1099">
            <v>23750</v>
          </cell>
          <cell r="R1099">
            <v>3545</v>
          </cell>
          <cell r="S1099" t="str">
            <v>จังหวัดฝาง</v>
          </cell>
          <cell r="T1099" t="str">
            <v>ผบ.631</v>
          </cell>
          <cell r="U1099">
            <v>2556</v>
          </cell>
          <cell r="V1099" t="str">
            <v>ผบ.643</v>
          </cell>
          <cell r="W1099">
            <v>2556</v>
          </cell>
          <cell r="X1099"/>
          <cell r="Y1099"/>
          <cell r="Z1099"/>
          <cell r="AA1099">
            <v>13</v>
          </cell>
          <cell r="AB1099">
            <v>11</v>
          </cell>
          <cell r="AC1099">
            <v>2556</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นางศิริพร เต๋โจ</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1943</v>
          </cell>
          <cell r="C1100">
            <v>1095</v>
          </cell>
          <cell r="D1100">
            <v>1</v>
          </cell>
          <cell r="E1100">
            <v>8</v>
          </cell>
          <cell r="F1100">
            <v>2565</v>
          </cell>
          <cell r="G1100">
            <v>800012476381</v>
          </cell>
          <cell r="H1100" t="str">
            <v>นาย</v>
          </cell>
          <cell r="I1100" t="str">
            <v>อนุพงศ์</v>
          </cell>
          <cell r="J1100" t="str">
            <v>ทำศรี</v>
          </cell>
          <cell r="K1100">
            <v>3710100849197</v>
          </cell>
          <cell r="L1100" t="str">
            <v>สาขาไชยปราการ</v>
          </cell>
          <cell r="M1100" t="str">
            <v>เขตเชียงใหม่ 2</v>
          </cell>
          <cell r="N1100">
            <v>8</v>
          </cell>
          <cell r="O1100" t="str">
            <v>สินเชื่อธนาคารประชาชน</v>
          </cell>
          <cell r="P1100" t="str">
            <v>1.บุคคลค้ำประกัน</v>
          </cell>
          <cell r="Q1100">
            <v>21936.92</v>
          </cell>
          <cell r="R1100">
            <v>3953.87</v>
          </cell>
          <cell r="S1100" t="str">
            <v>จังหวัดฝาง</v>
          </cell>
          <cell r="T1100" t="str">
            <v>ผบ.632</v>
          </cell>
          <cell r="U1100">
            <v>2556</v>
          </cell>
          <cell r="V1100" t="str">
            <v>ผบ.722</v>
          </cell>
          <cell r="W1100">
            <v>2556</v>
          </cell>
          <cell r="X1100">
            <v>4</v>
          </cell>
          <cell r="Y1100">
            <v>12</v>
          </cell>
          <cell r="Z1100">
            <v>2556</v>
          </cell>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นายอนุพงศ์ ทำศรี</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1944</v>
          </cell>
          <cell r="C1101">
            <v>1096</v>
          </cell>
          <cell r="D1101">
            <v>1</v>
          </cell>
          <cell r="E1101">
            <v>8</v>
          </cell>
          <cell r="F1101">
            <v>2565</v>
          </cell>
          <cell r="G1101">
            <v>800015575791</v>
          </cell>
          <cell r="H1101" t="str">
            <v>นาย</v>
          </cell>
          <cell r="I1101" t="str">
            <v>จารึก</v>
          </cell>
          <cell r="J1101" t="str">
            <v>บุญชุม</v>
          </cell>
          <cell r="K1101">
            <v>3500900540541</v>
          </cell>
          <cell r="L1101" t="str">
            <v>สาขาไชยปราการ</v>
          </cell>
          <cell r="M1101" t="str">
            <v>เขตเชียงใหม่ 2</v>
          </cell>
          <cell r="N1101">
            <v>8</v>
          </cell>
          <cell r="O1101" t="str">
            <v>สินเชื่อธนาคารประชาชน</v>
          </cell>
          <cell r="P1101" t="str">
            <v>1.บุคคลค้ำประกัน</v>
          </cell>
          <cell r="Q1101">
            <v>23750</v>
          </cell>
          <cell r="R1101">
            <v>3544.3</v>
          </cell>
          <cell r="S1101" t="str">
            <v>จังหวัดฝาง</v>
          </cell>
          <cell r="T1101" t="str">
            <v>ผบ.633</v>
          </cell>
          <cell r="U1101">
            <v>2556</v>
          </cell>
          <cell r="V1101" t="str">
            <v>ผบ.644</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นายจารึก บุญชุม</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1945</v>
          </cell>
          <cell r="C1102">
            <v>1097</v>
          </cell>
          <cell r="D1102">
            <v>1</v>
          </cell>
          <cell r="E1102">
            <v>8</v>
          </cell>
          <cell r="F1102">
            <v>2565</v>
          </cell>
          <cell r="G1102">
            <v>800015575239</v>
          </cell>
          <cell r="H1102" t="str">
            <v>นาง</v>
          </cell>
          <cell r="I1102" t="str">
            <v>ปรัศนีย์</v>
          </cell>
          <cell r="J1102" t="str">
            <v>พนมการ</v>
          </cell>
          <cell r="K1102">
            <v>3500900112760</v>
          </cell>
          <cell r="L1102" t="str">
            <v>สาขาไชยปราการ</v>
          </cell>
          <cell r="M1102" t="str">
            <v>เขตเชียงใหม่ 2</v>
          </cell>
          <cell r="N1102">
            <v>8</v>
          </cell>
          <cell r="O1102" t="str">
            <v>สินเชื่อธนาคารประชาชน</v>
          </cell>
          <cell r="P1102" t="str">
            <v>1.บุคคลค้ำประกัน</v>
          </cell>
          <cell r="Q1102">
            <v>27500</v>
          </cell>
          <cell r="R1102">
            <v>4341.5</v>
          </cell>
          <cell r="S1102" t="str">
            <v>จังหวัดฝาง</v>
          </cell>
          <cell r="T1102" t="str">
            <v>ผบ.630</v>
          </cell>
          <cell r="U1102">
            <v>2556</v>
          </cell>
          <cell r="V1102" t="str">
            <v>ผบ.642</v>
          </cell>
          <cell r="W1102">
            <v>2556</v>
          </cell>
          <cell r="X1102"/>
          <cell r="Y1102"/>
          <cell r="Z1102"/>
          <cell r="AA1102">
            <v>13</v>
          </cell>
          <cell r="AB1102">
            <v>11</v>
          </cell>
          <cell r="AC1102">
            <v>2556</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นางปรัศนีย์ พนมการ</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1946</v>
          </cell>
          <cell r="C1103">
            <v>1098</v>
          </cell>
          <cell r="D1103">
            <v>1</v>
          </cell>
          <cell r="E1103">
            <v>8</v>
          </cell>
          <cell r="F1103">
            <v>2565</v>
          </cell>
          <cell r="G1103">
            <v>800029255182</v>
          </cell>
          <cell r="H1103" t="str">
            <v>นาง</v>
          </cell>
          <cell r="I1103" t="str">
            <v>อารี</v>
          </cell>
          <cell r="J1103" t="str">
            <v>วงค์วิชา</v>
          </cell>
          <cell r="K1103">
            <v>3501500390933</v>
          </cell>
          <cell r="L1103" t="str">
            <v>สาขาแม่อาย</v>
          </cell>
          <cell r="M1103" t="str">
            <v>เขตเชียงใหม่ 2</v>
          </cell>
          <cell r="N1103">
            <v>8</v>
          </cell>
          <cell r="O1103" t="str">
            <v>สินเชื่อธนาคารประชาชน</v>
          </cell>
          <cell r="P1103" t="str">
            <v>1.บุคคลค้ำประกัน</v>
          </cell>
          <cell r="Q1103">
            <v>30000</v>
          </cell>
          <cell r="R1103">
            <v>1162.68</v>
          </cell>
          <cell r="S1103" t="str">
            <v>จังหวัดฝาง</v>
          </cell>
          <cell r="T1103" t="str">
            <v>ผบ.627</v>
          </cell>
          <cell r="U1103">
            <v>2556</v>
          </cell>
          <cell r="V1103" t="str">
            <v>ผบ.721</v>
          </cell>
          <cell r="W1103">
            <v>2556</v>
          </cell>
          <cell r="X1103">
            <v>4</v>
          </cell>
          <cell r="Y1103">
            <v>12</v>
          </cell>
          <cell r="Z1103">
            <v>2556</v>
          </cell>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นางอารี วงค์วิชา</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1947</v>
          </cell>
          <cell r="C1104">
            <v>1099</v>
          </cell>
          <cell r="D1104">
            <v>1</v>
          </cell>
          <cell r="E1104">
            <v>8</v>
          </cell>
          <cell r="F1104">
            <v>2565</v>
          </cell>
          <cell r="G1104">
            <v>800001463515</v>
          </cell>
          <cell r="H1104" t="str">
            <v>นาง</v>
          </cell>
          <cell r="I1104" t="str">
            <v>รพีพันธุ์</v>
          </cell>
          <cell r="J1104" t="str">
            <v>ธรรมวาทิตย์</v>
          </cell>
          <cell r="K1104">
            <v>3500900667958</v>
          </cell>
          <cell r="L1104" t="str">
            <v>ฝาง</v>
          </cell>
          <cell r="M1104" t="str">
            <v>เขตเชียงใหม่ 2</v>
          </cell>
          <cell r="N1104">
            <v>8</v>
          </cell>
          <cell r="O1104" t="str">
            <v>สินเชื่อธนาคารประชาชน</v>
          </cell>
          <cell r="P1104" t="str">
            <v>1.บุคคลค้ำประกัน</v>
          </cell>
          <cell r="Q1104">
            <v>54897.11</v>
          </cell>
          <cell r="R1104">
            <v>8972.83</v>
          </cell>
          <cell r="S1104" t="str">
            <v>จังหวัดฝาง</v>
          </cell>
          <cell r="T1104" t="str">
            <v>ผบ.650</v>
          </cell>
          <cell r="U1104">
            <v>2556</v>
          </cell>
          <cell r="V1104" t="str">
            <v>ผบ.736</v>
          </cell>
          <cell r="W1104">
            <v>2556</v>
          </cell>
          <cell r="X1104"/>
          <cell r="Y1104"/>
          <cell r="Z1104"/>
          <cell r="AA1104">
            <v>9</v>
          </cell>
          <cell r="AB1104">
            <v>12</v>
          </cell>
          <cell r="AC1104">
            <v>2556</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นางรพีพันธุ์ ธรรมวาทิตย์</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1948</v>
          </cell>
          <cell r="C1105">
            <v>1100</v>
          </cell>
          <cell r="D1105">
            <v>1</v>
          </cell>
          <cell r="E1105">
            <v>8</v>
          </cell>
          <cell r="F1105">
            <v>2565</v>
          </cell>
          <cell r="G1105">
            <v>800014668928</v>
          </cell>
          <cell r="H1105" t="str">
            <v>นาง</v>
          </cell>
          <cell r="I1105" t="str">
            <v>ประสงค์</v>
          </cell>
          <cell r="J1105" t="str">
            <v>นิราวรรณ์</v>
          </cell>
          <cell r="K1105">
            <v>3501000211525</v>
          </cell>
          <cell r="L1105" t="str">
            <v>สาขาแม่อาย</v>
          </cell>
          <cell r="M1105" t="str">
            <v>เขตเชียงใหม่ 2</v>
          </cell>
          <cell r="N1105">
            <v>8</v>
          </cell>
          <cell r="O1105" t="str">
            <v>สินเชื่อพัฒนาองค์กรชุมชน (รายบุคคล)</v>
          </cell>
          <cell r="P1105" t="str">
            <v>1.บุคคลค้ำประกัน</v>
          </cell>
          <cell r="Q1105">
            <v>138226.88</v>
          </cell>
          <cell r="R1105">
            <v>9500.73</v>
          </cell>
          <cell r="S1105" t="str">
            <v>จังหวัดฝาง</v>
          </cell>
          <cell r="T1105" t="str">
            <v>ผบ.31</v>
          </cell>
          <cell r="U1105">
            <v>2556</v>
          </cell>
          <cell r="V1105" t="str">
            <v>ผบ.134</v>
          </cell>
          <cell r="W1105">
            <v>2556</v>
          </cell>
          <cell r="X1105">
            <v>22</v>
          </cell>
          <cell r="Y1105">
            <v>4</v>
          </cell>
          <cell r="Z1105">
            <v>2556</v>
          </cell>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นางประสงค์ นิราวรรณ์</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1949</v>
          </cell>
          <cell r="C1106">
            <v>1101</v>
          </cell>
          <cell r="D1106">
            <v>1</v>
          </cell>
          <cell r="E1106">
            <v>8</v>
          </cell>
          <cell r="F1106">
            <v>2565</v>
          </cell>
          <cell r="G1106">
            <v>800022744331</v>
          </cell>
          <cell r="H1106" t="str">
            <v>นาย</v>
          </cell>
          <cell r="I1106" t="str">
            <v>พิทักษ์</v>
          </cell>
          <cell r="J1106" t="str">
            <v>คำวิเศษ</v>
          </cell>
          <cell r="K1106">
            <v>1500900167355</v>
          </cell>
          <cell r="L1106" t="str">
            <v>สาขาฝาง</v>
          </cell>
          <cell r="M1106" t="str">
            <v>เขตเชียงใหม่ 2</v>
          </cell>
          <cell r="N1106">
            <v>8</v>
          </cell>
          <cell r="O1106" t="str">
            <v>สินเชื่อธนาคารประชาชน</v>
          </cell>
          <cell r="P1106" t="str">
            <v>1.บุคคลค้ำประกัน</v>
          </cell>
          <cell r="Q1106">
            <v>69442</v>
          </cell>
          <cell r="R1106">
            <v>1776.31</v>
          </cell>
          <cell r="S1106" t="str">
            <v>จังหวัดฝาง</v>
          </cell>
          <cell r="T1106" t="str">
            <v>ผบ.602</v>
          </cell>
          <cell r="U1106">
            <v>2556</v>
          </cell>
          <cell r="V1106" t="str">
            <v>ผบ.631</v>
          </cell>
          <cell r="W1106">
            <v>2556</v>
          </cell>
          <cell r="X1106"/>
          <cell r="Y1106"/>
          <cell r="Z1106"/>
          <cell r="AA1106">
            <v>13</v>
          </cell>
          <cell r="AB1106">
            <v>11</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นายพิทักษ์ คำวิเศษ</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1950</v>
          </cell>
          <cell r="C1107">
            <v>1102</v>
          </cell>
          <cell r="D1107">
            <v>1</v>
          </cell>
          <cell r="E1107">
            <v>8</v>
          </cell>
          <cell r="F1107">
            <v>2565</v>
          </cell>
          <cell r="G1107">
            <v>806750010787</v>
          </cell>
          <cell r="H1107" t="str">
            <v>นาง</v>
          </cell>
          <cell r="I1107" t="str">
            <v>เรณู</v>
          </cell>
          <cell r="J1107" t="str">
            <v>ฟองมณี</v>
          </cell>
          <cell r="K1107">
            <v>3500900063173</v>
          </cell>
          <cell r="L1107" t="str">
            <v>สาขาฝาง</v>
          </cell>
          <cell r="M1107" t="str">
            <v>เขตเชียงใหม่ 2</v>
          </cell>
          <cell r="N1107">
            <v>8</v>
          </cell>
          <cell r="O1107" t="str">
            <v>สินเชื่อไทรทอง</v>
          </cell>
          <cell r="P1107" t="str">
            <v>1.บุคคลค้ำประกัน</v>
          </cell>
          <cell r="Q1107">
            <v>500000</v>
          </cell>
          <cell r="R1107">
            <v>160341.76999999999</v>
          </cell>
          <cell r="S1107" t="str">
            <v>จังหวัดฝาง</v>
          </cell>
          <cell r="T1107" t="str">
            <v>ผบ.580</v>
          </cell>
          <cell r="U1107">
            <v>2555</v>
          </cell>
          <cell r="V1107" t="str">
            <v>ผบ.185</v>
          </cell>
          <cell r="W1107">
            <v>2556</v>
          </cell>
          <cell r="X1107"/>
          <cell r="Y1107"/>
          <cell r="Z1107"/>
          <cell r="AA1107">
            <v>5</v>
          </cell>
          <cell r="AB1107">
            <v>6</v>
          </cell>
          <cell r="AC1107">
            <v>2556</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นางเรณู ฟองมณี</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1951</v>
          </cell>
          <cell r="C1108">
            <v>1103</v>
          </cell>
          <cell r="D1108">
            <v>1</v>
          </cell>
          <cell r="E1108">
            <v>8</v>
          </cell>
          <cell r="F1108">
            <v>2565</v>
          </cell>
          <cell r="G1108">
            <v>800024860747</v>
          </cell>
          <cell r="H1108" t="str">
            <v>นางสาว</v>
          </cell>
          <cell r="I1108" t="str">
            <v>วิไลลักษณ์</v>
          </cell>
          <cell r="J1108" t="str">
            <v>งามโสภา</v>
          </cell>
          <cell r="K1108">
            <v>1430200021499</v>
          </cell>
          <cell r="L1108" t="str">
            <v>สาขาฝาง</v>
          </cell>
          <cell r="M1108" t="str">
            <v>เขตเชียงใหม่ 2</v>
          </cell>
          <cell r="N1108">
            <v>8</v>
          </cell>
          <cell r="O1108" t="str">
            <v>สินเชื่อธนาคารประชาชน</v>
          </cell>
          <cell r="P1108" t="str">
            <v>1.บุคคลค้ำประกัน</v>
          </cell>
          <cell r="Q1108">
            <v>90134.27</v>
          </cell>
          <cell r="R1108">
            <v>5071.8900000000003</v>
          </cell>
          <cell r="S1108" t="str">
            <v>จังหวัดฝาง</v>
          </cell>
          <cell r="T1108" t="str">
            <v>ผบ.618</v>
          </cell>
          <cell r="U1108">
            <v>2556</v>
          </cell>
          <cell r="V1108" t="str">
            <v>ผบ.648</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นางสาววิไลลักษณ์ งามโสภา</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1952</v>
          </cell>
          <cell r="C1109">
            <v>1104</v>
          </cell>
          <cell r="D1109">
            <v>1</v>
          </cell>
          <cell r="E1109">
            <v>8</v>
          </cell>
          <cell r="F1109">
            <v>2565</v>
          </cell>
          <cell r="G1109">
            <v>800024652490</v>
          </cell>
          <cell r="H1109" t="str">
            <v>นางสาว</v>
          </cell>
          <cell r="I1109" t="str">
            <v>อทิตา</v>
          </cell>
          <cell r="J1109" t="str">
            <v>ศรีสร้อยแก้ว</v>
          </cell>
          <cell r="K1109">
            <v>3100200061988</v>
          </cell>
          <cell r="L1109" t="str">
            <v>สาขาฝาง</v>
          </cell>
          <cell r="M1109" t="str">
            <v>เขตเชียงใหม่ 2</v>
          </cell>
          <cell r="N1109">
            <v>8</v>
          </cell>
          <cell r="O1109" t="str">
            <v>สินเชื่อธนาคารประชาชน</v>
          </cell>
          <cell r="P1109" t="str">
            <v>1.บุคคลค้ำประกัน</v>
          </cell>
          <cell r="Q1109">
            <v>77777</v>
          </cell>
          <cell r="R1109">
            <v>7619.49</v>
          </cell>
          <cell r="S1109" t="str">
            <v>จังหวัดฝาง</v>
          </cell>
          <cell r="T1109" t="str">
            <v>ผบ.617</v>
          </cell>
          <cell r="U1109">
            <v>2556</v>
          </cell>
          <cell r="V1109" t="str">
            <v>ผบ.647</v>
          </cell>
          <cell r="W1109">
            <v>2556</v>
          </cell>
          <cell r="X1109">
            <v>13</v>
          </cell>
          <cell r="Y1109">
            <v>11</v>
          </cell>
          <cell r="Z1109">
            <v>2556</v>
          </cell>
          <cell r="AA1109"/>
          <cell r="AB1109"/>
          <cell r="AC1109"/>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นางสาวอทิตา ศรีสร้อยแก้ว</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1953</v>
          </cell>
          <cell r="C1110">
            <v>1105</v>
          </cell>
          <cell r="D1110">
            <v>1</v>
          </cell>
          <cell r="E1110">
            <v>8</v>
          </cell>
          <cell r="F1110">
            <v>2565</v>
          </cell>
          <cell r="G1110">
            <v>800021979953</v>
          </cell>
          <cell r="H1110" t="str">
            <v>นางสาว</v>
          </cell>
          <cell r="I1110" t="str">
            <v>วาริน</v>
          </cell>
          <cell r="J1110" t="str">
            <v>ถ้วยทอง</v>
          </cell>
          <cell r="K1110">
            <v>3500900203714</v>
          </cell>
          <cell r="L1110" t="str">
            <v>สาขาฝาง</v>
          </cell>
          <cell r="M1110" t="str">
            <v>เขตเชียงใหม่ 2</v>
          </cell>
          <cell r="N1110">
            <v>8</v>
          </cell>
          <cell r="O1110" t="str">
            <v>สินเชื่อธนาคารประชาชน</v>
          </cell>
          <cell r="P1110" t="str">
            <v>1.บุคคลค้ำประกัน</v>
          </cell>
          <cell r="Q1110">
            <v>96666</v>
          </cell>
          <cell r="R1110">
            <v>10928.64</v>
          </cell>
          <cell r="S1110" t="str">
            <v>จังหวัดฝาง</v>
          </cell>
          <cell r="T1110" t="str">
            <v>ผบ.646</v>
          </cell>
          <cell r="U1110">
            <v>2556</v>
          </cell>
          <cell r="V1110" t="str">
            <v>ผบ.732</v>
          </cell>
          <cell r="W1110">
            <v>2556</v>
          </cell>
          <cell r="X1110"/>
          <cell r="Y1110"/>
          <cell r="Z1110"/>
          <cell r="AA1110">
            <v>9</v>
          </cell>
          <cell r="AB1110">
            <v>12</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นางสาววาริน ถ้วยทอง</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1954</v>
          </cell>
          <cell r="C1111">
            <v>1106</v>
          </cell>
          <cell r="D1111">
            <v>1</v>
          </cell>
          <cell r="E1111">
            <v>8</v>
          </cell>
          <cell r="F1111">
            <v>2565</v>
          </cell>
          <cell r="G1111">
            <v>800024249024</v>
          </cell>
          <cell r="H1111" t="str">
            <v>นางสาว</v>
          </cell>
          <cell r="I1111" t="str">
            <v>สุพรรณี</v>
          </cell>
          <cell r="J1111" t="str">
            <v>วันมา</v>
          </cell>
          <cell r="K1111">
            <v>1500900144941</v>
          </cell>
          <cell r="L1111" t="str">
            <v>สาขาฝาง</v>
          </cell>
          <cell r="M1111" t="str">
            <v>เขตเชียงใหม่ 2</v>
          </cell>
          <cell r="N1111">
            <v>8</v>
          </cell>
          <cell r="O1111" t="str">
            <v>สินเชื่อธนาคารประชาชน</v>
          </cell>
          <cell r="P1111" t="str">
            <v>1.บุคคลค้ำประกัน</v>
          </cell>
          <cell r="Q1111">
            <v>97916</v>
          </cell>
          <cell r="R1111">
            <v>8807.92</v>
          </cell>
          <cell r="S1111" t="str">
            <v>จังหวัดฝาง</v>
          </cell>
          <cell r="T1111" t="str">
            <v>ผบ.607</v>
          </cell>
          <cell r="U1111">
            <v>2556</v>
          </cell>
          <cell r="V1111" t="str">
            <v>ผบ.635</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นางสาวสุพรรณี วันมา</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1955</v>
          </cell>
          <cell r="C1112">
            <v>1107</v>
          </cell>
          <cell r="D1112">
            <v>1</v>
          </cell>
          <cell r="E1112">
            <v>8</v>
          </cell>
          <cell r="F1112">
            <v>2565</v>
          </cell>
          <cell r="G1112">
            <v>800024248893</v>
          </cell>
          <cell r="H1112" t="str">
            <v>นาย</v>
          </cell>
          <cell r="I1112" t="str">
            <v>พงศ์พันธุ์</v>
          </cell>
          <cell r="J1112" t="str">
            <v>รักเสมอ</v>
          </cell>
          <cell r="K1112">
            <v>3500900157305</v>
          </cell>
          <cell r="L1112" t="str">
            <v>สาขาฝาง</v>
          </cell>
          <cell r="M1112" t="str">
            <v>เขตเชียงใหม่ 2</v>
          </cell>
          <cell r="N1112">
            <v>8</v>
          </cell>
          <cell r="O1112" t="str">
            <v>สินเชื่อธนาคารประชาชน</v>
          </cell>
          <cell r="P1112" t="str">
            <v>1.บุคคลค้ำประกัน</v>
          </cell>
          <cell r="Q1112">
            <v>97916</v>
          </cell>
          <cell r="R1112">
            <v>8687.76</v>
          </cell>
          <cell r="S1112" t="str">
            <v>จังหวัดฝาง</v>
          </cell>
          <cell r="T1112" t="str">
            <v>ผบ.606</v>
          </cell>
          <cell r="U1112">
            <v>2556</v>
          </cell>
          <cell r="V1112" t="str">
            <v>ผบ.634</v>
          </cell>
          <cell r="W1112">
            <v>2556</v>
          </cell>
          <cell r="X1112"/>
          <cell r="Y1112"/>
          <cell r="Z1112"/>
          <cell r="AA1112">
            <v>13</v>
          </cell>
          <cell r="AB1112">
            <v>11</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นายพงศ์พันธุ์ รักเสมอ</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1956</v>
          </cell>
          <cell r="C1113">
            <v>1108</v>
          </cell>
          <cell r="D1113">
            <v>1</v>
          </cell>
          <cell r="E1113">
            <v>8</v>
          </cell>
          <cell r="F1113">
            <v>2565</v>
          </cell>
          <cell r="G1113">
            <v>800005369478</v>
          </cell>
          <cell r="H1113" t="str">
            <v>นาย</v>
          </cell>
          <cell r="I1113" t="str">
            <v>สุบัน</v>
          </cell>
          <cell r="J1113" t="str">
            <v>วรบุตร</v>
          </cell>
          <cell r="K1113">
            <v>3411700036166</v>
          </cell>
          <cell r="L1113" t="str">
            <v>สาขาฝาง</v>
          </cell>
          <cell r="M1113" t="str">
            <v>เขตเชียงใหม่ 2</v>
          </cell>
          <cell r="N1113">
            <v>8</v>
          </cell>
          <cell r="O1113" t="str">
            <v>สินเชื่อแก้ไขหนี้สินภาคประชาชน</v>
          </cell>
          <cell r="P1113" t="str">
            <v>1.บุคคลค้ำประกัน</v>
          </cell>
          <cell r="Q1113">
            <v>139272.76</v>
          </cell>
          <cell r="R1113">
            <v>27420.36</v>
          </cell>
          <cell r="S1113" t="str">
            <v>จังหวัดฝาง</v>
          </cell>
          <cell r="T1113" t="str">
            <v xml:space="preserve"> ผบ.136</v>
          </cell>
          <cell r="U1113">
            <v>2556</v>
          </cell>
          <cell r="V1113" t="str">
            <v>ผบ.324</v>
          </cell>
          <cell r="W1113">
            <v>2556</v>
          </cell>
          <cell r="X1113"/>
          <cell r="Y1113"/>
          <cell r="Z1113"/>
          <cell r="AA1113">
            <v>31</v>
          </cell>
          <cell r="AB1113">
            <v>7</v>
          </cell>
          <cell r="AC1113">
            <v>2556</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นายสุบัน วรบุตร</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1957</v>
          </cell>
          <cell r="C1114">
            <v>1109</v>
          </cell>
          <cell r="D1114">
            <v>1</v>
          </cell>
          <cell r="E1114">
            <v>8</v>
          </cell>
          <cell r="F1114">
            <v>2565</v>
          </cell>
          <cell r="G1114">
            <v>800025961304</v>
          </cell>
          <cell r="H1114" t="str">
            <v>นางสาว</v>
          </cell>
          <cell r="I1114" t="str">
            <v>อนงค์</v>
          </cell>
          <cell r="J1114" t="str">
            <v>อุปนุม</v>
          </cell>
          <cell r="K1114">
            <v>1500900104574</v>
          </cell>
          <cell r="L1114" t="str">
            <v>สาขาฝาง</v>
          </cell>
          <cell r="M1114" t="str">
            <v>เขตเชียงใหม่ 2</v>
          </cell>
          <cell r="N1114">
            <v>8</v>
          </cell>
          <cell r="O1114" t="str">
            <v>สินเชื่อธนาคารประชาชน</v>
          </cell>
          <cell r="P1114" t="str">
            <v>1.บุคคลค้ำประกัน</v>
          </cell>
          <cell r="Q1114">
            <v>144739.22</v>
          </cell>
          <cell r="R1114">
            <v>7496.07</v>
          </cell>
          <cell r="S1114" t="str">
            <v>จังหวัดฝาง</v>
          </cell>
          <cell r="T1114" t="str">
            <v>ผบ.614</v>
          </cell>
          <cell r="U1114">
            <v>2556</v>
          </cell>
          <cell r="V1114" t="str">
            <v>ผบ.636</v>
          </cell>
          <cell r="W1114">
            <v>2556</v>
          </cell>
          <cell r="X1114"/>
          <cell r="Y1114"/>
          <cell r="Z1114"/>
          <cell r="AA1114">
            <v>13</v>
          </cell>
          <cell r="AB1114">
            <v>11</v>
          </cell>
          <cell r="AC1114">
            <v>25565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นางสาวอนงค์ อุปนุม</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1958</v>
          </cell>
          <cell r="C1115">
            <v>1110</v>
          </cell>
          <cell r="D1115">
            <v>1</v>
          </cell>
          <cell r="E1115">
            <v>8</v>
          </cell>
          <cell r="F1115">
            <v>2565</v>
          </cell>
          <cell r="G1115">
            <v>800018461635</v>
          </cell>
          <cell r="H1115" t="str">
            <v>นาง</v>
          </cell>
          <cell r="I1115" t="str">
            <v>อัมพร</v>
          </cell>
          <cell r="J1115" t="str">
            <v>ปันด้วง</v>
          </cell>
          <cell r="K1115">
            <v>3110300438846</v>
          </cell>
          <cell r="L1115" t="str">
            <v>สาขาฝาง</v>
          </cell>
          <cell r="M1115" t="str">
            <v>เขตเชียงใหม่ 2</v>
          </cell>
          <cell r="N1115">
            <v>8</v>
          </cell>
          <cell r="O1115" t="str">
            <v>สินเชื่อเคหะ</v>
          </cell>
          <cell r="P1115" t="str">
            <v>1.บุคคลค้ำประกัน</v>
          </cell>
          <cell r="Q1115">
            <v>471444.9</v>
          </cell>
          <cell r="R1115">
            <v>79932.86</v>
          </cell>
          <cell r="S1115" t="str">
            <v>จังหวัดฝาง</v>
          </cell>
          <cell r="T1115" t="str">
            <v>ผบ.214</v>
          </cell>
          <cell r="U1115">
            <v>2556</v>
          </cell>
          <cell r="V1115" t="str">
            <v>ผบ.428</v>
          </cell>
          <cell r="W1115">
            <v>2556</v>
          </cell>
          <cell r="X1115"/>
          <cell r="Y1115"/>
          <cell r="Z1115"/>
          <cell r="AA1115">
            <v>21</v>
          </cell>
          <cell r="AB1115">
            <v>8</v>
          </cell>
          <cell r="AC1115">
            <v>2556</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นางอัมพร ปันด้วง</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1959</v>
          </cell>
          <cell r="C1116">
            <v>1111</v>
          </cell>
          <cell r="D1116">
            <v>1</v>
          </cell>
          <cell r="E1116">
            <v>8</v>
          </cell>
          <cell r="F1116">
            <v>2565</v>
          </cell>
          <cell r="G1116">
            <v>800029118109</v>
          </cell>
          <cell r="H1116" t="str">
            <v>นาย</v>
          </cell>
          <cell r="I1116" t="str">
            <v>เดชธนา</v>
          </cell>
          <cell r="J1116" t="str">
            <v>พรหมายน</v>
          </cell>
          <cell r="K1116">
            <v>3101400733778</v>
          </cell>
          <cell r="L1116" t="str">
            <v>สาขาแม่อาย</v>
          </cell>
          <cell r="M1116" t="str">
            <v>เขตเชียงใหม่ 2</v>
          </cell>
          <cell r="N1116">
            <v>8</v>
          </cell>
          <cell r="O1116" t="str">
            <v>สินเชื่อธนาคารประชาชน</v>
          </cell>
          <cell r="P1116" t="str">
            <v>1.บุคคลค้ำประกัน</v>
          </cell>
          <cell r="Q1116">
            <v>160000</v>
          </cell>
          <cell r="R1116">
            <v>9075.75</v>
          </cell>
          <cell r="S1116" t="str">
            <v>จังหวัดฝาง</v>
          </cell>
          <cell r="T1116" t="str">
            <v>ผบ.628</v>
          </cell>
          <cell r="U1116">
            <v>2556</v>
          </cell>
          <cell r="V1116" t="str">
            <v>ผบ.651</v>
          </cell>
          <cell r="W1116">
            <v>2556</v>
          </cell>
          <cell r="X1116">
            <v>13</v>
          </cell>
          <cell r="Y1116">
            <v>11</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นายเดชธนา พรหมายน</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1960</v>
          </cell>
          <cell r="C1117">
            <v>1112</v>
          </cell>
          <cell r="D1117">
            <v>1</v>
          </cell>
          <cell r="E1117">
            <v>8</v>
          </cell>
          <cell r="F1117">
            <v>2565</v>
          </cell>
          <cell r="G1117">
            <v>806750010415</v>
          </cell>
          <cell r="H1117" t="str">
            <v>นาย</v>
          </cell>
          <cell r="I1117" t="str">
            <v>พันนิคม</v>
          </cell>
          <cell r="J1117" t="str">
            <v>คำฟู</v>
          </cell>
          <cell r="K1117">
            <v>3500900293012</v>
          </cell>
          <cell r="L1117" t="str">
            <v>สาขาแม่อาย</v>
          </cell>
          <cell r="M1117" t="str">
            <v>เขตเชียงใหม่ 2</v>
          </cell>
          <cell r="N1117">
            <v>8</v>
          </cell>
          <cell r="O1117" t="str">
            <v>สินเชื่อเพื่อพัฒนากลุ่มอาชีพ</v>
          </cell>
          <cell r="P1117" t="str">
            <v>1.บุคคลค้ำประกัน</v>
          </cell>
          <cell r="Q1117">
            <v>239613.09</v>
          </cell>
          <cell r="R1117">
            <v>11142.58</v>
          </cell>
          <cell r="S1117" t="str">
            <v>จังหวัดฝาง</v>
          </cell>
          <cell r="T1117" t="str">
            <v>ผบ.153</v>
          </cell>
          <cell r="U1117">
            <v>2556</v>
          </cell>
          <cell r="V1117" t="str">
            <v>ผบ.388</v>
          </cell>
          <cell r="W1117">
            <v>2556</v>
          </cell>
          <cell r="X1117">
            <v>5</v>
          </cell>
          <cell r="Y1117">
            <v>8</v>
          </cell>
          <cell r="Z1117">
            <v>2556</v>
          </cell>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นายพันนิคม คำฟู</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1961</v>
          </cell>
          <cell r="C1118">
            <v>1113</v>
          </cell>
          <cell r="D1118">
            <v>1</v>
          </cell>
          <cell r="E1118">
            <v>8</v>
          </cell>
          <cell r="F1118">
            <v>2565</v>
          </cell>
          <cell r="G1118">
            <v>800025104954</v>
          </cell>
          <cell r="H1118" t="str">
            <v>นาง</v>
          </cell>
          <cell r="I1118" t="str">
            <v>ภัทรินญา</v>
          </cell>
          <cell r="J1118" t="str">
            <v>ฟองจันทร์</v>
          </cell>
          <cell r="K1118">
            <v>3500900736739</v>
          </cell>
          <cell r="L1118" t="str">
            <v>สาขาฝาง</v>
          </cell>
          <cell r="M1118" t="str">
            <v>เขตเชียงใหม่ 2</v>
          </cell>
          <cell r="N1118">
            <v>8</v>
          </cell>
          <cell r="O1118" t="str">
            <v>สินเชื่อธนาคารประชาชน</v>
          </cell>
          <cell r="P1118" t="str">
            <v>1.บุคคลค้ำประกัน</v>
          </cell>
          <cell r="Q1118">
            <v>176662</v>
          </cell>
          <cell r="R1118">
            <v>7433.65</v>
          </cell>
          <cell r="S1118" t="str">
            <v>จังหวัดฝาง</v>
          </cell>
          <cell r="T1118" t="str">
            <v>ผบ.619</v>
          </cell>
          <cell r="U1118">
            <v>2556</v>
          </cell>
          <cell r="V1118" t="str">
            <v>ผบ.638</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นางภัทรินญา ฟองจันทร์</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1962</v>
          </cell>
          <cell r="C1119">
            <v>1114</v>
          </cell>
          <cell r="D1119">
            <v>1</v>
          </cell>
          <cell r="E1119">
            <v>8</v>
          </cell>
          <cell r="F1119">
            <v>2565</v>
          </cell>
          <cell r="G1119">
            <v>800026736655</v>
          </cell>
          <cell r="H1119" t="str">
            <v>นาง</v>
          </cell>
          <cell r="I1119" t="str">
            <v>สุดา</v>
          </cell>
          <cell r="J1119" t="str">
            <v>ธรรมใจ</v>
          </cell>
          <cell r="K1119">
            <v>3570200397567</v>
          </cell>
          <cell r="L1119" t="str">
            <v>สาขาฝาง</v>
          </cell>
          <cell r="M1119" t="str">
            <v>เขตเชียงใหม่ 2</v>
          </cell>
          <cell r="N1119">
            <v>8</v>
          </cell>
          <cell r="O1119" t="str">
            <v>สินเชื่อธนาคารประชาชน</v>
          </cell>
          <cell r="P1119" t="str">
            <v>1.บุคคลค้ำประกัน</v>
          </cell>
          <cell r="Q1119">
            <v>191664</v>
          </cell>
          <cell r="R1119">
            <v>9878.51</v>
          </cell>
          <cell r="S1119" t="str">
            <v>จังหวัดฝาง</v>
          </cell>
          <cell r="T1119" t="str">
            <v>ผบ.622</v>
          </cell>
          <cell r="U1119">
            <v>2556</v>
          </cell>
          <cell r="V1119" t="str">
            <v>ผบ.639</v>
          </cell>
          <cell r="W1119">
            <v>2556</v>
          </cell>
          <cell r="X1119"/>
          <cell r="Y1119"/>
          <cell r="Z1119"/>
          <cell r="AA1119">
            <v>13</v>
          </cell>
          <cell r="AB1119">
            <v>11</v>
          </cell>
          <cell r="AC1119">
            <v>2556</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นางสุดา ธรรมใจ</v>
          </cell>
          <cell r="BM1119">
            <v>0</v>
          </cell>
          <cell r="BN1119"/>
          <cell r="BO1119"/>
          <cell r="BP1119"/>
          <cell r="BQ1119"/>
          <cell r="BR1119"/>
          <cell r="BS1119"/>
          <cell r="BT1119"/>
          <cell r="BU1119" t="str">
            <v>จันทร์นิภา</v>
          </cell>
          <cell r="BV1119"/>
          <cell r="BW1119"/>
          <cell r="BX1119"/>
          <cell r="BY1119"/>
          <cell r="BZ1119"/>
          <cell r="CA1119"/>
          <cell r="CB1119"/>
          <cell r="CC1119"/>
          <cell r="CD1119"/>
          <cell r="CE1119"/>
          <cell r="CF1119"/>
          <cell r="CG1119"/>
          <cell r="CH1119"/>
          <cell r="CI1119"/>
          <cell r="CJ1119"/>
          <cell r="CK1119"/>
          <cell r="CL1119"/>
          <cell r="CM1119"/>
          <cell r="CN1119"/>
          <cell r="CO1119"/>
        </row>
        <row r="1120">
          <cell r="B1120">
            <v>1963</v>
          </cell>
          <cell r="C1120">
            <v>501</v>
          </cell>
          <cell r="D1120">
            <v>25</v>
          </cell>
          <cell r="E1120">
            <v>3</v>
          </cell>
          <cell r="F1120">
            <v>2567</v>
          </cell>
          <cell r="G1120">
            <v>800081560883</v>
          </cell>
          <cell r="H1120" t="str">
            <v>นางสาว</v>
          </cell>
          <cell r="I1120" t="str">
            <v>ดาราพร</v>
          </cell>
          <cell r="J1120" t="str">
            <v>เจริญสุข</v>
          </cell>
          <cell r="K1120" t="str">
            <v>3-5001-00301-58-4</v>
          </cell>
          <cell r="L1120" t="str">
            <v>สาขาหนองหอย</v>
          </cell>
          <cell r="M1120" t="str">
            <v>เชียงใหม่ 1</v>
          </cell>
          <cell r="N1120">
            <v>8</v>
          </cell>
          <cell r="O1120" t="str">
            <v>สินเชื่อธนาคารประชาะชน</v>
          </cell>
          <cell r="P1120" t="str">
            <v>1.บุคคลค้ำประกัน</v>
          </cell>
          <cell r="Q1120" t="str">
            <v>89,995.24</v>
          </cell>
          <cell r="R1120"/>
          <cell r="S1120" t="str">
            <v>แขวงเชียงใหม่</v>
          </cell>
          <cell r="T1120" t="str">
            <v>ผบ.2632</v>
          </cell>
          <cell r="U1120">
            <v>2563</v>
          </cell>
          <cell r="V1120">
            <v>5079</v>
          </cell>
          <cell r="W1120">
            <v>2563</v>
          </cell>
          <cell r="X1120">
            <v>20</v>
          </cell>
          <cell r="Y1120">
            <v>7</v>
          </cell>
          <cell r="Z1120">
            <v>2563</v>
          </cell>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นางสาวดาราพร เจริญสุข</v>
          </cell>
          <cell r="BM1120">
            <v>0</v>
          </cell>
          <cell r="BN1120"/>
          <cell r="BO1120" t="str">
            <v/>
          </cell>
          <cell r="BP1120" t="str">
            <v/>
          </cell>
          <cell r="BQ1120" t="str">
            <v/>
          </cell>
          <cell r="BR1120" t="str">
            <v/>
          </cell>
          <cell r="BS1120" t="str">
            <v/>
          </cell>
          <cell r="BT1120" t="str">
            <v/>
          </cell>
          <cell r="BU1120"/>
          <cell r="BV1120" t="str">
            <v/>
          </cell>
          <cell r="BW1120" t="str">
            <v>1.นางาสดาราพร เจริญสุข
2.นางพ็ญ ศิริ
3.นางพรรณี ศรีวิชัย</v>
          </cell>
          <cell r="BX1120" t="str">
            <v>จำเลยที่ 1
จำเลยที่ 2
จำเลยที่ 3</v>
          </cell>
          <cell r="BY1120" t="str">
            <v>3-5001-00301-58-4
3-5015-00289-31-1
3-5001-00390-90-1</v>
          </cell>
          <cell r="BZ1120"/>
          <cell r="CA1120"/>
          <cell r="CB1120"/>
          <cell r="CC1120"/>
          <cell r="CD1120"/>
          <cell r="CE1120"/>
          <cell r="CF1120"/>
          <cell r="CG1120"/>
          <cell r="CH1120"/>
          <cell r="CI1120"/>
          <cell r="CJ1120" t="str">
            <v>จันทร์นิภา</v>
          </cell>
          <cell r="CK1120" t="str">
            <v>นางสาวดาราพร เจริญสุข</v>
          </cell>
          <cell r="CL1120"/>
          <cell r="CM1120"/>
          <cell r="CN1120"/>
          <cell r="CO1120"/>
          <cell r="CR1120" t="str">
            <v>จันทร์นิภา</v>
          </cell>
          <cell r="CS1120" t="str">
            <v>นางสาวดาราพร เจริญสุข</v>
          </cell>
        </row>
        <row r="1121">
          <cell r="B1121">
            <v>1964</v>
          </cell>
          <cell r="C1121">
            <v>1116</v>
          </cell>
          <cell r="D1121">
            <v>1</v>
          </cell>
          <cell r="E1121">
            <v>8</v>
          </cell>
          <cell r="F1121">
            <v>2565</v>
          </cell>
          <cell r="G1121">
            <v>853652000110</v>
          </cell>
          <cell r="H1121" t="str">
            <v>ด.ต.</v>
          </cell>
          <cell r="I1121" t="str">
            <v>จรัญ</v>
          </cell>
          <cell r="J1121" t="str">
            <v>สรรค์เจริญ</v>
          </cell>
          <cell r="K1121">
            <v>3609900369741</v>
          </cell>
          <cell r="L1121" t="str">
            <v>สาขาไชยปราการ</v>
          </cell>
          <cell r="M1121" t="str">
            <v>เขตเชียงใหม่ 2</v>
          </cell>
          <cell r="N1121">
            <v>8</v>
          </cell>
          <cell r="O1121" t="str">
            <v>สินเชื่อสวัสดิการ</v>
          </cell>
          <cell r="P1121" t="str">
            <v>1.บุคคลค้ำประกัน</v>
          </cell>
          <cell r="Q1121">
            <v>274961.03000000003</v>
          </cell>
          <cell r="R1121">
            <v>64512.85</v>
          </cell>
          <cell r="S1121" t="str">
            <v>จังหวัดฝาง</v>
          </cell>
          <cell r="T1121" t="str">
            <v>ผบ.152</v>
          </cell>
          <cell r="U1121">
            <v>2556</v>
          </cell>
          <cell r="V1121" t="str">
            <v>ผบ.465</v>
          </cell>
          <cell r="W1121">
            <v>2556</v>
          </cell>
          <cell r="X1121"/>
          <cell r="Y1121"/>
          <cell r="Z1121"/>
          <cell r="AA1121">
            <v>16</v>
          </cell>
          <cell r="AB1121">
            <v>9</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ด.ต.จรัญ สรรค์เจริญ</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1965</v>
          </cell>
          <cell r="C1122">
            <v>1117</v>
          </cell>
          <cell r="D1122">
            <v>1</v>
          </cell>
          <cell r="E1122">
            <v>8</v>
          </cell>
          <cell r="F1122">
            <v>2565</v>
          </cell>
          <cell r="G1122">
            <v>800003655720</v>
          </cell>
          <cell r="H1122" t="str">
            <v>นาง</v>
          </cell>
          <cell r="I1122" t="str">
            <v>รพีพันธุ์</v>
          </cell>
          <cell r="J1122" t="str">
            <v>ธรรมวาทิตย์</v>
          </cell>
          <cell r="K1122">
            <v>3500900667958</v>
          </cell>
          <cell r="L1122" t="str">
            <v>สาขาฝาง</v>
          </cell>
          <cell r="M1122" t="str">
            <v>เขตเชียงใหม่ 2</v>
          </cell>
          <cell r="N1122">
            <v>8</v>
          </cell>
          <cell r="O1122" t="str">
            <v>สินเชื่อสวัสดิการ</v>
          </cell>
          <cell r="P1122" t="str">
            <v>1.บุคคลค้ำประกัน</v>
          </cell>
          <cell r="Q1122">
            <v>502976.34</v>
          </cell>
          <cell r="R1122">
            <v>41778.04</v>
          </cell>
          <cell r="S1122" t="str">
            <v>จังหวัดฝาง</v>
          </cell>
          <cell r="T1122" t="str">
            <v>ผบ.142</v>
          </cell>
          <cell r="U1122">
            <v>2556</v>
          </cell>
          <cell r="V1122" t="str">
            <v>ผบ.243</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นางรพีพันธุ์ ธรรมวาทิตย์</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1966</v>
          </cell>
          <cell r="C1123">
            <v>1118</v>
          </cell>
          <cell r="D1123">
            <v>1</v>
          </cell>
          <cell r="E1123">
            <v>8</v>
          </cell>
          <cell r="F1123">
            <v>2565</v>
          </cell>
          <cell r="G1123">
            <v>8000153199927</v>
          </cell>
          <cell r="H1123" t="str">
            <v>นาย</v>
          </cell>
          <cell r="I1123" t="str">
            <v>ธนโชติไชย</v>
          </cell>
          <cell r="J1123" t="str">
            <v>จารุบวร</v>
          </cell>
          <cell r="K1123">
            <v>3501200981987</v>
          </cell>
          <cell r="L1123" t="str">
            <v>สาขาฝาง</v>
          </cell>
          <cell r="M1123" t="str">
            <v>เขตเชียงใหม่ 2</v>
          </cell>
          <cell r="N1123">
            <v>8</v>
          </cell>
          <cell r="O1123" t="str">
            <v>สินเชื่อสวัสดิการ</v>
          </cell>
          <cell r="P1123" t="str">
            <v>1.บุคคลค้ำประกัน</v>
          </cell>
          <cell r="Q1123">
            <v>700000</v>
          </cell>
          <cell r="R1123">
            <v>70989.03</v>
          </cell>
          <cell r="S1123" t="str">
            <v>จังหวัดฝาง</v>
          </cell>
          <cell r="T1123" t="str">
            <v>ผบ.141</v>
          </cell>
          <cell r="U1123">
            <v>2556</v>
          </cell>
          <cell r="V1123" t="str">
            <v>ผบ.242</v>
          </cell>
          <cell r="W1123">
            <v>2556</v>
          </cell>
          <cell r="X1123"/>
          <cell r="Y1123"/>
          <cell r="Z1123"/>
          <cell r="AA1123">
            <v>29</v>
          </cell>
          <cell r="AB1123">
            <v>7</v>
          </cell>
          <cell r="AC1123">
            <v>2556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นายธนโชติไชย จารุบวร</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1967</v>
          </cell>
          <cell r="C1124">
            <v>1119</v>
          </cell>
          <cell r="D1124">
            <v>1</v>
          </cell>
          <cell r="E1124">
            <v>8</v>
          </cell>
          <cell r="F1124">
            <v>2565</v>
          </cell>
          <cell r="G1124">
            <v>850652002005</v>
          </cell>
          <cell r="H1124" t="str">
            <v>ส.อ.</v>
          </cell>
          <cell r="I1124" t="str">
            <v>วิวัฒน์</v>
          </cell>
          <cell r="J1124" t="str">
            <v>ปิวศิลป์</v>
          </cell>
          <cell r="K1124"/>
          <cell r="L1124" t="str">
            <v>สาขาเชียงดาว</v>
          </cell>
          <cell r="M1124" t="str">
            <v>เขตเชียงใหม่ 2</v>
          </cell>
          <cell r="N1124">
            <v>8</v>
          </cell>
          <cell r="O1124" t="str">
            <v>สินเชื่อสวัสดิการ</v>
          </cell>
          <cell r="P1124" t="str">
            <v>1.บุคคลค้ำประกัน</v>
          </cell>
          <cell r="Q1124"/>
          <cell r="R1124"/>
          <cell r="S1124" t="str">
            <v>จังหวัดลำพูน</v>
          </cell>
          <cell r="T1124" t="str">
            <v>ผบ.707</v>
          </cell>
          <cell r="U1124">
            <v>2556</v>
          </cell>
          <cell r="V1124" t="str">
            <v>ผบ.784</v>
          </cell>
          <cell r="W1124">
            <v>2556</v>
          </cell>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ส.อ.วิวัฒน์ ปิวศิลป์</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1968</v>
          </cell>
          <cell r="C1125">
            <v>1120</v>
          </cell>
          <cell r="D1125">
            <v>1</v>
          </cell>
          <cell r="E1125">
            <v>8</v>
          </cell>
          <cell r="F1125">
            <v>2565</v>
          </cell>
          <cell r="G1125">
            <v>850652013754</v>
          </cell>
          <cell r="H1125" t="str">
            <v>จ.ส.อ.</v>
          </cell>
          <cell r="I1125" t="str">
            <v>ธวัช</v>
          </cell>
          <cell r="J1125" t="str">
            <v>อินต๊ะจอมวงศ์</v>
          </cell>
          <cell r="K1125">
            <v>3640900069421</v>
          </cell>
          <cell r="L1125" t="str">
            <v>สาขาเชียงดาว</v>
          </cell>
          <cell r="M1125" t="str">
            <v>เขตเชียงใหม่ 2</v>
          </cell>
          <cell r="N1125">
            <v>8</v>
          </cell>
          <cell r="O1125" t="str">
            <v>สินเชื่อสวัสดิการ</v>
          </cell>
          <cell r="P1125" t="str">
            <v>1.บุคคลค้ำประกัน</v>
          </cell>
          <cell r="Q1125">
            <v>472869.81</v>
          </cell>
          <cell r="R1125">
            <v>109368.96000000001</v>
          </cell>
          <cell r="S1125" t="str">
            <v>จังหวัดสวรรคโลก</v>
          </cell>
          <cell r="T1125" t="str">
            <v>ผบ.758</v>
          </cell>
          <cell r="U1125">
            <v>2556</v>
          </cell>
          <cell r="V1125" t="str">
            <v>ผบ.805</v>
          </cell>
          <cell r="W1125">
            <v>2556</v>
          </cell>
          <cell r="X1125"/>
          <cell r="Y1125"/>
          <cell r="Z1125"/>
          <cell r="AA1125">
            <v>16</v>
          </cell>
          <cell r="AB1125">
            <v>12</v>
          </cell>
          <cell r="AC1125">
            <v>2556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จ.ส.อ.ธวัช อินต๊ะจอมวงศ์</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1969</v>
          </cell>
          <cell r="C1126">
            <v>1121</v>
          </cell>
          <cell r="D1126">
            <v>30</v>
          </cell>
          <cell r="E1126">
            <v>8</v>
          </cell>
          <cell r="F1126">
            <v>2565</v>
          </cell>
          <cell r="G1126">
            <v>800028905795</v>
          </cell>
          <cell r="H1126" t="str">
            <v>นางสาว</v>
          </cell>
          <cell r="I1126" t="str">
            <v>บุญจันทร์</v>
          </cell>
          <cell r="J1126" t="str">
            <v>รถไธสงค์</v>
          </cell>
          <cell r="K1126">
            <v>3230300280362</v>
          </cell>
          <cell r="L1126" t="str">
            <v>บวกครกหลวง</v>
          </cell>
          <cell r="M1126" t="str">
            <v>เขตเชียงใหม่ 3</v>
          </cell>
          <cell r="N1126">
            <v>8</v>
          </cell>
          <cell r="O1126" t="str">
            <v>สินเชื่อธนาคารประชาชน</v>
          </cell>
          <cell r="P1126" t="str">
            <v>บุคคลค้ำประกัน</v>
          </cell>
          <cell r="Q1126"/>
          <cell r="R1126"/>
          <cell r="S1126" t="str">
            <v>จังหวัดมหาสารคาม</v>
          </cell>
          <cell r="T1126" t="str">
            <v>ผบ.378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นางสาวบุญจันทร์ รถไธสงค์</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1970</v>
          </cell>
          <cell r="C1127">
            <v>1122</v>
          </cell>
          <cell r="D1127">
            <v>30</v>
          </cell>
          <cell r="E1127">
            <v>8</v>
          </cell>
          <cell r="F1127">
            <v>2565</v>
          </cell>
          <cell r="G1127">
            <v>800028369406</v>
          </cell>
          <cell r="H1127" t="str">
            <v>นาย</v>
          </cell>
          <cell r="I1127" t="str">
            <v xml:space="preserve">สิทธิชัย  </v>
          </cell>
          <cell r="J1127" t="str">
            <v>ทองหล่อ</v>
          </cell>
          <cell r="K1127">
            <v>1149900254888</v>
          </cell>
          <cell r="L1127" t="str">
            <v>บวกครกหลวง</v>
          </cell>
          <cell r="M1127" t="str">
            <v>เขตเชียงใหม่ 3</v>
          </cell>
          <cell r="N1127">
            <v>8</v>
          </cell>
          <cell r="O1127" t="str">
            <v>สินเชื่อธนาคารประชาชน</v>
          </cell>
          <cell r="P1127" t="str">
            <v>บุคคลค้ำประกัน</v>
          </cell>
          <cell r="Q1127"/>
          <cell r="R1127"/>
          <cell r="S1127" t="str">
            <v>แขวงเชียงใหม่</v>
          </cell>
          <cell r="T1127" t="str">
            <v>ผบ.9469/2558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นายสิทธิชัย   ทองหล่อ</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1971</v>
          </cell>
          <cell r="C1128">
            <v>1123</v>
          </cell>
          <cell r="D1128">
            <v>30</v>
          </cell>
          <cell r="E1128">
            <v>8</v>
          </cell>
          <cell r="F1128">
            <v>2565</v>
          </cell>
          <cell r="G1128">
            <v>800029476861</v>
          </cell>
          <cell r="H1128" t="str">
            <v>นางสาว</v>
          </cell>
          <cell r="I1128" t="str">
            <v xml:space="preserve">น.ส.นิภา </v>
          </cell>
          <cell r="J1128" t="str">
            <v xml:space="preserve"> เกตุแก้ว</v>
          </cell>
          <cell r="K1128">
            <v>3340400105375</v>
          </cell>
          <cell r="L1128" t="str">
            <v>บ่อสร้าง</v>
          </cell>
          <cell r="M1128" t="str">
            <v>เขตเชียงใหม่ 3</v>
          </cell>
          <cell r="N1128">
            <v>8</v>
          </cell>
          <cell r="O1128" t="str">
            <v>สินเชื่อธนาคารประชาชน</v>
          </cell>
          <cell r="P1128" t="str">
            <v>บุคคลค้ำประกัน</v>
          </cell>
          <cell r="Q1128"/>
          <cell r="R1128"/>
          <cell r="S1128" t="str">
            <v>จังหวัดสุโขทัย</v>
          </cell>
          <cell r="T1128" t="str">
            <v>ผบ.1677/2558</v>
          </cell>
          <cell r="U1128" t="str">
            <v>2558</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นางสาวน.ส.นิภา   เกตุแก้ว</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1972</v>
          </cell>
          <cell r="C1129">
            <v>1124</v>
          </cell>
          <cell r="D1129">
            <v>30</v>
          </cell>
          <cell r="E1129">
            <v>8</v>
          </cell>
          <cell r="F1129">
            <v>2565</v>
          </cell>
          <cell r="G1129">
            <v>821949006836</v>
          </cell>
          <cell r="H1129" t="str">
            <v>นาง</v>
          </cell>
          <cell r="I1129" t="str">
            <v xml:space="preserve">ปุณณมาส  </v>
          </cell>
          <cell r="J1129" t="str">
            <v>ญาณปรีชาชาญ</v>
          </cell>
          <cell r="K1129">
            <v>3501300298847</v>
          </cell>
          <cell r="L1129" t="str">
            <v>สันกำแพง</v>
          </cell>
          <cell r="M1129" t="str">
            <v>เขตเชียงใหม่ 3</v>
          </cell>
          <cell r="N1129">
            <v>8</v>
          </cell>
          <cell r="O1129" t="str">
            <v>สินเชื่อพัฒนากลุ่มอาชีพ</v>
          </cell>
          <cell r="P1129" t="str">
            <v>บุคคลค้ำประกัน</v>
          </cell>
          <cell r="Q1129"/>
          <cell r="R1129"/>
          <cell r="S1129" t="str">
            <v>แขวงเชียงใหม่</v>
          </cell>
          <cell r="T1129" t="str">
            <v>ผบ.278/2559</v>
          </cell>
          <cell r="U1129" t="str">
            <v>2559</v>
          </cell>
          <cell r="V1129"/>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นางปุณณมาส   ญาณปรีชาชาญ</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1973</v>
          </cell>
          <cell r="C1130">
            <v>1125</v>
          </cell>
          <cell r="D1130">
            <v>30</v>
          </cell>
          <cell r="E1130">
            <v>8</v>
          </cell>
          <cell r="F1130">
            <v>2565</v>
          </cell>
          <cell r="G1130">
            <v>800004147578</v>
          </cell>
          <cell r="H1130" t="str">
            <v>นาย</v>
          </cell>
          <cell r="I1130" t="str">
            <v xml:space="preserve">คณาพันธุ์ </v>
          </cell>
          <cell r="J1130" t="str">
            <v>โสมนัส</v>
          </cell>
          <cell r="K1130">
            <v>3549900192583</v>
          </cell>
          <cell r="L1130" t="str">
            <v>บวกครกหลวง</v>
          </cell>
          <cell r="M1130" t="str">
            <v>เขตเชียงใหม่ 3</v>
          </cell>
          <cell r="N1130">
            <v>8</v>
          </cell>
          <cell r="O1130" t="str">
            <v>สินเชื่อสวัสดิการ</v>
          </cell>
          <cell r="P1130" t="str">
            <v>บุคคลค้ำประกัน</v>
          </cell>
          <cell r="Q1130"/>
          <cell r="R1130"/>
          <cell r="S1130" t="str">
            <v>จังหวัดลำพูน</v>
          </cell>
          <cell r="T1130" t="str">
            <v>ผบ.1044</v>
          </cell>
          <cell r="U1130" t="str">
            <v>2559</v>
          </cell>
          <cell r="V1130" t="str">
            <v>ผบ.3189</v>
          </cell>
          <cell r="W1130">
            <v>2559</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นายคณาพันธุ์  โสมนัส</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1974</v>
          </cell>
          <cell r="C1131">
            <v>1126</v>
          </cell>
          <cell r="D1131">
            <v>30</v>
          </cell>
          <cell r="E1131">
            <v>8</v>
          </cell>
          <cell r="F1131">
            <v>2565</v>
          </cell>
          <cell r="G1131">
            <v>839752004391</v>
          </cell>
          <cell r="H1131" t="str">
            <v>นาง</v>
          </cell>
          <cell r="I1131" t="str">
            <v xml:space="preserve">สุวรรณา </v>
          </cell>
          <cell r="J1131" t="str">
            <v xml:space="preserve"> เล็กเจริญสุข</v>
          </cell>
          <cell r="K1131"/>
          <cell r="L1131" t="str">
            <v>บวกครกหลวง</v>
          </cell>
          <cell r="M1131" t="str">
            <v>เขตเชียงใหม่ 3</v>
          </cell>
          <cell r="N1131">
            <v>8</v>
          </cell>
          <cell r="O1131" t="str">
            <v>สินเชื่อพัฒนากลุ่มอาชีพ</v>
          </cell>
          <cell r="P1131" t="str">
            <v>บุคคลค้ำประกัน</v>
          </cell>
          <cell r="Q1131"/>
          <cell r="R1131"/>
          <cell r="S1131" t="str">
            <v>จังหวัดลำปาง</v>
          </cell>
          <cell r="T1131" t="str">
            <v>ผบ.1381</v>
          </cell>
          <cell r="U1131" t="str">
            <v>2559</v>
          </cell>
          <cell r="V1131" t="str">
            <v>ผบ.257</v>
          </cell>
          <cell r="W1131">
            <v>2560</v>
          </cell>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นางสุวรรณา   เล็กเจริญสุข</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1975</v>
          </cell>
          <cell r="C1132">
            <v>1127</v>
          </cell>
          <cell r="D1132">
            <v>30</v>
          </cell>
          <cell r="E1132">
            <v>8</v>
          </cell>
          <cell r="F1132">
            <v>2565</v>
          </cell>
          <cell r="G1132">
            <v>800036975491</v>
          </cell>
          <cell r="H1132" t="str">
            <v>นาย</v>
          </cell>
          <cell r="I1132" t="str">
            <v xml:space="preserve">มนตรี </v>
          </cell>
          <cell r="J1132" t="str">
            <v xml:space="preserve">โคสิริวิวัฒน์ </v>
          </cell>
          <cell r="K1132">
            <v>1540700006056</v>
          </cell>
          <cell r="L1132" t="str">
            <v>บวกครกหลวง</v>
          </cell>
          <cell r="M1132" t="str">
            <v>เขตเชียงใหม่ 3</v>
          </cell>
          <cell r="N1132">
            <v>8</v>
          </cell>
          <cell r="O1132" t="str">
            <v>สินเชื่อธนาคารประชาชน</v>
          </cell>
          <cell r="P1132" t="str">
            <v>บุคคลค้ำประกัน</v>
          </cell>
          <cell r="Q1132"/>
          <cell r="R1132"/>
          <cell r="S1132" t="str">
            <v>จังหวัดลำพูน</v>
          </cell>
          <cell r="T1132" t="str">
            <v>ผบ.4619/2559</v>
          </cell>
          <cell r="U1132" t="str">
            <v>2559</v>
          </cell>
          <cell r="V1132"/>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นายมนตรี  โคสิริวิวัฒน์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1976</v>
          </cell>
          <cell r="C1133">
            <v>1128</v>
          </cell>
          <cell r="D1133">
            <v>30</v>
          </cell>
          <cell r="E1133">
            <v>8</v>
          </cell>
          <cell r="F1133">
            <v>2565</v>
          </cell>
          <cell r="G1133">
            <v>800023056933</v>
          </cell>
          <cell r="H1133" t="str">
            <v>นาง</v>
          </cell>
          <cell r="I1133" t="str">
            <v xml:space="preserve">จันทนา </v>
          </cell>
          <cell r="J1133" t="str">
            <v xml:space="preserve">สอาดล้วน </v>
          </cell>
          <cell r="K1133">
            <v>3500100037623</v>
          </cell>
          <cell r="L1133" t="str">
            <v>บ่อสร้าง</v>
          </cell>
          <cell r="M1133" t="str">
            <v>เขตเชียงใหม่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ผบ.13913</v>
          </cell>
          <cell r="U1133" t="str">
            <v>2559</v>
          </cell>
          <cell r="V1133" t="str">
            <v>ผบ.984</v>
          </cell>
          <cell r="W1133">
            <v>2560</v>
          </cell>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นางจันทนา  สอาดล้วน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1977</v>
          </cell>
          <cell r="C1134">
            <v>1129</v>
          </cell>
          <cell r="D1134">
            <v>30</v>
          </cell>
          <cell r="E1134">
            <v>8</v>
          </cell>
          <cell r="F1134">
            <v>2565</v>
          </cell>
          <cell r="G1134">
            <v>800025670178</v>
          </cell>
          <cell r="H1134" t="str">
            <v>นางสาว</v>
          </cell>
          <cell r="I1134" t="str">
            <v xml:space="preserve">ทรรศนพร </v>
          </cell>
          <cell r="J1134" t="str">
            <v xml:space="preserve">ทองมาลา </v>
          </cell>
          <cell r="K1134">
            <v>3100902690438</v>
          </cell>
          <cell r="L1134" t="str">
            <v xml:space="preserve">สันกำแพง </v>
          </cell>
          <cell r="M1134" t="str">
            <v>เขตเชียงใหม่ 3</v>
          </cell>
          <cell r="N1134">
            <v>8</v>
          </cell>
          <cell r="O1134" t="str">
            <v>สินเชื่อธนาคารประชาชน</v>
          </cell>
          <cell r="P1134" t="str">
            <v>บุคคลค้ำประกัน</v>
          </cell>
          <cell r="Q1134"/>
          <cell r="R1134"/>
          <cell r="S1134" t="str">
            <v>แขวงเชียงใหม่</v>
          </cell>
          <cell r="T1134" t="str">
            <v>ผบ.13910</v>
          </cell>
          <cell r="U1134" t="str">
            <v>2559</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 xml:space="preserve">นางสาวทรรศนพร  ทองมาลา </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1978</v>
          </cell>
          <cell r="C1135">
            <v>1130</v>
          </cell>
          <cell r="D1135">
            <v>30</v>
          </cell>
          <cell r="E1135">
            <v>8</v>
          </cell>
          <cell r="F1135">
            <v>2565</v>
          </cell>
          <cell r="G1135">
            <v>800038505536</v>
          </cell>
          <cell r="H1135" t="str">
            <v>นาย</v>
          </cell>
          <cell r="I1135" t="str">
            <v xml:space="preserve">ประมวล </v>
          </cell>
          <cell r="J1135" t="str">
            <v>เวรุวะนารัก</v>
          </cell>
          <cell r="K1135">
            <v>3501300744090</v>
          </cell>
          <cell r="L1135" t="str">
            <v>บ่อสร้าง</v>
          </cell>
          <cell r="M1135" t="str">
            <v>เขตเชียงใหม่ 3</v>
          </cell>
          <cell r="N1135">
            <v>8</v>
          </cell>
          <cell r="O1135" t="str">
            <v>สินเชื่อธนาคารประชาชน</v>
          </cell>
          <cell r="P1135" t="str">
            <v>บุคคลค้ำประกัน</v>
          </cell>
          <cell r="Q1135"/>
          <cell r="R1135"/>
          <cell r="S1135" t="str">
            <v>จังหวัดหนองคาย</v>
          </cell>
          <cell r="T1135" t="str">
            <v>ผบ.340/2560</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นายประมวล  เวรุวะนารัก</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1979</v>
          </cell>
          <cell r="C1136">
            <v>1131</v>
          </cell>
          <cell r="D1136">
            <v>30</v>
          </cell>
          <cell r="E1136">
            <v>8</v>
          </cell>
          <cell r="F1136">
            <v>2565</v>
          </cell>
          <cell r="G1136">
            <v>800049310918</v>
          </cell>
          <cell r="H1136" t="str">
            <v>นางสาว</v>
          </cell>
          <cell r="I1136" t="str">
            <v xml:space="preserve">แคทริยา </v>
          </cell>
          <cell r="J1136" t="str">
            <v xml:space="preserve">ช่างสกล </v>
          </cell>
          <cell r="K1136">
            <v>3550100604498</v>
          </cell>
          <cell r="L1136" t="str">
            <v>บวกครกหลวง</v>
          </cell>
          <cell r="M1136" t="str">
            <v>เขตเชียงใหม่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ผบ.639</v>
          </cell>
          <cell r="U1136" t="str">
            <v>2560</v>
          </cell>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นางสาวแคทริยา  ช่างสกล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1980</v>
          </cell>
          <cell r="C1137">
            <v>1132</v>
          </cell>
          <cell r="D1137">
            <v>30</v>
          </cell>
          <cell r="E1137">
            <v>8</v>
          </cell>
          <cell r="F1137">
            <v>2565</v>
          </cell>
          <cell r="G1137">
            <v>800026660806</v>
          </cell>
          <cell r="H1137" t="str">
            <v>นาง</v>
          </cell>
          <cell r="I1137" t="str">
            <v>อนงค์</v>
          </cell>
          <cell r="J1137" t="str">
            <v xml:space="preserve"> แสงทอง </v>
          </cell>
          <cell r="K1137">
            <v>3501400100305</v>
          </cell>
          <cell r="L1137" t="str">
            <v>บ่อสร้าง</v>
          </cell>
          <cell r="M1137" t="str">
            <v>เขตเชียงใหม่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ผบ.454</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 xml:space="preserve">นางอนงค์  แสงทอง </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1981</v>
          </cell>
          <cell r="C1138">
            <v>1133</v>
          </cell>
          <cell r="D1138">
            <v>30</v>
          </cell>
          <cell r="E1138">
            <v>8</v>
          </cell>
          <cell r="F1138">
            <v>2565</v>
          </cell>
          <cell r="G1138">
            <v>800023181996</v>
          </cell>
          <cell r="H1138" t="str">
            <v>นางสาว</v>
          </cell>
          <cell r="I1138" t="str">
            <v>ศตพร</v>
          </cell>
          <cell r="J1138" t="str">
            <v xml:space="preserve"> สิงห์โต</v>
          </cell>
          <cell r="K1138">
            <v>1509900554462</v>
          </cell>
          <cell r="L1138" t="str">
            <v>บวกครกหลวง</v>
          </cell>
          <cell r="M1138" t="str">
            <v>เขตเชียงใหม่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ผบ.2727</v>
          </cell>
          <cell r="U1138" t="str">
            <v>2560</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นางสาวศตพร  สิงห์โต</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1982</v>
          </cell>
          <cell r="C1139">
            <v>1134</v>
          </cell>
          <cell r="D1139">
            <v>30</v>
          </cell>
          <cell r="E1139">
            <v>8</v>
          </cell>
          <cell r="F1139">
            <v>2565</v>
          </cell>
          <cell r="G1139">
            <v>800039520252</v>
          </cell>
          <cell r="H1139" t="str">
            <v>นาย</v>
          </cell>
          <cell r="I1139" t="str">
            <v xml:space="preserve">จีระศักดิ์ </v>
          </cell>
          <cell r="J1139" t="str">
            <v>กิริยา</v>
          </cell>
          <cell r="K1139">
            <v>1509900165733</v>
          </cell>
          <cell r="L1139" t="str">
            <v>บ่อสร้าง</v>
          </cell>
          <cell r="M1139" t="str">
            <v>เขตเชียงใหม่ 3</v>
          </cell>
          <cell r="N1139">
            <v>8</v>
          </cell>
          <cell r="O1139" t="str">
            <v>สินเชื่อธนาคารประชาชน</v>
          </cell>
          <cell r="P1139" t="str">
            <v>บุคคลค้ำประกัน</v>
          </cell>
          <cell r="Q1139"/>
          <cell r="R1139"/>
          <cell r="S1139" t="str">
            <v>แขวงเชียงใหม่</v>
          </cell>
          <cell r="T1139" t="str">
            <v>ผบ.13831</v>
          </cell>
          <cell r="U1139" t="str">
            <v>2559</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นายจีระศักดิ์  กิริยา</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1983</v>
          </cell>
          <cell r="C1140">
            <v>1135</v>
          </cell>
          <cell r="D1140">
            <v>30</v>
          </cell>
          <cell r="E1140">
            <v>8</v>
          </cell>
          <cell r="F1140">
            <v>2565</v>
          </cell>
          <cell r="G1140">
            <v>800026545544</v>
          </cell>
          <cell r="H1140" t="str">
            <v>นางสาว</v>
          </cell>
          <cell r="I1140" t="str">
            <v xml:space="preserve">มณฑิรา </v>
          </cell>
          <cell r="J1140" t="str">
            <v xml:space="preserve">ราชมณี </v>
          </cell>
          <cell r="K1140">
            <v>1509900610630</v>
          </cell>
          <cell r="L1140" t="str">
            <v>บวกครกหลวง</v>
          </cell>
          <cell r="M1140" t="str">
            <v>เขตเชียงใหม่ 3</v>
          </cell>
          <cell r="N1140">
            <v>8</v>
          </cell>
          <cell r="O1140" t="str">
            <v>สินเชื่อธนาคารประชาชน</v>
          </cell>
          <cell r="P1140" t="str">
            <v>บุคคลค้ำประกัน</v>
          </cell>
          <cell r="Q1140"/>
          <cell r="R1140"/>
          <cell r="S1140" t="str">
            <v>แขวงทุ่งสง</v>
          </cell>
          <cell r="T1140" t="str">
            <v>ผบ.582</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นางสาวมณฑิรา  ราชมณี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1984</v>
          </cell>
          <cell r="C1141">
            <v>1136</v>
          </cell>
          <cell r="D1141">
            <v>30</v>
          </cell>
          <cell r="E1141">
            <v>8</v>
          </cell>
          <cell r="F1141">
            <v>2565</v>
          </cell>
          <cell r="G1141">
            <v>800030025194</v>
          </cell>
          <cell r="H1141" t="str">
            <v>นางสาว</v>
          </cell>
          <cell r="I1141" t="str">
            <v>เพ็ญพร</v>
          </cell>
          <cell r="J1141" t="str">
            <v xml:space="preserve"> อุดมชัยถาวร </v>
          </cell>
          <cell r="K1141">
            <v>1509900119391</v>
          </cell>
          <cell r="L1141" t="str">
            <v>บวกครกหลวง</v>
          </cell>
          <cell r="M1141" t="str">
            <v>เขตเชียงใหม่ 3</v>
          </cell>
          <cell r="N1141">
            <v>8</v>
          </cell>
          <cell r="O1141" t="str">
            <v>สินเชื่อธนาคารประชาชน</v>
          </cell>
          <cell r="P1141" t="str">
            <v>บุคคลค้ำประกัน</v>
          </cell>
          <cell r="Q1141"/>
          <cell r="R1141"/>
          <cell r="S1141" t="str">
            <v>จังหวัดเชียงราย</v>
          </cell>
          <cell r="T1141" t="str">
            <v>ผบ.354/2560</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นางสาวเพ็ญพร  อุดมชัยถาวร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1985</v>
          </cell>
          <cell r="C1142">
            <v>1137</v>
          </cell>
          <cell r="D1142">
            <v>30</v>
          </cell>
          <cell r="E1142">
            <v>8</v>
          </cell>
          <cell r="F1142">
            <v>2565</v>
          </cell>
          <cell r="G1142">
            <v>800027342834</v>
          </cell>
          <cell r="H1142" t="str">
            <v>นาง</v>
          </cell>
          <cell r="I1142" t="str">
            <v>ลัดดา</v>
          </cell>
          <cell r="J1142" t="str">
            <v xml:space="preserve"> นันตา </v>
          </cell>
          <cell r="K1142">
            <v>3501300079657</v>
          </cell>
          <cell r="L1142" t="str">
            <v>บ่อสร้าง</v>
          </cell>
          <cell r="M1142" t="str">
            <v>เขตเชียงใหม่ 3</v>
          </cell>
          <cell r="N1142">
            <v>8</v>
          </cell>
          <cell r="O1142" t="str">
            <v>สินเชื่อธนาคารประชาชน</v>
          </cell>
          <cell r="P1142" t="str">
            <v>บุคคลค้ำประกัน</v>
          </cell>
          <cell r="Q1142"/>
          <cell r="R1142"/>
          <cell r="S1142" t="str">
            <v>แขวงเชียงใหม่</v>
          </cell>
          <cell r="T1142" t="str">
            <v>ผบ.1117</v>
          </cell>
          <cell r="U1142" t="str">
            <v>2560</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นางลัดดา  นันตา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1986</v>
          </cell>
          <cell r="C1143">
            <v>1138</v>
          </cell>
          <cell r="D1143">
            <v>30</v>
          </cell>
          <cell r="E1143">
            <v>8</v>
          </cell>
          <cell r="F1143">
            <v>2565</v>
          </cell>
          <cell r="G1143">
            <v>800027212979</v>
          </cell>
          <cell r="H1143" t="str">
            <v>นางสาว</v>
          </cell>
          <cell r="I1143" t="str">
            <v xml:space="preserve">รัชนู </v>
          </cell>
          <cell r="J1143" t="str">
            <v xml:space="preserve">คำวัน </v>
          </cell>
          <cell r="K1143">
            <v>3580300032293</v>
          </cell>
          <cell r="L1143" t="str">
            <v>บ่อสร้าง</v>
          </cell>
          <cell r="M1143" t="str">
            <v>เขตเชียงใหม่ 3</v>
          </cell>
          <cell r="N1143">
            <v>8</v>
          </cell>
          <cell r="O1143" t="str">
            <v>สินเชื่อสวัสดิการ</v>
          </cell>
          <cell r="P1143" t="str">
            <v>บุคคลค้ำประกัน</v>
          </cell>
          <cell r="Q1143"/>
          <cell r="R1143"/>
          <cell r="S1143" t="str">
            <v>จังหวัดแพร่</v>
          </cell>
          <cell r="T1143" t="str">
            <v>ผบ.1765/2562</v>
          </cell>
          <cell r="U1143" t="str">
            <v>2562</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นางสาวรัชนู  คำวัน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1987</v>
          </cell>
          <cell r="C1144">
            <v>1139</v>
          </cell>
          <cell r="D1144">
            <v>30</v>
          </cell>
          <cell r="E1144">
            <v>8</v>
          </cell>
          <cell r="F1144">
            <v>2565</v>
          </cell>
          <cell r="G1144">
            <v>800043946741</v>
          </cell>
          <cell r="H1144" t="str">
            <v>นาย</v>
          </cell>
          <cell r="I1144" t="str">
            <v xml:space="preserve">ภัคภณ </v>
          </cell>
          <cell r="J1144" t="str">
            <v xml:space="preserve">นันต๊ะลิต </v>
          </cell>
          <cell r="K1144">
            <v>1509900755905</v>
          </cell>
          <cell r="L1144" t="str">
            <v>บวกครกหลวง</v>
          </cell>
          <cell r="M1144" t="str">
            <v>เขตเชียงใหม่ 3</v>
          </cell>
          <cell r="N1144">
            <v>8</v>
          </cell>
          <cell r="O1144" t="str">
            <v>สินเชื่อธนาคารประชาชน</v>
          </cell>
          <cell r="P1144" t="str">
            <v>บุคคลค้ำประกัน</v>
          </cell>
          <cell r="Q1144"/>
          <cell r="R1144"/>
          <cell r="S1144" t="str">
            <v>จังหวัดพะเยา</v>
          </cell>
          <cell r="T1144" t="str">
            <v>ผบ.705/2560</v>
          </cell>
          <cell r="U1144" t="str">
            <v>2560</v>
          </cell>
          <cell r="V1144"/>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นายภัคภณ  นันต๊ะลิต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1988</v>
          </cell>
          <cell r="C1145">
            <v>1140</v>
          </cell>
          <cell r="D1145">
            <v>30</v>
          </cell>
          <cell r="E1145">
            <v>8</v>
          </cell>
          <cell r="F1145">
            <v>2565</v>
          </cell>
          <cell r="G1145">
            <v>800051824608</v>
          </cell>
          <cell r="H1145" t="str">
            <v>นาง</v>
          </cell>
          <cell r="I1145" t="str">
            <v>อิ่นแก้ว</v>
          </cell>
          <cell r="J1145" t="str">
            <v xml:space="preserve"> สักเสิน </v>
          </cell>
          <cell r="K1145">
            <v>3501300432594</v>
          </cell>
          <cell r="L1145" t="str">
            <v xml:space="preserve">สันกำแพง </v>
          </cell>
          <cell r="M1145" t="str">
            <v>เขตเชียงใหม่ 3</v>
          </cell>
          <cell r="N1145">
            <v>8</v>
          </cell>
          <cell r="O1145" t="str">
            <v>สินเชื่อธนาคารประชาชน</v>
          </cell>
          <cell r="P1145" t="str">
            <v>บุคคลค้ำประกัน</v>
          </cell>
          <cell r="Q1145"/>
          <cell r="R1145"/>
          <cell r="S1145" t="str">
            <v>แขวงเชียงใหม่</v>
          </cell>
          <cell r="T1145" t="str">
            <v>ผบ.4594</v>
          </cell>
          <cell r="U1145" t="str">
            <v>2560</v>
          </cell>
          <cell r="V1145"/>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 xml:space="preserve">นางอิ่นแก้ว  สักเสิน </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1989</v>
          </cell>
          <cell r="C1146">
            <v>1141</v>
          </cell>
          <cell r="D1146">
            <v>30</v>
          </cell>
          <cell r="E1146">
            <v>8</v>
          </cell>
          <cell r="F1146">
            <v>2565</v>
          </cell>
          <cell r="G1146">
            <v>800007746061</v>
          </cell>
          <cell r="H1146" t="str">
            <v>นาง</v>
          </cell>
          <cell r="I1146" t="str">
            <v>ดลฤดี</v>
          </cell>
          <cell r="J1146" t="str">
            <v xml:space="preserve"> อูปคำแดง</v>
          </cell>
          <cell r="K1146">
            <v>3501300015519</v>
          </cell>
          <cell r="L1146" t="str">
            <v xml:space="preserve">สันกำแพง </v>
          </cell>
          <cell r="M1146" t="str">
            <v>เขตเชียงใหม่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ผบ.1560</v>
          </cell>
          <cell r="U1146" t="str">
            <v>2560</v>
          </cell>
          <cell r="V1146" t="str">
            <v>ผบ.2246</v>
          </cell>
          <cell r="W1146">
            <v>2560</v>
          </cell>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นางดลฤดี  อูปคำแดง</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1990</v>
          </cell>
          <cell r="C1147">
            <v>1142</v>
          </cell>
          <cell r="D1147">
            <v>30</v>
          </cell>
          <cell r="E1147">
            <v>8</v>
          </cell>
          <cell r="F1147">
            <v>2565</v>
          </cell>
          <cell r="G1147">
            <v>821952004488</v>
          </cell>
          <cell r="H1147" t="str">
            <v>นาย</v>
          </cell>
          <cell r="I1147" t="str">
            <v xml:space="preserve">จำรัส </v>
          </cell>
          <cell r="J1147" t="str">
            <v>ชุมภู</v>
          </cell>
          <cell r="K1147">
            <v>3429900004401</v>
          </cell>
          <cell r="L1147" t="str">
            <v>สันกำแพง</v>
          </cell>
          <cell r="M1147" t="str">
            <v>เขตเชียงใหม่ 3</v>
          </cell>
          <cell r="N1147">
            <v>8</v>
          </cell>
          <cell r="O1147" t="str">
            <v>สินเชื่อเพื่อพัฒนากลุ่มอาชีพ</v>
          </cell>
          <cell r="P1147" t="str">
            <v>บุคคลค้ำประกัน</v>
          </cell>
          <cell r="Q1147"/>
          <cell r="R1147"/>
          <cell r="S1147" t="str">
            <v>จังหวัดเชียงใหม่</v>
          </cell>
          <cell r="T1147" t="str">
            <v>ผบ.1559/2560</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นายจำรัส  ชุมภู</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1991</v>
          </cell>
          <cell r="C1148">
            <v>1143</v>
          </cell>
          <cell r="D1148">
            <v>30</v>
          </cell>
          <cell r="E1148">
            <v>8</v>
          </cell>
          <cell r="F1148">
            <v>2565</v>
          </cell>
          <cell r="G1148">
            <v>800040803465</v>
          </cell>
          <cell r="H1148" t="str">
            <v>นาง</v>
          </cell>
          <cell r="I1148" t="str">
            <v xml:space="preserve">ฐิภาพัชญ์ </v>
          </cell>
          <cell r="J1148" t="str">
            <v xml:space="preserve">ภาณุพงษ์อนันต์ </v>
          </cell>
          <cell r="K1148">
            <v>3610200346686</v>
          </cell>
          <cell r="L1148" t="str">
            <v xml:space="preserve">บ่อสร้าง </v>
          </cell>
          <cell r="M1148" t="str">
            <v>เขตเชียงใหม่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ผบ.11339</v>
          </cell>
          <cell r="U1148" t="str">
            <v>2560</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 xml:space="preserve">นางฐิภาพัชญ์  ภาณุพงษ์อนันต์ </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1992</v>
          </cell>
          <cell r="C1149">
            <v>1144</v>
          </cell>
          <cell r="D1149">
            <v>30</v>
          </cell>
          <cell r="E1149">
            <v>8</v>
          </cell>
          <cell r="F1149">
            <v>2565</v>
          </cell>
          <cell r="G1149">
            <v>800031140018</v>
          </cell>
          <cell r="H1149" t="str">
            <v>นาง</v>
          </cell>
          <cell r="I1149" t="str">
            <v xml:space="preserve">ภิวารัตน์ </v>
          </cell>
          <cell r="J1149" t="str">
            <v>ลีลารุ่งระยับ</v>
          </cell>
          <cell r="K1149">
            <v>3630100614956</v>
          </cell>
          <cell r="L1149" t="str">
            <v>บวกครกหลวง</v>
          </cell>
          <cell r="M1149" t="str">
            <v>เขตเชียงใหม่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ผบ7947</v>
          </cell>
          <cell r="U1149" t="str">
            <v>2561</v>
          </cell>
          <cell r="V1149"/>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นางภิวารัตน์  ลีลารุ่งระยับ</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1993</v>
          </cell>
          <cell r="C1150">
            <v>1145</v>
          </cell>
          <cell r="D1150">
            <v>30</v>
          </cell>
          <cell r="E1150">
            <v>8</v>
          </cell>
          <cell r="F1150">
            <v>2565</v>
          </cell>
          <cell r="G1150">
            <v>800028696170</v>
          </cell>
          <cell r="H1150" t="str">
            <v>นางสาว</v>
          </cell>
          <cell r="I1150" t="str">
            <v xml:space="preserve">เพ็ญนภา </v>
          </cell>
          <cell r="J1150" t="str">
            <v>ยานันโต</v>
          </cell>
          <cell r="K1150">
            <v>1650100057538</v>
          </cell>
          <cell r="L1150" t="str">
            <v>บวกครกหลวง</v>
          </cell>
          <cell r="M1150" t="str">
            <v>เขตเชียงใหม่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ผบ.2444</v>
          </cell>
          <cell r="U1150" t="str">
            <v>2562</v>
          </cell>
          <cell r="V1150"/>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นางสาวเพ็ญนภา  ยานันโต</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1994</v>
          </cell>
          <cell r="C1151">
            <v>1146</v>
          </cell>
          <cell r="D1151">
            <v>30</v>
          </cell>
          <cell r="E1151">
            <v>8</v>
          </cell>
          <cell r="F1151">
            <v>2565</v>
          </cell>
          <cell r="G1151">
            <v>800046382589</v>
          </cell>
          <cell r="H1151" t="str">
            <v>นาย</v>
          </cell>
          <cell r="I1151" t="str">
            <v xml:space="preserve">พฤฒิพงษ์ </v>
          </cell>
          <cell r="J1151" t="str">
            <v>มงคลเวส</v>
          </cell>
          <cell r="K1151">
            <v>3510100380875</v>
          </cell>
          <cell r="L1151" t="str">
            <v>บวกครกหลวง</v>
          </cell>
          <cell r="M1151" t="str">
            <v>เขตเชียงใหม่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ผบ.666</v>
          </cell>
          <cell r="U1151" t="str">
            <v>2563</v>
          </cell>
          <cell r="V1151"/>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นายพฤฒิพงษ์  มงคลเวส</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1995</v>
          </cell>
          <cell r="C1152">
            <v>1147</v>
          </cell>
          <cell r="D1152">
            <v>30</v>
          </cell>
          <cell r="E1152">
            <v>8</v>
          </cell>
          <cell r="F1152">
            <v>2565</v>
          </cell>
          <cell r="G1152">
            <v>800025960934</v>
          </cell>
          <cell r="H1152" t="str">
            <v>นางสาว</v>
          </cell>
          <cell r="I1152" t="str">
            <v>พิสมัย</v>
          </cell>
          <cell r="J1152" t="str">
            <v xml:space="preserve"> ชัยยะ</v>
          </cell>
          <cell r="K1152">
            <v>3501300722703</v>
          </cell>
          <cell r="L1152" t="str">
            <v>สันกำแพง</v>
          </cell>
          <cell r="M1152" t="str">
            <v>เขตเชียงใหม่ 3</v>
          </cell>
          <cell r="N1152">
            <v>8</v>
          </cell>
          <cell r="O1152" t="str">
            <v>สินเชื่อธนาคารประชาชน</v>
          </cell>
          <cell r="P1152" t="str">
            <v>บุคคลค้ำประกัน</v>
          </cell>
          <cell r="Q1152"/>
          <cell r="R1152"/>
          <cell r="S1152" t="str">
            <v>แขวงเชียงใหม่</v>
          </cell>
          <cell r="T1152" t="str">
            <v>ผบ.3450</v>
          </cell>
          <cell r="U1152" t="str">
            <v>2562</v>
          </cell>
          <cell r="V1152"/>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นางสาวพิสมัย  ชัยยะ</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1996</v>
          </cell>
          <cell r="C1153">
            <v>1148</v>
          </cell>
          <cell r="D1153">
            <v>30</v>
          </cell>
          <cell r="E1153">
            <v>8</v>
          </cell>
          <cell r="F1153">
            <v>2565</v>
          </cell>
          <cell r="G1153">
            <v>800036120940</v>
          </cell>
          <cell r="H1153" t="str">
            <v>นางสาว</v>
          </cell>
          <cell r="I1153" t="str">
            <v>นิโลบล</v>
          </cell>
          <cell r="J1153" t="str">
            <v xml:space="preserve"> ปิ่นคำ</v>
          </cell>
          <cell r="K1153">
            <v>3509900129393</v>
          </cell>
          <cell r="L1153" t="str">
            <v>บวกครกหลวง</v>
          </cell>
          <cell r="M1153" t="str">
            <v>เขตเชียงใหม่ 3</v>
          </cell>
          <cell r="N1153">
            <v>8</v>
          </cell>
          <cell r="O1153" t="str">
            <v>สินเชื่อพัฒนาองค์กรชุมชน(รายบุคคล)</v>
          </cell>
          <cell r="P1153" t="str">
            <v>บุคคลค้ำประกัน</v>
          </cell>
          <cell r="Q1153"/>
          <cell r="R1153"/>
          <cell r="S1153" t="str">
            <v>แขวงเชียงใหม่</v>
          </cell>
          <cell r="T1153" t="str">
            <v>ผบ.3319</v>
          </cell>
          <cell r="U1153" t="str">
            <v>2562</v>
          </cell>
          <cell r="V1153" t="str">
            <v>ผบ.4452</v>
          </cell>
          <cell r="W1153">
            <v>2562</v>
          </cell>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นางสาวนิโลบล  ปิ่นคำ</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1997</v>
          </cell>
          <cell r="C1154">
            <v>1149</v>
          </cell>
          <cell r="D1154">
            <v>30</v>
          </cell>
          <cell r="E1154">
            <v>8</v>
          </cell>
          <cell r="F1154">
            <v>2565</v>
          </cell>
          <cell r="G1154">
            <v>800052772707</v>
          </cell>
          <cell r="H1154" t="str">
            <v>นางสาว</v>
          </cell>
          <cell r="I1154" t="str">
            <v xml:space="preserve">รักชนก </v>
          </cell>
          <cell r="J1154" t="str">
            <v xml:space="preserve"> กันทะวงค์</v>
          </cell>
          <cell r="K1154">
            <v>1509900516552</v>
          </cell>
          <cell r="L1154" t="str">
            <v>บ่อสร้าง</v>
          </cell>
          <cell r="M1154" t="str">
            <v>เขตเชียงใหม่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ผบ.12047</v>
          </cell>
          <cell r="U1154" t="str">
            <v>2561</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นางสาวรักชนก   กันทะวงค์</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1998</v>
          </cell>
          <cell r="C1155">
            <v>1150</v>
          </cell>
          <cell r="D1155">
            <v>30</v>
          </cell>
          <cell r="E1155">
            <v>8</v>
          </cell>
          <cell r="F1155">
            <v>2565</v>
          </cell>
          <cell r="G1155">
            <v>800058718282</v>
          </cell>
          <cell r="H1155" t="str">
            <v>นาง</v>
          </cell>
          <cell r="I1155" t="str">
            <v xml:space="preserve">สุรางค์ </v>
          </cell>
          <cell r="J1155" t="str">
            <v>เสมอใจ</v>
          </cell>
          <cell r="K1155">
            <v>1501200077184</v>
          </cell>
          <cell r="L1155" t="str">
            <v>บ่อสร้าง</v>
          </cell>
          <cell r="M1155" t="str">
            <v>เขตเชียงใหม่ 3</v>
          </cell>
          <cell r="N1155">
            <v>8</v>
          </cell>
          <cell r="O1155" t="str">
            <v>สินเชื่อธนาคารประชาชน</v>
          </cell>
          <cell r="P1155" t="str">
            <v>บุคคลค้ำประกัน</v>
          </cell>
          <cell r="Q1155"/>
          <cell r="R1155"/>
          <cell r="S1155" t="str">
            <v>แขวงเชียงใหม่</v>
          </cell>
          <cell r="T1155" t="str">
            <v>ผบ.2449</v>
          </cell>
          <cell r="U1155" t="str">
            <v>2562</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นางสุรางค์  เสมอใจ</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1999</v>
          </cell>
          <cell r="C1156">
            <v>1151</v>
          </cell>
          <cell r="D1156">
            <v>30</v>
          </cell>
          <cell r="E1156">
            <v>8</v>
          </cell>
          <cell r="F1156">
            <v>2565</v>
          </cell>
          <cell r="G1156">
            <v>800004241355</v>
          </cell>
          <cell r="H1156" t="str">
            <v>นางสาว</v>
          </cell>
          <cell r="I1156" t="str">
            <v xml:space="preserve">ชณัชญ์กรณ์ </v>
          </cell>
          <cell r="J1156" t="str">
            <v>กมลอมเรศหรือประภาพร ธนกิตติเกษม</v>
          </cell>
          <cell r="K1156">
            <v>5510690017916</v>
          </cell>
          <cell r="L1156" t="str">
            <v>บวกครกหลวง</v>
          </cell>
          <cell r="M1156" t="str">
            <v>เขตเชียงใหม่ 3</v>
          </cell>
          <cell r="N1156">
            <v>8</v>
          </cell>
          <cell r="O1156" t="str">
            <v>สินเชื่อเพื่อพัฒนากลุ่มอาชีพ</v>
          </cell>
          <cell r="P1156" t="str">
            <v>บุคคลค้ำประกัน</v>
          </cell>
          <cell r="Q1156"/>
          <cell r="R1156"/>
          <cell r="S1156" t="str">
            <v>จังหวัดเชียงใหม่</v>
          </cell>
          <cell r="T1156" t="str">
            <v>ผบ.3219/2561</v>
          </cell>
          <cell r="U1156" t="str">
            <v>2561</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นางสาวชณัชญ์กรณ์  กมลอมเรศหรือประภาพร ธนกิตติเกษม</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2000</v>
          </cell>
          <cell r="C1157">
            <v>1152</v>
          </cell>
          <cell r="D1157">
            <v>30</v>
          </cell>
          <cell r="E1157">
            <v>8</v>
          </cell>
          <cell r="F1157">
            <v>2565</v>
          </cell>
          <cell r="G1157">
            <v>800038505551</v>
          </cell>
          <cell r="H1157" t="str">
            <v>นางสาว</v>
          </cell>
          <cell r="I1157" t="str">
            <v xml:space="preserve">พรรณเพ็ญ </v>
          </cell>
          <cell r="J1157" t="str">
            <v>ขันยา</v>
          </cell>
          <cell r="K1157">
            <v>1411100034905</v>
          </cell>
          <cell r="L1157" t="str">
            <v>บ่อสร้าง</v>
          </cell>
          <cell r="M1157" t="str">
            <v>เขตเชียงใหม่ 3</v>
          </cell>
          <cell r="N1157">
            <v>8</v>
          </cell>
          <cell r="O1157" t="str">
            <v>สินเชื่อธนาคารประชาชน</v>
          </cell>
          <cell r="P1157" t="str">
            <v>บุคคลค้ำประกัน</v>
          </cell>
          <cell r="Q1157"/>
          <cell r="R1157"/>
          <cell r="S1157" t="str">
            <v>แขวงเชียงราย</v>
          </cell>
          <cell r="T1157" t="str">
            <v>ผบ.3583</v>
          </cell>
          <cell r="U1157" t="str">
            <v>2562</v>
          </cell>
          <cell r="V1157"/>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นางสาวพรรณเพ็ญ  ขันยา</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2001</v>
          </cell>
          <cell r="C1158">
            <v>1153</v>
          </cell>
          <cell r="D1158">
            <v>30</v>
          </cell>
          <cell r="E1158">
            <v>8</v>
          </cell>
          <cell r="F1158">
            <v>2565</v>
          </cell>
          <cell r="G1158">
            <v>800070729960</v>
          </cell>
          <cell r="H1158" t="str">
            <v>นาย</v>
          </cell>
          <cell r="I1158" t="str">
            <v xml:space="preserve">กฤษณศักดิ์ </v>
          </cell>
          <cell r="J1158" t="str">
            <v>สิงห์คำ</v>
          </cell>
          <cell r="K1158">
            <v>1501700059266</v>
          </cell>
          <cell r="L1158" t="str">
            <v>บวกครกหลวง</v>
          </cell>
          <cell r="M1158" t="str">
            <v>เขตเชียงใหม่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ผบ.3735</v>
          </cell>
          <cell r="U1158" t="str">
            <v>2562</v>
          </cell>
          <cell r="V1158"/>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นายกฤษณศักดิ์  สิงห์คำ</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2002</v>
          </cell>
          <cell r="C1159">
            <v>1154</v>
          </cell>
          <cell r="D1159">
            <v>30</v>
          </cell>
          <cell r="E1159">
            <v>8</v>
          </cell>
          <cell r="F1159">
            <v>2565</v>
          </cell>
          <cell r="G1159">
            <v>800047166924</v>
          </cell>
          <cell r="H1159" t="str">
            <v>นาย</v>
          </cell>
          <cell r="I1159" t="str">
            <v xml:space="preserve">จักรรินทร์ </v>
          </cell>
          <cell r="J1159" t="str">
            <v>เนตรคำพรหม</v>
          </cell>
          <cell r="K1159">
            <v>1509901289282</v>
          </cell>
          <cell r="L1159" t="str">
            <v>บวกครกหลวง</v>
          </cell>
          <cell r="M1159" t="str">
            <v>เขตเชียงใหม่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ผบ.3738</v>
          </cell>
          <cell r="U1159" t="str">
            <v>2562</v>
          </cell>
          <cell r="V1159"/>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นายจักรรินทร์  เนตรคำพรหม</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2003</v>
          </cell>
          <cell r="C1160">
            <v>1155</v>
          </cell>
          <cell r="D1160">
            <v>30</v>
          </cell>
          <cell r="E1160">
            <v>8</v>
          </cell>
          <cell r="F1160">
            <v>2565</v>
          </cell>
          <cell r="G1160">
            <v>800072584009</v>
          </cell>
          <cell r="H1160" t="str">
            <v>นาย</v>
          </cell>
          <cell r="I1160" t="str">
            <v xml:space="preserve">สุวิจักขณ์ </v>
          </cell>
          <cell r="J1160" t="str">
            <v>ประกอบชีพ</v>
          </cell>
          <cell r="K1160">
            <v>1509900741106</v>
          </cell>
          <cell r="L1160" t="str">
            <v>บวกครกหลวง</v>
          </cell>
          <cell r="M1160" t="str">
            <v>เขตเชียงใหม่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ผบ.3732</v>
          </cell>
          <cell r="U1160" t="str">
            <v>2562</v>
          </cell>
          <cell r="V1160" t="str">
            <v>ผบ.4484</v>
          </cell>
          <cell r="W1160">
            <v>2562</v>
          </cell>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นายสุวิจักขณ์  ประกอบชีพ</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2004</v>
          </cell>
          <cell r="C1161">
            <v>1156</v>
          </cell>
          <cell r="D1161">
            <v>30</v>
          </cell>
          <cell r="E1161">
            <v>8</v>
          </cell>
          <cell r="F1161">
            <v>2565</v>
          </cell>
          <cell r="G1161">
            <v>800075135429</v>
          </cell>
          <cell r="H1161" t="str">
            <v>นางสาว</v>
          </cell>
          <cell r="I1161" t="str">
            <v xml:space="preserve">ภัคพิชา </v>
          </cell>
          <cell r="J1161" t="str">
            <v>กมลเลิศ</v>
          </cell>
          <cell r="K1161">
            <v>1501400071023</v>
          </cell>
          <cell r="L1161" t="str">
            <v>บวกครกหลวง</v>
          </cell>
          <cell r="M1161" t="str">
            <v>เขตเชียงใหม่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ผบ.3740</v>
          </cell>
          <cell r="U1161" t="str">
            <v>2562</v>
          </cell>
          <cell r="V1161"/>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นางสาวภัคพิชา  กมลเลิศ</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2005</v>
          </cell>
          <cell r="C1162">
            <v>1157</v>
          </cell>
          <cell r="D1162">
            <v>30</v>
          </cell>
          <cell r="E1162">
            <v>8</v>
          </cell>
          <cell r="F1162">
            <v>2565</v>
          </cell>
          <cell r="G1162">
            <v>800071385390</v>
          </cell>
          <cell r="H1162" t="str">
            <v>นางสาว</v>
          </cell>
          <cell r="I1162" t="str">
            <v xml:space="preserve">จิราพา </v>
          </cell>
          <cell r="J1162" t="str">
            <v>พินิจกิจ</v>
          </cell>
          <cell r="K1162">
            <v>1570700120509</v>
          </cell>
          <cell r="L1162" t="str">
            <v>บวกครกหลวง</v>
          </cell>
          <cell r="M1162" t="str">
            <v>เขตเชียงใหม่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ผบ.3742</v>
          </cell>
          <cell r="U1162" t="str">
            <v>2562</v>
          </cell>
          <cell r="V1162" t="str">
            <v>ผบ.4601</v>
          </cell>
          <cell r="W1162">
            <v>2562</v>
          </cell>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นางสาวจิราพา  พินิจกิจ</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2006</v>
          </cell>
          <cell r="C1163">
            <v>1158</v>
          </cell>
          <cell r="D1163">
            <v>30</v>
          </cell>
          <cell r="E1163">
            <v>8</v>
          </cell>
          <cell r="F1163">
            <v>2565</v>
          </cell>
          <cell r="G1163">
            <v>800074468961</v>
          </cell>
          <cell r="H1163" t="str">
            <v>นาย</v>
          </cell>
          <cell r="I1163" t="str">
            <v>อุทัย</v>
          </cell>
          <cell r="J1163" t="str">
            <v xml:space="preserve"> เจริญสุข</v>
          </cell>
          <cell r="K1163">
            <v>3501700002953</v>
          </cell>
          <cell r="L1163" t="str">
            <v>บวกครกหลวง</v>
          </cell>
          <cell r="M1163" t="str">
            <v>เขตเชียงใหม่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ผบ.3741</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นายอุทัย  เจริญสุข</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2007</v>
          </cell>
          <cell r="C1164">
            <v>1159</v>
          </cell>
          <cell r="D1164">
            <v>30</v>
          </cell>
          <cell r="E1164">
            <v>8</v>
          </cell>
          <cell r="F1164">
            <v>2565</v>
          </cell>
          <cell r="G1164">
            <v>800058635981</v>
          </cell>
          <cell r="H1164" t="str">
            <v>นาง</v>
          </cell>
          <cell r="I1164" t="str">
            <v xml:space="preserve">สิมาการ </v>
          </cell>
          <cell r="J1164" t="str">
            <v>คุณยศยิ่ง</v>
          </cell>
          <cell r="K1164">
            <v>3501300735805</v>
          </cell>
          <cell r="L1164" t="str">
            <v>บวกครกหลวง</v>
          </cell>
          <cell r="M1164" t="str">
            <v>เขตเชียงใหม่ 3</v>
          </cell>
          <cell r="N1164">
            <v>8</v>
          </cell>
          <cell r="O1164" t="str">
            <v>สินเชื่อธนาคารประชาชน</v>
          </cell>
          <cell r="P1164" t="str">
            <v>บุคคลค้ำประกัน</v>
          </cell>
          <cell r="Q1164"/>
          <cell r="R1164"/>
          <cell r="S1164" t="str">
            <v>แขวงเชียงใหม่</v>
          </cell>
          <cell r="T1164" t="str">
            <v>ผบ.3737</v>
          </cell>
          <cell r="U1164" t="str">
            <v>2562</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นางสิมาการ  คุณยศยิ่ง</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2008</v>
          </cell>
          <cell r="C1165">
            <v>1160</v>
          </cell>
          <cell r="D1165">
            <v>30</v>
          </cell>
          <cell r="E1165">
            <v>8</v>
          </cell>
          <cell r="F1165">
            <v>2565</v>
          </cell>
          <cell r="G1165">
            <v>800036279381</v>
          </cell>
          <cell r="H1165" t="str">
            <v>นาย</v>
          </cell>
          <cell r="I1165" t="str">
            <v xml:space="preserve">กุลนรีย์  หรือนายณิชชภา </v>
          </cell>
          <cell r="J1165" t="str">
            <v>กลั่นเรืองแสง หรืออโนมา</v>
          </cell>
          <cell r="K1165">
            <v>3460600626807</v>
          </cell>
          <cell r="L1165" t="str">
            <v>สันกำแพง</v>
          </cell>
          <cell r="M1165" t="str">
            <v>เขตเชียงใหม่ 3</v>
          </cell>
          <cell r="N1165">
            <v>8</v>
          </cell>
          <cell r="O1165" t="str">
            <v>สินเชื่อพัฒนากลุ่มอาชีพ</v>
          </cell>
          <cell r="P1165" t="str">
            <v>บุคคลค้ำประกัน</v>
          </cell>
          <cell r="Q1165"/>
          <cell r="R1165"/>
          <cell r="S1165" t="str">
            <v>จังหวัดเชียงใหม่</v>
          </cell>
          <cell r="T1165" t="str">
            <v>ผบ.3528</v>
          </cell>
          <cell r="U1165" t="str">
            <v>2561</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นายกุลนรีย์  หรือนายณิชชภา  กลั่นเรืองแสง หรืออโนมา</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2009</v>
          </cell>
          <cell r="C1166">
            <v>1161</v>
          </cell>
          <cell r="D1166">
            <v>30</v>
          </cell>
          <cell r="E1166">
            <v>8</v>
          </cell>
          <cell r="F1166">
            <v>2565</v>
          </cell>
          <cell r="G1166">
            <v>800026324288</v>
          </cell>
          <cell r="H1166" t="str">
            <v>นาย</v>
          </cell>
          <cell r="I1166" t="str">
            <v xml:space="preserve"> ชิงชัย </v>
          </cell>
          <cell r="J1166" t="str">
            <v>เหล่าหว้าน</v>
          </cell>
          <cell r="K1166">
            <v>3501300469862</v>
          </cell>
          <cell r="L1166" t="str">
            <v>สันกำแพง</v>
          </cell>
          <cell r="M1166" t="str">
            <v>เขตเชียงใหม่ 3</v>
          </cell>
          <cell r="N1166">
            <v>8</v>
          </cell>
          <cell r="O1166" t="str">
            <v>สินเชื่อธนาคารประชาชน</v>
          </cell>
          <cell r="P1166" t="str">
            <v>บุคคลค้ำประกัน</v>
          </cell>
          <cell r="Q1166"/>
          <cell r="R1166"/>
          <cell r="S1166" t="str">
            <v>แขวงเชียงใหม่</v>
          </cell>
          <cell r="T1166" t="str">
            <v>ผบ.12210</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นาย ชิงชัย  เหล่าหว้าน</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2010</v>
          </cell>
          <cell r="C1167">
            <v>1162</v>
          </cell>
          <cell r="D1167">
            <v>30</v>
          </cell>
          <cell r="E1167">
            <v>8</v>
          </cell>
          <cell r="F1167">
            <v>2565</v>
          </cell>
          <cell r="G1167">
            <v>800049990594</v>
          </cell>
          <cell r="H1167" t="str">
            <v>นางสาว</v>
          </cell>
          <cell r="I1167" t="str">
            <v xml:space="preserve">นันทวรรณ์ </v>
          </cell>
          <cell r="J1167" t="str">
            <v>เทศมาสา</v>
          </cell>
          <cell r="K1167">
            <v>5321090018451</v>
          </cell>
          <cell r="L1167" t="str">
            <v>บ่อสร้าง</v>
          </cell>
          <cell r="M1167" t="str">
            <v>เขตเชียงใหม่ 3</v>
          </cell>
          <cell r="N1167">
            <v>8</v>
          </cell>
          <cell r="O1167" t="str">
            <v>สินเชื่อธนาคารประชาชน</v>
          </cell>
          <cell r="P1167" t="str">
            <v>บุคคลค้ำประกัน</v>
          </cell>
          <cell r="Q1167"/>
          <cell r="R1167"/>
          <cell r="S1167" t="str">
            <v>จังหวัดฉะเชิงเทรา</v>
          </cell>
          <cell r="T1167" t="str">
            <v>ผบ.7726</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นางสาวนันทวรรณ์  เทศมาสา</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2011</v>
          </cell>
          <cell r="C1168">
            <v>1163</v>
          </cell>
          <cell r="D1168">
            <v>30</v>
          </cell>
          <cell r="E1168">
            <v>8</v>
          </cell>
          <cell r="F1168">
            <v>2565</v>
          </cell>
          <cell r="G1168">
            <v>800006561172</v>
          </cell>
          <cell r="H1168" t="str">
            <v>นาง</v>
          </cell>
          <cell r="I1168" t="str">
            <v>ลัดดา</v>
          </cell>
          <cell r="J1168" t="str">
            <v xml:space="preserve"> แก้วคำอ้าย</v>
          </cell>
          <cell r="K1168">
            <v>3501300096331</v>
          </cell>
          <cell r="L1168" t="str">
            <v>สันกำแพง</v>
          </cell>
          <cell r="M1168" t="str">
            <v>เขตเชียงใหม่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ผบ.2571</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นางลัดดา  แก้วคำอ้าย</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2012</v>
          </cell>
          <cell r="C1169">
            <v>1164</v>
          </cell>
          <cell r="D1169">
            <v>30</v>
          </cell>
          <cell r="E1169">
            <v>8</v>
          </cell>
          <cell r="F1169">
            <v>2565</v>
          </cell>
          <cell r="G1169">
            <v>800006561107</v>
          </cell>
          <cell r="H1169" t="str">
            <v>นาย</v>
          </cell>
          <cell r="I1169" t="str">
            <v xml:space="preserve">ชัยณรงค์ </v>
          </cell>
          <cell r="J1169" t="str">
            <v>พวงเรือนแก้ว</v>
          </cell>
          <cell r="K1169">
            <v>3501300517034</v>
          </cell>
          <cell r="L1169" t="str">
            <v>สันกำแพง</v>
          </cell>
          <cell r="M1169" t="str">
            <v>เขตเชียงใหม่ 3</v>
          </cell>
          <cell r="N1169">
            <v>8</v>
          </cell>
          <cell r="O1169" t="str">
            <v>สินเชื่อเพื่อพัฒนากลุ่มอาชีพ</v>
          </cell>
          <cell r="P1169" t="str">
            <v>บุคคลค้ำประกัน</v>
          </cell>
          <cell r="Q1169"/>
          <cell r="R1169"/>
          <cell r="S1169" t="str">
            <v>จังหวัดเชียงใหม่</v>
          </cell>
          <cell r="T1169" t="str">
            <v>ผบ.2572</v>
          </cell>
          <cell r="U1169" t="str">
            <v>2562</v>
          </cell>
          <cell r="V1169"/>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นายชัยณรงค์  พวงเรือนแก้ว</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2013</v>
          </cell>
          <cell r="C1170">
            <v>1165</v>
          </cell>
          <cell r="D1170">
            <v>23</v>
          </cell>
          <cell r="E1170">
            <v>8</v>
          </cell>
          <cell r="F1170">
            <v>2565</v>
          </cell>
          <cell r="G1170">
            <v>800023015954</v>
          </cell>
          <cell r="H1170" t="str">
            <v>นาง</v>
          </cell>
          <cell r="I1170" t="str">
            <v>โชติรัตน์</v>
          </cell>
          <cell r="J1170" t="str">
            <v>แลมเบิอร์ท</v>
          </cell>
          <cell r="K1170" t="str">
            <v>3 4003 00089 05 9</v>
          </cell>
          <cell r="L1170" t="str">
            <v>เซ็นทรัลแอร์พอร์ตพลาซ่าเชียงใหม่</v>
          </cell>
          <cell r="M1170" t="str">
            <v>เชียงใหม่ 1</v>
          </cell>
          <cell r="N1170">
            <v>8</v>
          </cell>
          <cell r="O1170" t="str">
            <v>สินเชื่อห้องแถว</v>
          </cell>
          <cell r="P1170" t="str">
            <v>1.บุคคลค้ำประกัน</v>
          </cell>
          <cell r="Q1170">
            <v>256773.3</v>
          </cell>
          <cell r="R1170">
            <v>51229.22</v>
          </cell>
          <cell r="S1170" t="str">
            <v>จังหวัดเชียงใหม่</v>
          </cell>
          <cell r="T1170" t="str">
            <v>ผบE1242</v>
          </cell>
          <cell r="U1170">
            <v>2564</v>
          </cell>
          <cell r="V1170" t="str">
            <v>ผบE862</v>
          </cell>
          <cell r="W1170">
            <v>2565</v>
          </cell>
          <cell r="X1170">
            <v>20</v>
          </cell>
          <cell r="Y1170">
            <v>6</v>
          </cell>
          <cell r="Z1170">
            <v>2565</v>
          </cell>
          <cell r="AA1170"/>
          <cell r="AB1170"/>
          <cell r="AC1170"/>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นางโชติรัตน์ แลมเบิอร์ท</v>
          </cell>
          <cell r="BM1170">
            <v>0</v>
          </cell>
          <cell r="BN1170"/>
          <cell r="BO1170"/>
          <cell r="BP1170"/>
          <cell r="BQ1170"/>
          <cell r="BR1170"/>
          <cell r="BS1170"/>
          <cell r="BT1170"/>
          <cell r="BU1170" t="str">
            <v>จันทร์นิภา</v>
          </cell>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2014</v>
          </cell>
          <cell r="C1171">
            <v>1166</v>
          </cell>
          <cell r="D1171"/>
          <cell r="E1171"/>
          <cell r="F1171"/>
          <cell r="G1171">
            <v>800029763748</v>
          </cell>
          <cell r="H1171" t="str">
            <v>นาย</v>
          </cell>
          <cell r="I1171" t="str">
            <v>อธิการณ์</v>
          </cell>
          <cell r="J1171" t="str">
            <v>คำบุญชู</v>
          </cell>
          <cell r="K1171" t="str">
            <v>1 5010 00056 00 1</v>
          </cell>
          <cell r="L1171" t="str">
            <v>แม่อาย</v>
          </cell>
          <cell r="M1171" t="str">
            <v>เชียงใหม่ 2</v>
          </cell>
          <cell r="N1171">
            <v>8</v>
          </cell>
          <cell r="O1171" t="str">
            <v>ธนาคารประชาชน</v>
          </cell>
          <cell r="P1171" t="str">
            <v>1.บุคคลค้ำประกัน</v>
          </cell>
          <cell r="Q1171"/>
          <cell r="R1171"/>
          <cell r="S1171" t="str">
            <v>จังหวัดฝาง</v>
          </cell>
          <cell r="T1171" t="str">
            <v>ผบ.622</v>
          </cell>
          <cell r="U1171" t="str">
            <v>2557</v>
          </cell>
          <cell r="V1171" t="str">
            <v>ผบ.760</v>
          </cell>
          <cell r="W1171">
            <v>2557</v>
          </cell>
          <cell r="X1171"/>
          <cell r="Y1171"/>
          <cell r="Z1171"/>
          <cell r="AA1171">
            <v>21</v>
          </cell>
          <cell r="AB1171">
            <v>10</v>
          </cell>
          <cell r="AC1171">
            <v>2556</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นายอธิการณ์ คำบุญชู</v>
          </cell>
          <cell r="BM1171">
            <v>0</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2015</v>
          </cell>
          <cell r="C1172">
            <v>1167</v>
          </cell>
          <cell r="D1172">
            <v>23</v>
          </cell>
          <cell r="E1172">
            <v>8</v>
          </cell>
          <cell r="F1172">
            <v>2565</v>
          </cell>
          <cell r="G1172">
            <v>800015062493</v>
          </cell>
          <cell r="H1172" t="str">
            <v>นาย</v>
          </cell>
          <cell r="I1172" t="str">
            <v>สุคนธ์</v>
          </cell>
          <cell r="J1172" t="str">
            <v>รัตนเวชชากุล</v>
          </cell>
          <cell r="K1172">
            <v>3500600219895</v>
          </cell>
          <cell r="L1172" t="str">
            <v>เซ็นทรัล แอร์พอร์ต พลาซ่า เชียงใหม่</v>
          </cell>
          <cell r="M1172" t="str">
            <v>เชียงใหม่ 1</v>
          </cell>
          <cell r="N1172">
            <v>8</v>
          </cell>
          <cell r="O1172" t="str">
            <v>สินเชื่อสวัสดิการ</v>
          </cell>
          <cell r="P1172" t="str">
            <v>1.บุคคลค้ำประกัน</v>
          </cell>
          <cell r="Q1172">
            <v>647842.49</v>
          </cell>
          <cell r="R1172">
            <v>121437.96</v>
          </cell>
          <cell r="S1172" t="str">
            <v>จังหวัดเชียงใหม่</v>
          </cell>
          <cell r="T1172" t="str">
            <v>ผบ.1097</v>
          </cell>
          <cell r="U1172">
            <v>2562</v>
          </cell>
          <cell r="V1172" t="str">
            <v>ผบ.1615</v>
          </cell>
          <cell r="W1172">
            <v>2562</v>
          </cell>
          <cell r="X1172">
            <v>5</v>
          </cell>
          <cell r="Y1172">
            <v>8</v>
          </cell>
          <cell r="Z1172">
            <v>2562</v>
          </cell>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นายสุคนธ์ รัตนเวชชากุล</v>
          </cell>
          <cell r="BM1172">
            <v>883161010170</v>
          </cell>
          <cell r="BN1172"/>
          <cell r="BO1172"/>
          <cell r="BP1172"/>
          <cell r="BQ1172"/>
          <cell r="BR1172"/>
          <cell r="BS1172"/>
          <cell r="BT1172"/>
          <cell r="BU1172" t="str">
            <v>จันทร์นิภา</v>
          </cell>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2016</v>
          </cell>
          <cell r="C1173">
            <v>1168</v>
          </cell>
          <cell r="D1173">
            <v>24</v>
          </cell>
          <cell r="E1173">
            <v>8</v>
          </cell>
          <cell r="F1173">
            <v>2565</v>
          </cell>
          <cell r="G1173">
            <v>800035226201</v>
          </cell>
          <cell r="H1173" t="str">
            <v>นาง</v>
          </cell>
          <cell r="I1173" t="str">
            <v>ธัญธิตา</v>
          </cell>
          <cell r="J1173" t="str">
            <v>หาญมงคล</v>
          </cell>
          <cell r="K1173">
            <v>3930100857821</v>
          </cell>
          <cell r="L1173" t="str">
            <v>หนองหอย</v>
          </cell>
          <cell r="M1173" t="str">
            <v>เชียงใหม่ 1</v>
          </cell>
          <cell r="N1173">
            <v>8</v>
          </cell>
          <cell r="O1173" t="str">
            <v>สินเชื่อธนาคารประชาชน</v>
          </cell>
          <cell r="P1173" t="str">
            <v>1.บุคคลค้ำประกัน</v>
          </cell>
          <cell r="Q1173">
            <v>55843.63</v>
          </cell>
          <cell r="R1173">
            <v>11965.53</v>
          </cell>
          <cell r="S1173" t="str">
            <v>แขวงเชียงใหม่</v>
          </cell>
          <cell r="T1173" t="str">
            <v>ผบ.2641</v>
          </cell>
          <cell r="U1173">
            <v>2563</v>
          </cell>
          <cell r="V1173" t="str">
            <v>ผบ.5135</v>
          </cell>
          <cell r="W1173">
            <v>2563</v>
          </cell>
          <cell r="X1173"/>
          <cell r="Y1173"/>
          <cell r="Z1173"/>
          <cell r="AA1173">
            <v>20</v>
          </cell>
          <cell r="AB1173">
            <v>7</v>
          </cell>
          <cell r="AC1173">
            <v>2563</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นางธัญธิตา หาญมงคล</v>
          </cell>
          <cell r="BM1173">
            <v>823560010169</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2017</v>
          </cell>
          <cell r="C1174">
            <v>1169</v>
          </cell>
          <cell r="D1174">
            <v>2</v>
          </cell>
          <cell r="E1174">
            <v>8</v>
          </cell>
          <cell r="F1174">
            <v>2565</v>
          </cell>
          <cell r="G1174">
            <v>800038967850</v>
          </cell>
          <cell r="H1174" t="str">
            <v>นางสาว</v>
          </cell>
          <cell r="I1174" t="str">
            <v>ดวงพร</v>
          </cell>
          <cell r="J1174" t="str">
            <v>แจ่มแจ้ง</v>
          </cell>
          <cell r="K1174" t="str">
            <v>1-5806-00029-78-0</v>
          </cell>
          <cell r="L1174" t="str">
            <v>ถนนทิพย์เนตร</v>
          </cell>
          <cell r="M1174" t="str">
            <v>เชียงใหม่ 1</v>
          </cell>
          <cell r="N1174">
            <v>8</v>
          </cell>
          <cell r="O1174" t="str">
            <v>สินเชื่อธนาคารประชาชน</v>
          </cell>
          <cell r="P1174" t="str">
            <v>1.บุคคลค้ำประกัน</v>
          </cell>
          <cell r="Q1174">
            <v>60664</v>
          </cell>
          <cell r="R1174">
            <v>20340.080000000002</v>
          </cell>
          <cell r="S1174" t="str">
            <v>จังหวัดฮอด</v>
          </cell>
          <cell r="T1174" t="str">
            <v>ผบ.1130</v>
          </cell>
          <cell r="U1174" t="str">
            <v>2561</v>
          </cell>
          <cell r="V1174" t="str">
            <v>ผบ.1390</v>
          </cell>
          <cell r="W1174">
            <v>2561</v>
          </cell>
          <cell r="X1174">
            <v>28</v>
          </cell>
          <cell r="Y1174">
            <v>11</v>
          </cell>
          <cell r="Z1174">
            <v>2561</v>
          </cell>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นางสาวดวงพร แจ่มแจ้ง</v>
          </cell>
          <cell r="BM1174">
            <v>823561010660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2018</v>
          </cell>
          <cell r="C1175">
            <v>1170</v>
          </cell>
          <cell r="D1175">
            <v>5</v>
          </cell>
          <cell r="E1175">
            <v>9</v>
          </cell>
          <cell r="F1175">
            <v>2565</v>
          </cell>
          <cell r="G1175">
            <v>843052008516</v>
          </cell>
          <cell r="H1175" t="str">
            <v>นาย</v>
          </cell>
          <cell r="I1175" t="str">
            <v>เขมภพ</v>
          </cell>
          <cell r="J1175" t="str">
            <v>วงค์จี๋</v>
          </cell>
          <cell r="K1175" t="str">
            <v>3-5018-00054-95-5</v>
          </cell>
          <cell r="L1175" t="str">
            <v>หนองหอย</v>
          </cell>
          <cell r="M1175" t="str">
            <v>เชียงใหม่ 1</v>
          </cell>
          <cell r="N1175">
            <v>8</v>
          </cell>
          <cell r="O1175" t="str">
            <v>สินเชื่อเพื่อพัฒนากลุ่มอาชีพ</v>
          </cell>
          <cell r="P1175" t="str">
            <v>1.บุคคลค้ำประกัน</v>
          </cell>
          <cell r="Q1175">
            <v>504644</v>
          </cell>
          <cell r="R1175">
            <v>74093</v>
          </cell>
          <cell r="S1175" t="str">
            <v>จังหวัดเชียงใหม่</v>
          </cell>
          <cell r="T1175" t="str">
            <v>ผบ.766</v>
          </cell>
          <cell r="U1175" t="str">
            <v>2557</v>
          </cell>
          <cell r="V1175" t="str">
            <v>ผบ.925</v>
          </cell>
          <cell r="W1175">
            <v>2557</v>
          </cell>
          <cell r="X1175"/>
          <cell r="Y1175"/>
          <cell r="Z1175"/>
          <cell r="AA1175">
            <v>27</v>
          </cell>
          <cell r="AB1175">
            <v>6</v>
          </cell>
          <cell r="AC1175">
            <v>2557</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นายเขมภพ วงค์จี๋</v>
          </cell>
          <cell r="BM1175">
            <v>0</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2019</v>
          </cell>
          <cell r="C1176">
            <v>1171</v>
          </cell>
          <cell r="D1176">
            <v>6</v>
          </cell>
          <cell r="E1176">
            <v>9</v>
          </cell>
          <cell r="F1176">
            <v>2565</v>
          </cell>
          <cell r="G1176">
            <v>800052704627</v>
          </cell>
          <cell r="H1176" t="str">
            <v>นาง</v>
          </cell>
          <cell r="I1176" t="str">
            <v>วิลัยลักษณ์</v>
          </cell>
          <cell r="J1176" t="str">
            <v>คำฟอง</v>
          </cell>
          <cell r="K1176">
            <v>3571000034682</v>
          </cell>
          <cell r="L1176" t="str">
            <v>ประตูช้างเผือก</v>
          </cell>
          <cell r="M1176" t="str">
            <v>เชียงใหม่ 1</v>
          </cell>
          <cell r="N1176">
            <v>8</v>
          </cell>
          <cell r="O1176" t="str">
            <v>สินเชื่อธนาคารประชาชน</v>
          </cell>
          <cell r="P1176" t="str">
            <v>4.ไม่มีหลักประกัน</v>
          </cell>
          <cell r="Q1176">
            <v>26656</v>
          </cell>
          <cell r="R1176">
            <v>21659.99</v>
          </cell>
          <cell r="S1176" t="str">
            <v>แขวงเชียงใหม่</v>
          </cell>
          <cell r="T1176" t="str">
            <v>ผบE4149</v>
          </cell>
          <cell r="U1176">
            <v>2563</v>
          </cell>
          <cell r="V1176" t="str">
            <v>ผบE3821</v>
          </cell>
          <cell r="W1176">
            <v>2564</v>
          </cell>
          <cell r="X1176"/>
          <cell r="Y1176"/>
          <cell r="Z1176"/>
          <cell r="AA1176">
            <v>9</v>
          </cell>
          <cell r="AB1176">
            <v>11</v>
          </cell>
          <cell r="AC1176">
            <v>2564</v>
          </cell>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นางวิลัยลักษณ์ คำฟอง</v>
          </cell>
          <cell r="BM1176">
            <v>823560010444</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2020</v>
          </cell>
          <cell r="C1177">
            <v>1172</v>
          </cell>
          <cell r="D1177">
            <v>7</v>
          </cell>
          <cell r="E1177">
            <v>9</v>
          </cell>
          <cell r="F1177">
            <v>2565</v>
          </cell>
          <cell r="G1177">
            <v>800094176750</v>
          </cell>
          <cell r="H1177" t="str">
            <v>นาวสาว</v>
          </cell>
          <cell r="I1177" t="str">
            <v>สุมาลี</v>
          </cell>
          <cell r="J1177" t="str">
            <v>ดาวเงิน</v>
          </cell>
          <cell r="K1177">
            <v>3501300051060</v>
          </cell>
          <cell r="L1177" t="str">
            <v>ดอยสะเก็ด</v>
          </cell>
          <cell r="M1177" t="str">
            <v>เชียงใหม่ 2</v>
          </cell>
          <cell r="N1177">
            <v>8</v>
          </cell>
          <cell r="O1177" t="str">
            <v>สินเชื่อแก้ไขปัญหาหนี้นอกระบบPSA ระยะที่ 2</v>
          </cell>
          <cell r="P1177" t="str">
            <v>1.บุคคลค้ำประกัน</v>
          </cell>
          <cell r="Q1177">
            <v>29160</v>
          </cell>
          <cell r="R1177">
            <v>4768.6899999999996</v>
          </cell>
          <cell r="S1177" t="str">
            <v>แขวงเชียงใหม่</v>
          </cell>
          <cell r="T1177" t="str">
            <v>ผบE787</v>
          </cell>
          <cell r="U1177" t="str">
            <v>2565</v>
          </cell>
          <cell r="V1177" t="str">
            <v>ผบE2170</v>
          </cell>
          <cell r="W1177">
            <v>2565</v>
          </cell>
          <cell r="X1177">
            <v>3</v>
          </cell>
          <cell r="Y1177">
            <v>5</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นาวสาวสุมาลี ดาวเงิน</v>
          </cell>
          <cell r="BM1177">
            <v>883264010091</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2021</v>
          </cell>
          <cell r="C1178">
            <v>1173</v>
          </cell>
          <cell r="D1178">
            <v>8</v>
          </cell>
          <cell r="E1178">
            <v>8</v>
          </cell>
          <cell r="F1178">
            <v>2565</v>
          </cell>
          <cell r="G1178">
            <v>800093417528</v>
          </cell>
          <cell r="H1178" t="str">
            <v>นางสาว</v>
          </cell>
          <cell r="I1178" t="str">
            <v>เครือวัลย์</v>
          </cell>
          <cell r="J1178" t="str">
            <v>อุ่นใจ</v>
          </cell>
          <cell r="K1178">
            <v>3501200814487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33332</v>
          </cell>
          <cell r="R1178">
            <v>8670.31</v>
          </cell>
          <cell r="S1178" t="str">
            <v>แขวงเชียงใหม่</v>
          </cell>
          <cell r="T1178" t="str">
            <v>ผบE241</v>
          </cell>
          <cell r="U1178">
            <v>2565</v>
          </cell>
          <cell r="V1178" t="str">
            <v>ผบE.5389</v>
          </cell>
          <cell r="W1178">
            <v>2565</v>
          </cell>
          <cell r="X1178">
            <v>1</v>
          </cell>
          <cell r="Y1178">
            <v>8</v>
          </cell>
          <cell r="Z1178">
            <v>2565</v>
          </cell>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นางสาวเครือวัลย์ อุ่นใจ</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2022</v>
          </cell>
          <cell r="C1179">
            <v>1174</v>
          </cell>
          <cell r="D1179">
            <v>8</v>
          </cell>
          <cell r="E1179">
            <v>8</v>
          </cell>
          <cell r="F1179">
            <v>2565</v>
          </cell>
          <cell r="G1179">
            <v>800093417395</v>
          </cell>
          <cell r="H1179" t="str">
            <v>นาย</v>
          </cell>
          <cell r="I1179" t="str">
            <v>อหนึ่ง</v>
          </cell>
          <cell r="J1179" t="str">
            <v>พรมจา</v>
          </cell>
          <cell r="K1179">
            <v>1509900568897</v>
          </cell>
          <cell r="L1179" t="str">
            <v>สันป่าตอง</v>
          </cell>
          <cell r="M1179" t="str">
            <v>เชียงใหม่ 3</v>
          </cell>
          <cell r="N1179">
            <v>8</v>
          </cell>
          <cell r="O1179" t="str">
            <v>สินเชื่อแก้ไขปัญหาหนี้นอกระบบPSAระยะที่2</v>
          </cell>
          <cell r="P1179" t="str">
            <v>1.บุคคลค้ำประกัน</v>
          </cell>
          <cell r="Q1179">
            <v>30554</v>
          </cell>
          <cell r="R1179">
            <v>7758.07</v>
          </cell>
          <cell r="S1179" t="str">
            <v>แขวงเชียงใหม่</v>
          </cell>
          <cell r="T1179" t="str">
            <v>ผบE5226</v>
          </cell>
          <cell r="U1179">
            <v>2564</v>
          </cell>
          <cell r="V1179" t="str">
            <v>ผบE2993</v>
          </cell>
          <cell r="W1179">
            <v>2565</v>
          </cell>
          <cell r="X1179"/>
          <cell r="Y1179"/>
          <cell r="Z1179"/>
          <cell r="AA1179">
            <v>23</v>
          </cell>
          <cell r="AB1179">
            <v>5</v>
          </cell>
          <cell r="AC1179">
            <v>2565</v>
          </cell>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นายอหนึ่ง พรมจา</v>
          </cell>
          <cell r="BM1179">
            <v>888164010345</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2023</v>
          </cell>
          <cell r="C1180">
            <v>1175</v>
          </cell>
          <cell r="D1180">
            <v>8</v>
          </cell>
          <cell r="E1180">
            <v>8</v>
          </cell>
          <cell r="F1180">
            <v>2565</v>
          </cell>
          <cell r="G1180">
            <v>800086995878</v>
          </cell>
          <cell r="H1180" t="str">
            <v>นาย</v>
          </cell>
          <cell r="I1180" t="str">
            <v>พิสิษฐ์</v>
          </cell>
          <cell r="J1180" t="str">
            <v>นรเศรษฐวงศ์</v>
          </cell>
          <cell r="K1180">
            <v>3500100158455</v>
          </cell>
          <cell r="L1180" t="str">
            <v>สันป่าตอง</v>
          </cell>
          <cell r="M1180" t="str">
            <v>เชียงใหม่ 3</v>
          </cell>
          <cell r="N1180">
            <v>8</v>
          </cell>
          <cell r="O1180" t="str">
            <v>สินเชื่อธนาคารประชาชน</v>
          </cell>
          <cell r="P1180" t="str">
            <v>1.บุคคลค้ำประกัน</v>
          </cell>
          <cell r="Q1180">
            <v>73328</v>
          </cell>
          <cell r="R1180">
            <v>27498.45</v>
          </cell>
          <cell r="S1180" t="str">
            <v>แขวงเชียงใหม่</v>
          </cell>
          <cell r="T1180" t="str">
            <v>ผบE1982</v>
          </cell>
          <cell r="U1180">
            <v>2565</v>
          </cell>
          <cell r="V1180" t="str">
            <v>ผบE4255</v>
          </cell>
          <cell r="W1180">
            <v>2565</v>
          </cell>
          <cell r="X1180">
            <v>28</v>
          </cell>
          <cell r="Y1180">
            <v>6</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นายพิสิษฐ์ นรเศรษฐวงศ์</v>
          </cell>
          <cell r="BM1180">
            <v>888164010346</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2024</v>
          </cell>
          <cell r="C1181">
            <v>1176</v>
          </cell>
          <cell r="D1181">
            <v>8</v>
          </cell>
          <cell r="E1181">
            <v>8</v>
          </cell>
          <cell r="F1181">
            <v>2565</v>
          </cell>
          <cell r="G1181">
            <v>800094137315</v>
          </cell>
          <cell r="H1181" t="str">
            <v>นาย</v>
          </cell>
          <cell r="I1181" t="str">
            <v>จิรวัฒน์</v>
          </cell>
          <cell r="J1181" t="str">
            <v>สิงห์หอม</v>
          </cell>
          <cell r="K1181">
            <v>5501500019182</v>
          </cell>
          <cell r="L1181" t="str">
            <v>หางดง</v>
          </cell>
          <cell r="M1181" t="str">
            <v>เชียงใหม่ 3</v>
          </cell>
          <cell r="N1181">
            <v>8</v>
          </cell>
          <cell r="O1181" t="str">
            <v>สินเชื่อแก้ไขปัญหาหนี้นอกระบบPSAระยะที่2</v>
          </cell>
          <cell r="P1181" t="str">
            <v>1.บุคคลค้ำประกัน</v>
          </cell>
          <cell r="Q1181">
            <v>40826</v>
          </cell>
          <cell r="R1181">
            <v>10583.7</v>
          </cell>
          <cell r="S1181" t="str">
            <v>แขวงเชียงใหม่</v>
          </cell>
          <cell r="T1181" t="str">
            <v>ผบ.882</v>
          </cell>
          <cell r="U1181">
            <v>2565</v>
          </cell>
          <cell r="V1181"/>
          <cell r="W1181"/>
          <cell r="X1181">
            <v>29</v>
          </cell>
          <cell r="Y1181">
            <v>8</v>
          </cell>
          <cell r="Z1181">
            <v>2565</v>
          </cell>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นายจิรวัฒน์ สิงห์หอม</v>
          </cell>
          <cell r="BM1181">
            <v>888164010442</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2025</v>
          </cell>
          <cell r="C1182">
            <v>1177</v>
          </cell>
          <cell r="D1182">
            <v>14</v>
          </cell>
          <cell r="E1182">
            <v>9</v>
          </cell>
          <cell r="F1182">
            <v>2565</v>
          </cell>
          <cell r="G1182">
            <v>800037796342</v>
          </cell>
          <cell r="H1182" t="str">
            <v>นาย</v>
          </cell>
          <cell r="I1182" t="str">
            <v>ภานุมาส</v>
          </cell>
          <cell r="J1182" t="str">
            <v>บุญสม</v>
          </cell>
          <cell r="K1182">
            <v>3540700365583</v>
          </cell>
          <cell r="L1182" t="str">
            <v>เซ็นทรัลแอร์พอร์ตพลาซ่าเชียงใหม่</v>
          </cell>
          <cell r="M1182" t="str">
            <v>เชียงใหม่ 1</v>
          </cell>
          <cell r="N1182">
            <v>8</v>
          </cell>
          <cell r="O1182" t="str">
            <v>สินเชื่อธนาคารประชาชน</v>
          </cell>
          <cell r="P1182" t="str">
            <v>1.บุคคลค้ำประกัน</v>
          </cell>
          <cell r="Q1182">
            <v>101423</v>
          </cell>
          <cell r="R1182">
            <v>12965.87</v>
          </cell>
          <cell r="S1182" t="str">
            <v>จังหวัดแพร่</v>
          </cell>
          <cell r="T1182" t="str">
            <v>ผบ.1199</v>
          </cell>
          <cell r="U1182">
            <v>2559</v>
          </cell>
          <cell r="V1182" t="str">
            <v>ผบ1825</v>
          </cell>
          <cell r="W1182">
            <v>2559</v>
          </cell>
          <cell r="X1182"/>
          <cell r="Y1182"/>
          <cell r="Z1182"/>
          <cell r="AA1182">
            <v>4</v>
          </cell>
          <cell r="AB1182">
            <v>8</v>
          </cell>
          <cell r="AC1182">
            <v>2559</v>
          </cell>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นายภานุมาส บุญสม</v>
          </cell>
          <cell r="BM1182">
            <v>0</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2026</v>
          </cell>
          <cell r="C1183">
            <v>1178</v>
          </cell>
          <cell r="D1183">
            <v>4</v>
          </cell>
          <cell r="E1183">
            <v>10</v>
          </cell>
          <cell r="F1183">
            <v>2565</v>
          </cell>
          <cell r="G1183">
            <v>800016237920</v>
          </cell>
          <cell r="H1183" t="str">
            <v>นาย</v>
          </cell>
          <cell r="I1183" t="str">
            <v>ชาญชัย</v>
          </cell>
          <cell r="J1183" t="str">
            <v>คงธนพิสิฐกุล</v>
          </cell>
          <cell r="K1183">
            <v>1520700004550</v>
          </cell>
          <cell r="L1183" t="str">
            <v>มีโชค พลาซ่า</v>
          </cell>
          <cell r="M1183" t="str">
            <v>เชียงใหม่ 2</v>
          </cell>
          <cell r="N1183">
            <v>8</v>
          </cell>
          <cell r="O1183" t="str">
            <v>โครงกาลเกื้อกูลผู้ประกอบวิชาชีพทางการศึกษา</v>
          </cell>
          <cell r="P1183" t="str">
            <v>1.บุคคลค้ำประกัน</v>
          </cell>
          <cell r="Q1183">
            <v>503758.79</v>
          </cell>
          <cell r="R1183">
            <v>31733.21</v>
          </cell>
          <cell r="S1183" t="str">
            <v>จังหวัดเชียงใหม่</v>
          </cell>
          <cell r="T1183" t="str">
            <v>ผบ.762</v>
          </cell>
          <cell r="U1183" t="str">
            <v>2563</v>
          </cell>
          <cell r="V1183" t="str">
            <v>ผบ.1980</v>
          </cell>
          <cell r="W1183">
            <v>2563</v>
          </cell>
          <cell r="X1183">
            <v>17</v>
          </cell>
          <cell r="Y1183">
            <v>8</v>
          </cell>
          <cell r="Z1183">
            <v>2563</v>
          </cell>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นายชาญชัย คงธนพิสิฐกุล</v>
          </cell>
          <cell r="BM1183">
            <v>883263010848</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2027</v>
          </cell>
          <cell r="C1184">
            <v>1179</v>
          </cell>
          <cell r="D1184">
            <v>4</v>
          </cell>
          <cell r="E1184">
            <v>10</v>
          </cell>
          <cell r="F1184">
            <v>2565</v>
          </cell>
          <cell r="G1184">
            <v>800023158333</v>
          </cell>
          <cell r="H1184" t="str">
            <v>นางสาว</v>
          </cell>
          <cell r="I1184" t="str">
            <v>ประภัสสร</v>
          </cell>
          <cell r="J1184" t="str">
            <v>รัตนคีรี</v>
          </cell>
          <cell r="K1184">
            <v>3501500420913</v>
          </cell>
          <cell r="L1184" t="str">
            <v>ดอยสะเก็ด</v>
          </cell>
          <cell r="M1184" t="str">
            <v>เชียงใหม่ 2</v>
          </cell>
          <cell r="N1184">
            <v>8</v>
          </cell>
          <cell r="O1184" t="str">
            <v>สินเชื่อธนาคารประชาชน</v>
          </cell>
          <cell r="P1184" t="str">
            <v>1.บุคคลค้ำประกัน</v>
          </cell>
          <cell r="Q1184">
            <v>177163.33</v>
          </cell>
          <cell r="R1184">
            <v>39029.89</v>
          </cell>
          <cell r="S1184" t="str">
            <v>แขวงเชียงใหม่</v>
          </cell>
          <cell r="T1184" t="str">
            <v>ผบ.9643</v>
          </cell>
          <cell r="U1184" t="str">
            <v>2558</v>
          </cell>
          <cell r="V1184" t="str">
            <v>ผบ.198</v>
          </cell>
          <cell r="W1184">
            <v>2559</v>
          </cell>
          <cell r="X1184"/>
          <cell r="Y1184"/>
          <cell r="Z1184"/>
          <cell r="AA1184">
            <v>20</v>
          </cell>
          <cell r="AB1184">
            <v>1</v>
          </cell>
          <cell r="AC1184">
            <v>2559</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นางสาวประภัสสร รัตนคีรี</v>
          </cell>
          <cell r="BM1184">
            <v>823658010425</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2028</v>
          </cell>
          <cell r="C1185">
            <v>1180</v>
          </cell>
          <cell r="D1185">
            <v>4</v>
          </cell>
          <cell r="E1185">
            <v>10</v>
          </cell>
          <cell r="F1185">
            <v>2565</v>
          </cell>
          <cell r="G1185">
            <v>800030715018</v>
          </cell>
          <cell r="H1185" t="str">
            <v>นาย</v>
          </cell>
          <cell r="I1185" t="str">
            <v xml:space="preserve">ยุทธพงศ์ </v>
          </cell>
          <cell r="J1185" t="str">
            <v>พรหมมั่ง</v>
          </cell>
          <cell r="K1185">
            <v>3500700069593</v>
          </cell>
          <cell r="L1185" t="str">
            <v>มหาวิทยาลัยเชียงใหม่</v>
          </cell>
          <cell r="M1185" t="str">
            <v>เชียงใหม่ 2</v>
          </cell>
          <cell r="N1185">
            <v>8</v>
          </cell>
          <cell r="O1185" t="str">
            <v>สินเชื่อธนาคารประชาชน</v>
          </cell>
          <cell r="P1185" t="str">
            <v>1.บุคคลค้ำประกัน</v>
          </cell>
          <cell r="Q1185">
            <v>154599.09</v>
          </cell>
          <cell r="R1185">
            <v>43192.639999999999</v>
          </cell>
          <cell r="S1185" t="str">
            <v>แขวงเชียงใหม่</v>
          </cell>
          <cell r="T1185" t="str">
            <v>ผบ.2218</v>
          </cell>
          <cell r="U1185" t="str">
            <v>2562</v>
          </cell>
          <cell r="V1185" t="str">
            <v>ผบ.3723</v>
          </cell>
          <cell r="W1185">
            <v>2562</v>
          </cell>
          <cell r="X1185"/>
          <cell r="Y1185"/>
          <cell r="Z1185"/>
          <cell r="AA1185">
            <v>26</v>
          </cell>
          <cell r="AB1185">
            <v>5</v>
          </cell>
          <cell r="AC1185">
            <v>2562</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นายยุทธพงศ์  พรหมมั่ง</v>
          </cell>
          <cell r="BM1185">
            <v>883262010462</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2029</v>
          </cell>
          <cell r="C1186">
            <v>1181</v>
          </cell>
          <cell r="D1186">
            <v>4</v>
          </cell>
          <cell r="E1186">
            <v>10</v>
          </cell>
          <cell r="F1186">
            <v>2565</v>
          </cell>
          <cell r="G1186" t="str">
            <v>800024654884,
800052762344</v>
          </cell>
          <cell r="H1186" t="str">
            <v>นาง</v>
          </cell>
          <cell r="I1186" t="str">
            <v>ศรุดา</v>
          </cell>
          <cell r="J1186" t="str">
            <v>ขันตี</v>
          </cell>
          <cell r="K1186">
            <v>3570100939368</v>
          </cell>
          <cell r="L1186" t="str">
            <v>ดอยสะเก็ด</v>
          </cell>
          <cell r="M1186" t="str">
            <v>เชียงใหม่ 2</v>
          </cell>
          <cell r="N1186">
            <v>8</v>
          </cell>
          <cell r="O1186" t="str">
            <v>สินเชื่อธนาคารประชาชน</v>
          </cell>
          <cell r="P1186" t="str">
            <v>1.บุคคลค้ำประกัน</v>
          </cell>
          <cell r="Q1186">
            <v>133133.67000000001</v>
          </cell>
          <cell r="R1186">
            <v>50570.34</v>
          </cell>
          <cell r="S1186" t="str">
            <v>แขวงเชียงใหม่</v>
          </cell>
          <cell r="T1186" t="str">
            <v>ผบ12891</v>
          </cell>
          <cell r="U1186" t="str">
            <v>2561</v>
          </cell>
          <cell r="V1186" t="str">
            <v>ผบ.14838</v>
          </cell>
          <cell r="W1186">
            <v>2561</v>
          </cell>
          <cell r="X1186"/>
          <cell r="Y1186"/>
          <cell r="Z1186"/>
          <cell r="AA1186">
            <v>18</v>
          </cell>
          <cell r="AB1186">
            <v>12</v>
          </cell>
          <cell r="AC1186">
            <v>2561</v>
          </cell>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นางศรุดา ขันตี</v>
          </cell>
          <cell r="BM1186">
            <v>823659010838</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2030</v>
          </cell>
          <cell r="C1187">
            <v>1182</v>
          </cell>
          <cell r="D1187">
            <v>4</v>
          </cell>
          <cell r="E1187">
            <v>10</v>
          </cell>
          <cell r="F1187">
            <v>2565</v>
          </cell>
          <cell r="G1187">
            <v>803048030891</v>
          </cell>
          <cell r="H1187" t="str">
            <v>นาย</v>
          </cell>
          <cell r="I1187" t="str">
            <v>อติเทพ</v>
          </cell>
          <cell r="J1187" t="str">
            <v>กสิกร</v>
          </cell>
          <cell r="K1187">
            <v>3102300328643</v>
          </cell>
          <cell r="L1187" t="str">
            <v>มหาวิทยาลัยเชียงใหม่</v>
          </cell>
          <cell r="M1187" t="str">
            <v>เชียงใหม่ 2</v>
          </cell>
          <cell r="N1187">
            <v>8</v>
          </cell>
          <cell r="O1187" t="str">
            <v>สินเชื่อเคหะ</v>
          </cell>
          <cell r="P1187" t="str">
            <v>2.หลักทรัพย์ค้ำประกัน</v>
          </cell>
          <cell r="Q1187">
            <v>667822.37</v>
          </cell>
          <cell r="R1187">
            <v>830048.97</v>
          </cell>
          <cell r="S1187" t="str">
            <v>แพ่งธนบุรี</v>
          </cell>
          <cell r="T1187" t="str">
            <v>ผบ.1902</v>
          </cell>
          <cell r="U1187" t="str">
            <v>2558</v>
          </cell>
          <cell r="V1187" t="str">
            <v>ผบ.2321</v>
          </cell>
          <cell r="W1187">
            <v>2558</v>
          </cell>
          <cell r="X1187">
            <v>19</v>
          </cell>
          <cell r="Y1187">
            <v>11</v>
          </cell>
          <cell r="Z1187">
            <v>2558</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นายอติเทพ กสิกร</v>
          </cell>
          <cell r="BM1187">
            <v>823658010676</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2031</v>
          </cell>
          <cell r="C1188">
            <v>1183</v>
          </cell>
          <cell r="D1188">
            <v>4</v>
          </cell>
          <cell r="E1188">
            <v>10</v>
          </cell>
          <cell r="F1188">
            <v>2565</v>
          </cell>
          <cell r="G1188">
            <v>800032461405</v>
          </cell>
          <cell r="H1188" t="str">
            <v>นาง</v>
          </cell>
          <cell r="I1188" t="str">
            <v>ฐิติพร</v>
          </cell>
          <cell r="J1188" t="str">
            <v>ผิวอ่อน</v>
          </cell>
          <cell r="K1188">
            <v>3501100245278</v>
          </cell>
          <cell r="L1188" t="str">
            <v>พร้าว</v>
          </cell>
          <cell r="M1188" t="str">
            <v>เชียงใหม่ 2</v>
          </cell>
          <cell r="N1188">
            <v>8</v>
          </cell>
          <cell r="O1188" t="str">
            <v xml:space="preserve">สินเชื่อเพื่อพัฒนาองค์กรชุมชน </v>
          </cell>
          <cell r="P1188" t="str">
            <v>1.บุคคลค้ำประกัน</v>
          </cell>
          <cell r="Q1188">
            <v>40672.370000000003</v>
          </cell>
          <cell r="R1188">
            <v>9693.93</v>
          </cell>
          <cell r="S1188" t="str">
            <v>แขวงเชียงใหม่</v>
          </cell>
          <cell r="T1188" t="str">
            <v>ผบ.3494</v>
          </cell>
          <cell r="U1188" t="str">
            <v>2562</v>
          </cell>
          <cell r="V1188" t="str">
            <v>ผบ.4447</v>
          </cell>
          <cell r="W1188">
            <v>2562</v>
          </cell>
          <cell r="X1188"/>
          <cell r="Y1188"/>
          <cell r="Z1188"/>
          <cell r="AA1188">
            <v>8</v>
          </cell>
          <cell r="AB1188">
            <v>6</v>
          </cell>
          <cell r="AC1188">
            <v>2562</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นางฐิติพร ผิวอ่อน</v>
          </cell>
          <cell r="BM1188">
            <v>823860010089</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2032</v>
          </cell>
          <cell r="C1189">
            <v>1184</v>
          </cell>
          <cell r="D1189">
            <v>4</v>
          </cell>
          <cell r="E1189">
            <v>10</v>
          </cell>
          <cell r="F1189">
            <v>2565</v>
          </cell>
          <cell r="G1189">
            <v>800031350468</v>
          </cell>
          <cell r="H1189" t="str">
            <v>นาง</v>
          </cell>
          <cell r="I1189" t="str">
            <v>รุ่งนภา</v>
          </cell>
          <cell r="J1189" t="str">
            <v>สมร</v>
          </cell>
          <cell r="K1189">
            <v>3501300761474</v>
          </cell>
          <cell r="L1189" t="str">
            <v>แม่โจ้</v>
          </cell>
          <cell r="M1189" t="str">
            <v>เชียงใหม่ 2</v>
          </cell>
          <cell r="N1189">
            <v>8</v>
          </cell>
          <cell r="O1189" t="str">
            <v>สินเชื่อธนาคารประชาชน</v>
          </cell>
          <cell r="P1189" t="str">
            <v>1.บุคคลค้ำประกัน</v>
          </cell>
          <cell r="Q1189">
            <v>103182</v>
          </cell>
          <cell r="R1189">
            <v>28991.78</v>
          </cell>
          <cell r="S1189" t="str">
            <v>แขวงเชียงใหม่</v>
          </cell>
          <cell r="T1189" t="str">
            <v>ผบ.5687</v>
          </cell>
          <cell r="U1189" t="str">
            <v>2563</v>
          </cell>
          <cell r="V1189" t="str">
            <v>ผบ.7464</v>
          </cell>
          <cell r="W1189">
            <v>2563</v>
          </cell>
          <cell r="X1189"/>
          <cell r="Y1189"/>
          <cell r="Z1189"/>
          <cell r="AA1189">
            <v>27</v>
          </cell>
          <cell r="AB1189">
            <v>10</v>
          </cell>
          <cell r="AC1189">
            <v>2563</v>
          </cell>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นางรุ่งนภา สมร</v>
          </cell>
          <cell r="BM1189">
            <v>883263011944</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2033</v>
          </cell>
          <cell r="C1190">
            <v>1185</v>
          </cell>
          <cell r="D1190">
            <v>4</v>
          </cell>
          <cell r="E1190">
            <v>10</v>
          </cell>
          <cell r="F1190">
            <v>2565</v>
          </cell>
          <cell r="G1190">
            <v>800039641124</v>
          </cell>
          <cell r="H1190" t="str">
            <v>นาง</v>
          </cell>
          <cell r="I1190" t="str">
            <v>มณเฑียร</v>
          </cell>
          <cell r="J1190" t="str">
            <v>มนขุนทด</v>
          </cell>
          <cell r="K1190">
            <v>3501400598800</v>
          </cell>
          <cell r="L1190" t="str">
            <v>สันทราย</v>
          </cell>
          <cell r="M1190" t="str">
            <v>เชียงใหม่ 2</v>
          </cell>
          <cell r="N1190">
            <v>8</v>
          </cell>
          <cell r="O1190" t="str">
            <v>สินเชื่อธนาคารประชาชน</v>
          </cell>
          <cell r="P1190" t="str">
            <v>1.บุคคลค้ำประกัน</v>
          </cell>
          <cell r="Q1190">
            <v>33744.47</v>
          </cell>
          <cell r="R1190">
            <v>10571.28</v>
          </cell>
          <cell r="S1190" t="str">
            <v>แขวงเชียงใหม่</v>
          </cell>
          <cell r="T1190" t="str">
            <v>ผบ.8007</v>
          </cell>
          <cell r="U1190" t="str">
            <v>2561</v>
          </cell>
          <cell r="V1190" t="str">
            <v>ผบ.8889</v>
          </cell>
          <cell r="W1190">
            <v>2561</v>
          </cell>
          <cell r="X1190">
            <v>4</v>
          </cell>
          <cell r="Y1190">
            <v>9</v>
          </cell>
          <cell r="Z1190">
            <v>2561</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นางมณเฑียร มนขุนทด</v>
          </cell>
          <cell r="BM1190">
            <v>823661010189</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2034</v>
          </cell>
          <cell r="C1191">
            <v>1186</v>
          </cell>
          <cell r="D1191">
            <v>4</v>
          </cell>
          <cell r="E1191">
            <v>10</v>
          </cell>
          <cell r="F1191">
            <v>2565</v>
          </cell>
          <cell r="G1191" t="str">
            <v>800051258807,
800051258815</v>
          </cell>
          <cell r="H1191" t="str">
            <v>นางสาว</v>
          </cell>
          <cell r="I1191" t="str">
            <v>จิตติมาพร</v>
          </cell>
          <cell r="J1191" t="str">
            <v>มาปรีดา</v>
          </cell>
          <cell r="K1191">
            <v>1100700752193</v>
          </cell>
          <cell r="L1191" t="str">
            <v>แม่โจ้</v>
          </cell>
          <cell r="M1191" t="str">
            <v>เชียงใหม่ 2</v>
          </cell>
          <cell r="N1191">
            <v>8</v>
          </cell>
          <cell r="O1191" t="str">
            <v>สินเชื่อเคหะ</v>
          </cell>
          <cell r="P1191" t="str">
            <v>2.หลักทรัพย์ค้ำประกัน</v>
          </cell>
          <cell r="Q1191">
            <v>3523220.63</v>
          </cell>
          <cell r="R1191">
            <v>505866.23</v>
          </cell>
          <cell r="S1191" t="str">
            <v>แพ่</v>
          </cell>
          <cell r="T1191" t="str">
            <v>ผบ.1525</v>
          </cell>
          <cell r="U1191" t="str">
            <v>2560</v>
          </cell>
          <cell r="V1191" t="str">
            <v>ผบ.2468</v>
          </cell>
          <cell r="W1191">
            <v>2560</v>
          </cell>
          <cell r="X1191">
            <v>14</v>
          </cell>
          <cell r="Y1191">
            <v>6</v>
          </cell>
          <cell r="Z1191">
            <v>2560</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นางสาวจิตติมาพร มาปรีดา</v>
          </cell>
          <cell r="BM1191">
            <v>823660010312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2035</v>
          </cell>
          <cell r="C1192">
            <v>1187</v>
          </cell>
          <cell r="D1192">
            <v>4</v>
          </cell>
          <cell r="E1192">
            <v>10</v>
          </cell>
          <cell r="F1192">
            <v>2565</v>
          </cell>
          <cell r="G1192">
            <v>800075768260</v>
          </cell>
          <cell r="H1192" t="str">
            <v>นาย</v>
          </cell>
          <cell r="I1192" t="str">
            <v>กิตติชัย</v>
          </cell>
          <cell r="J1192" t="str">
            <v>กันทะยศ</v>
          </cell>
          <cell r="K1192">
            <v>1559900168074</v>
          </cell>
          <cell r="L1192" t="str">
            <v>มีโชค พลาซ่า</v>
          </cell>
          <cell r="M1192" t="str">
            <v>เชียงใหม่ 2</v>
          </cell>
          <cell r="N1192">
            <v>8</v>
          </cell>
          <cell r="O1192" t="str">
            <v>สินเชื่อธนาคารประชาชน</v>
          </cell>
          <cell r="P1192" t="str">
            <v>1.บุคคลค้ำประกัน</v>
          </cell>
          <cell r="Q1192">
            <v>51485.23</v>
          </cell>
          <cell r="R1192">
            <v>12596.96</v>
          </cell>
          <cell r="S1192" t="str">
            <v>แขวงเชียงใหม่</v>
          </cell>
          <cell r="T1192" t="str">
            <v>ผบ.2554</v>
          </cell>
          <cell r="U1192" t="str">
            <v>2563</v>
          </cell>
          <cell r="V1192" t="str">
            <v>ผบ.4884</v>
          </cell>
          <cell r="W1192">
            <v>2563</v>
          </cell>
          <cell r="X1192"/>
          <cell r="Y1192"/>
          <cell r="Z1192"/>
          <cell r="AA1192">
            <v>1</v>
          </cell>
          <cell r="AB1192">
            <v>7</v>
          </cell>
          <cell r="AC1192">
            <v>2563</v>
          </cell>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นายกิตติชัย กันทะยศ</v>
          </cell>
          <cell r="BM1192">
            <v>883262012592</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2036</v>
          </cell>
          <cell r="C1193">
            <v>1188</v>
          </cell>
          <cell r="D1193">
            <v>4</v>
          </cell>
          <cell r="E1193">
            <v>10</v>
          </cell>
          <cell r="F1193">
            <v>2565</v>
          </cell>
          <cell r="G1193">
            <v>800020229848</v>
          </cell>
          <cell r="H1193" t="str">
            <v>นาง</v>
          </cell>
          <cell r="I1193" t="str">
            <v>ศิรินภา</v>
          </cell>
          <cell r="J1193" t="str">
            <v>ตาคำ</v>
          </cell>
          <cell r="K1193">
            <v>3501100426892</v>
          </cell>
          <cell r="L1193" t="str">
            <v>มหาวิทยาลัยเชียงใหม่</v>
          </cell>
          <cell r="M1193" t="str">
            <v>เชียงใหม่ 2</v>
          </cell>
          <cell r="N1193">
            <v>8</v>
          </cell>
          <cell r="O1193" t="str">
            <v>สินเชื่อโครงกาลเกื้อกูลผู้ประกอบวิชาชีพทางการศึกษา</v>
          </cell>
          <cell r="P1193" t="str">
            <v>1.บุคคลค้ำประกัน</v>
          </cell>
          <cell r="Q1193">
            <v>629687.04000000004</v>
          </cell>
          <cell r="R1193">
            <v>14005.55</v>
          </cell>
          <cell r="S1193" t="str">
            <v>จังหวัดเชียงใหม่</v>
          </cell>
          <cell r="T1193" t="str">
            <v>ผบ.174</v>
          </cell>
          <cell r="U1193" t="str">
            <v>2561</v>
          </cell>
          <cell r="V1193" t="str">
            <v>ผบ.1077</v>
          </cell>
          <cell r="W1193">
            <v>2561</v>
          </cell>
          <cell r="X1193">
            <v>28</v>
          </cell>
          <cell r="Y1193">
            <v>5</v>
          </cell>
          <cell r="Z1193">
            <v>2561</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นางศิรินภา ตาคำ</v>
          </cell>
          <cell r="BM1193">
            <v>823658010547</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2037</v>
          </cell>
          <cell r="C1194">
            <v>1189</v>
          </cell>
          <cell r="D1194">
            <v>4</v>
          </cell>
          <cell r="E1194">
            <v>10</v>
          </cell>
          <cell r="F1194">
            <v>2565</v>
          </cell>
          <cell r="G1194">
            <v>800046796093</v>
          </cell>
          <cell r="H1194" t="str">
            <v>นาง</v>
          </cell>
          <cell r="I1194" t="str">
            <v>อัญญมานี</v>
          </cell>
          <cell r="J1194" t="str">
            <v>อินเหลา</v>
          </cell>
          <cell r="K1194">
            <v>3501200749774</v>
          </cell>
          <cell r="L1194" t="str">
            <v>มีโชค พลาซ่า</v>
          </cell>
          <cell r="M1194" t="str">
            <v>เชียงใหม่ 2</v>
          </cell>
          <cell r="N1194">
            <v>8</v>
          </cell>
          <cell r="O1194" t="str">
            <v>สินเชื่อไทรทอง (วิชาชีพแพทย์)</v>
          </cell>
          <cell r="P1194" t="str">
            <v>1.บุคคลค้ำประกัน</v>
          </cell>
          <cell r="Q1194">
            <v>219279.67</v>
          </cell>
          <cell r="R1194">
            <v>2954.81</v>
          </cell>
          <cell r="S1194" t="str">
            <v>แขวงเชียงใหม่</v>
          </cell>
          <cell r="T1194" t="str">
            <v>ผบ.2930</v>
          </cell>
          <cell r="U1194" t="str">
            <v>2563</v>
          </cell>
          <cell r="V1194" t="str">
            <v>ผบ.5460</v>
          </cell>
          <cell r="W1194">
            <v>2563</v>
          </cell>
          <cell r="X1194"/>
          <cell r="Y1194"/>
          <cell r="Z1194"/>
          <cell r="AA1194">
            <v>11</v>
          </cell>
          <cell r="AB1194">
            <v>8</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นางอัญญมานี อินเหลา</v>
          </cell>
          <cell r="BM1194">
            <v>883263010688</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2038</v>
          </cell>
          <cell r="C1195">
            <v>1190</v>
          </cell>
          <cell r="D1195">
            <v>4</v>
          </cell>
          <cell r="E1195">
            <v>10</v>
          </cell>
          <cell r="F1195">
            <v>2565</v>
          </cell>
          <cell r="G1195">
            <v>800064292017</v>
          </cell>
          <cell r="H1195" t="str">
            <v>นาย</v>
          </cell>
          <cell r="I1195" t="str">
            <v>ฐิติวัฒน์</v>
          </cell>
          <cell r="J1195" t="str">
            <v>ตุวพลางกูร</v>
          </cell>
          <cell r="K1195">
            <v>3100400035735</v>
          </cell>
          <cell r="L1195" t="str">
            <v>มีโชค พลาซ่า</v>
          </cell>
          <cell r="M1195" t="str">
            <v>เชียงใหม่ 2</v>
          </cell>
          <cell r="N1195">
            <v>8</v>
          </cell>
          <cell r="O1195" t="str">
            <v>สินเชื่อธนาคารประชาชน</v>
          </cell>
          <cell r="P1195" t="str">
            <v>1.บุคคลค้ำประกัน</v>
          </cell>
          <cell r="Q1195">
            <v>127060</v>
          </cell>
          <cell r="R1195">
            <v>9990.83</v>
          </cell>
          <cell r="S1195" t="str">
            <v>แขวงเชียงใหม่</v>
          </cell>
          <cell r="T1195" t="str">
            <v>ผบ.2552</v>
          </cell>
          <cell r="U1195" t="str">
            <v>2563</v>
          </cell>
          <cell r="V1195" t="str">
            <v>ผบ.4885</v>
          </cell>
          <cell r="W1195">
            <v>2563</v>
          </cell>
          <cell r="X1195"/>
          <cell r="Y1195"/>
          <cell r="Z1195"/>
          <cell r="AA1195">
            <v>1</v>
          </cell>
          <cell r="AB1195">
            <v>7</v>
          </cell>
          <cell r="AC1195">
            <v>2563</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cell r="BI1195"/>
          <cell r="BJ1195"/>
          <cell r="BK1195"/>
          <cell r="BL1195" t="str">
            <v>นายฐิติวัฒน์ ตุวพลางกูร</v>
          </cell>
          <cell r="BM1195">
            <v>883262012555</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2039</v>
          </cell>
          <cell r="C1196">
            <v>1191</v>
          </cell>
          <cell r="D1196">
            <v>30</v>
          </cell>
          <cell r="E1196">
            <v>9</v>
          </cell>
          <cell r="F1196">
            <v>2565</v>
          </cell>
          <cell r="G1196">
            <v>800014213881</v>
          </cell>
          <cell r="H1196" t="str">
            <v>นาย</v>
          </cell>
          <cell r="I1196" t="str">
            <v>วุฒิชัย</v>
          </cell>
          <cell r="J1196" t="str">
            <v>แซ่ตั้ง</v>
          </cell>
          <cell r="K1196">
            <v>3501900463114</v>
          </cell>
          <cell r="L1196" t="str">
            <v>สารภี</v>
          </cell>
          <cell r="M1196" t="str">
            <v>เชียงใหม่ 3</v>
          </cell>
          <cell r="N1196">
            <v>8</v>
          </cell>
          <cell r="O1196" t="str">
            <v>สินเชื่อธนาคารประชาชน</v>
          </cell>
          <cell r="P1196" t="str">
            <v>1.บุคคลค้ำประกัน</v>
          </cell>
          <cell r="Q1196">
            <v>99182.720000000001</v>
          </cell>
          <cell r="R1196">
            <v>8862.4500000000007</v>
          </cell>
          <cell r="S1196" t="str">
            <v>แขวงเชียงใหม่</v>
          </cell>
          <cell r="T1196" t="str">
            <v>ผบ.13872</v>
          </cell>
          <cell r="U1196" t="str">
            <v>2559</v>
          </cell>
          <cell r="V1196" t="str">
            <v>ผบ.729</v>
          </cell>
          <cell r="W1196">
            <v>2560</v>
          </cell>
          <cell r="X1196"/>
          <cell r="Y1196"/>
          <cell r="Z1196"/>
          <cell r="AA1196">
            <v>20</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*สืบทั้ง3คน</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2040</v>
          </cell>
          <cell r="C1197">
            <v>1192</v>
          </cell>
          <cell r="D1197">
            <v>30</v>
          </cell>
          <cell r="E1197">
            <v>9</v>
          </cell>
          <cell r="F1197">
            <v>2565</v>
          </cell>
          <cell r="G1197">
            <v>853552001770</v>
          </cell>
          <cell r="H1197" t="str">
            <v>นาย</v>
          </cell>
          <cell r="I1197" t="str">
            <v>วุฒิชัย</v>
          </cell>
          <cell r="J1197" t="str">
            <v>แซ่ตั้ง</v>
          </cell>
          <cell r="K1197">
            <v>3501900463113</v>
          </cell>
          <cell r="L1197" t="str">
            <v>หางดง</v>
          </cell>
          <cell r="M1197" t="str">
            <v>เชียงใหม่ 3</v>
          </cell>
          <cell r="N1197">
            <v>8</v>
          </cell>
          <cell r="O1197" t="str">
            <v>สินเชื่อธนาคารประชาชน</v>
          </cell>
          <cell r="P1197" t="str">
            <v>1.บุคคลค้ำประกัน</v>
          </cell>
          <cell r="Q1197">
            <v>503133.56</v>
          </cell>
          <cell r="R1197">
            <v>49758.75</v>
          </cell>
          <cell r="S1197" t="str">
            <v>แขวงเชียงใหม่</v>
          </cell>
          <cell r="T1197" t="str">
            <v>ผบ.3226</v>
          </cell>
          <cell r="U1197" t="str">
            <v>2559</v>
          </cell>
          <cell r="V1197" t="str">
            <v>ผบ.364</v>
          </cell>
          <cell r="W1197">
            <v>2560</v>
          </cell>
          <cell r="X1197"/>
          <cell r="Y1197"/>
          <cell r="Z1197"/>
          <cell r="AA1197">
            <v>27</v>
          </cell>
          <cell r="AB1197">
            <v>2</v>
          </cell>
          <cell r="AC1197">
            <v>2560</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*ใช้ผลสืบของ 2340 เนื่อจากมีจำเลยคนเดียว</v>
          </cell>
          <cell r="BC1197"/>
          <cell r="BD1197"/>
          <cell r="BE1197"/>
          <cell r="BF1197"/>
          <cell r="BG1197"/>
          <cell r="BH1197"/>
          <cell r="BI1197"/>
          <cell r="BJ1197"/>
          <cell r="BK1197"/>
          <cell r="BL1197" t="str">
            <v>นายวุฒิชัย แซ่ตั้ง</v>
          </cell>
          <cell r="BM1197">
            <v>0</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2041</v>
          </cell>
          <cell r="C1198">
            <v>1193</v>
          </cell>
          <cell r="D1198">
            <v>30</v>
          </cell>
          <cell r="E1198">
            <v>9</v>
          </cell>
          <cell r="F1198">
            <v>2565</v>
          </cell>
          <cell r="G1198">
            <v>800005518579</v>
          </cell>
          <cell r="H1198" t="str">
            <v>จ.ส.ต.</v>
          </cell>
          <cell r="I1198" t="str">
            <v>พิสิษฎิ์ผล(เยียน)</v>
          </cell>
          <cell r="J1198" t="str">
            <v>ชุ่มเย็น</v>
          </cell>
          <cell r="K1198">
            <v>3501900181568</v>
          </cell>
          <cell r="L1198" t="str">
            <v>สารภี</v>
          </cell>
          <cell r="M1198" t="str">
            <v>เชียงใหม่ 3</v>
          </cell>
          <cell r="N1198">
            <v>8</v>
          </cell>
          <cell r="O1198" t="str">
            <v>สินเชื่อสวัสดิการ</v>
          </cell>
          <cell r="P1198" t="str">
            <v>1.บุคคลค้ำประกัน</v>
          </cell>
          <cell r="Q1198">
            <v>606590.15</v>
          </cell>
          <cell r="R1198">
            <v>233675.21</v>
          </cell>
          <cell r="S1198" t="str">
            <v>จังหวัดเชียงใหม่</v>
          </cell>
          <cell r="T1198" t="str">
            <v>ผบ.15855</v>
          </cell>
          <cell r="U1198" t="str">
            <v>2558</v>
          </cell>
          <cell r="V1198" t="str">
            <v>ผบ.2408</v>
          </cell>
          <cell r="W1198">
            <v>2558</v>
          </cell>
          <cell r="X1198"/>
          <cell r="Y1198"/>
          <cell r="Z1198"/>
          <cell r="AA1198">
            <v>25</v>
          </cell>
          <cell r="AB1198">
            <v>11</v>
          </cell>
          <cell r="AC1198">
            <v>2558</v>
          </cell>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cell r="BI1198"/>
          <cell r="BJ1198"/>
          <cell r="BK1198"/>
          <cell r="BL1198" t="str">
            <v>จ.ส.ต.พิสิษฎิ์ผล(เยียน) ชุ่มเย็น</v>
          </cell>
          <cell r="BM1198">
            <v>823757010036</v>
          </cell>
          <cell r="BN1198"/>
          <cell r="BO1198"/>
          <cell r="BP1198"/>
          <cell r="BQ1198"/>
          <cell r="BR1198"/>
          <cell r="BS1198"/>
          <cell r="BT1198"/>
          <cell r="BU1198" t="str">
            <v>จันทร์นิภา</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2042</v>
          </cell>
          <cell r="C1199">
            <v>1194</v>
          </cell>
          <cell r="D1199">
            <v>2</v>
          </cell>
          <cell r="E1199">
            <v>8</v>
          </cell>
          <cell r="F1199">
            <v>2565</v>
          </cell>
          <cell r="G1199">
            <v>800038966407</v>
          </cell>
          <cell r="H1199" t="str">
            <v>นางสาว</v>
          </cell>
          <cell r="I1199" t="str">
            <v>กรรณิการ์</v>
          </cell>
          <cell r="J1199" t="str">
            <v>วงค์ลังการ์</v>
          </cell>
          <cell r="K1199">
            <v>1509900499968</v>
          </cell>
          <cell r="L1199" t="str">
            <v>ถนนทิพย์เนตร</v>
          </cell>
          <cell r="M1199" t="str">
            <v>เชียงใหม่ 1</v>
          </cell>
          <cell r="N1199">
            <v>8</v>
          </cell>
          <cell r="O1199" t="str">
            <v>สินเชื่อธนาคารประชาชน</v>
          </cell>
          <cell r="P1199" t="str">
            <v>1.บุคคลค้ำประกัน</v>
          </cell>
          <cell r="Q1199">
            <v>97520</v>
          </cell>
          <cell r="R1199">
            <v>29047.08</v>
          </cell>
          <cell r="S1199" t="str">
            <v>จังหวัดฮอด</v>
          </cell>
          <cell r="T1199" t="str">
            <v>ผบ.1132</v>
          </cell>
          <cell r="U1199">
            <v>2561</v>
          </cell>
          <cell r="V1199" t="str">
            <v>ผบ.1398</v>
          </cell>
          <cell r="W1199">
            <v>2561</v>
          </cell>
          <cell r="X1199">
            <v>28</v>
          </cell>
          <cell r="Y1199">
            <v>11</v>
          </cell>
          <cell r="Z1199">
            <v>2561</v>
          </cell>
          <cell r="AA1199"/>
          <cell r="AB1199"/>
          <cell r="AC1199"/>
          <cell r="AD1199">
            <v>28</v>
          </cell>
          <cell r="AE1199">
            <v>11</v>
          </cell>
          <cell r="AF1199">
            <v>2561</v>
          </cell>
          <cell r="AG1199">
            <v>23</v>
          </cell>
          <cell r="AH1199">
            <v>4</v>
          </cell>
          <cell r="AI1199">
            <v>2562</v>
          </cell>
          <cell r="AJ1199"/>
          <cell r="AK1199"/>
          <cell r="AL1199"/>
          <cell r="AM1199"/>
          <cell r="AN1199"/>
          <cell r="AO1199"/>
          <cell r="AP1199"/>
          <cell r="AQ1199"/>
          <cell r="AR1199"/>
          <cell r="AS1199"/>
          <cell r="AT1199"/>
          <cell r="AU1199"/>
          <cell r="AV1199"/>
          <cell r="AW1199"/>
          <cell r="AX1199"/>
          <cell r="AY1199"/>
          <cell r="AZ1199"/>
          <cell r="BA1199"/>
          <cell r="BB1199" t="str">
            <v>สืบทรัพย์ สำนักงานอื่นฟ้อง (คำสั่ง 2/8/2565)</v>
          </cell>
          <cell r="BC1199"/>
          <cell r="BD1199"/>
          <cell r="BE1199"/>
          <cell r="BF1199"/>
          <cell r="BG1199"/>
          <cell r="BH1199"/>
          <cell r="BI1199"/>
          <cell r="BJ1199"/>
          <cell r="BK1199"/>
          <cell r="BL1199" t="str">
            <v>นางสาวกรรณิการ์ วงค์ลังการ์</v>
          </cell>
          <cell r="BM1199">
            <v>823561010657</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2043</v>
          </cell>
          <cell r="C1200">
            <v>1195</v>
          </cell>
          <cell r="D1200">
            <v>5</v>
          </cell>
          <cell r="E1200">
            <v>9</v>
          </cell>
          <cell r="F1200">
            <v>2565</v>
          </cell>
          <cell r="G1200">
            <v>800056466371</v>
          </cell>
          <cell r="H1200" t="str">
            <v>นาย</v>
          </cell>
          <cell r="I1200" t="str">
            <v>นพดล</v>
          </cell>
          <cell r="J1200" t="str">
            <v>ขาวสวย</v>
          </cell>
          <cell r="K1200">
            <v>3500500271666</v>
          </cell>
          <cell r="L1200" t="str">
            <v>ช้างคลาน</v>
          </cell>
          <cell r="M1200" t="str">
            <v>เชียงใหม่ 1</v>
          </cell>
          <cell r="N1200">
            <v>8</v>
          </cell>
          <cell r="O1200" t="str">
            <v>สินเชื่อธนาคารประชาชน</v>
          </cell>
          <cell r="P1200" t="str">
            <v>1.บุคคลค้ำประกัน</v>
          </cell>
          <cell r="Q1200">
            <v>83328</v>
          </cell>
          <cell r="R1200">
            <v>42322.74</v>
          </cell>
          <cell r="S1200" t="str">
            <v>แขวงเชียงใหม่</v>
          </cell>
          <cell r="T1200" t="str">
            <v>ผบE1984</v>
          </cell>
          <cell r="U1200">
            <v>2565</v>
          </cell>
          <cell r="V1200" t="str">
            <v>ผบE5483</v>
          </cell>
          <cell r="W1200">
            <v>2565</v>
          </cell>
          <cell r="X1200">
            <v>1</v>
          </cell>
          <cell r="Y1200">
            <v>8</v>
          </cell>
          <cell r="Z1200">
            <v>2565</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(คำสั่ง 5/9/2565)</v>
          </cell>
          <cell r="BC1200"/>
          <cell r="BD1200"/>
          <cell r="BE1200"/>
          <cell r="BF1200"/>
          <cell r="BG1200"/>
          <cell r="BH1200"/>
          <cell r="BI1200"/>
          <cell r="BJ1200"/>
          <cell r="BK1200"/>
          <cell r="BL1200" t="str">
            <v>นายนพดล ขาวสวย</v>
          </cell>
          <cell r="BM1200">
            <v>823560011126</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2044</v>
          </cell>
          <cell r="C1201">
            <v>1196</v>
          </cell>
          <cell r="D1201">
            <v>7</v>
          </cell>
          <cell r="E1201">
            <v>9</v>
          </cell>
          <cell r="F1201">
            <v>2565</v>
          </cell>
          <cell r="G1201">
            <v>800022288867</v>
          </cell>
          <cell r="H1201" t="str">
            <v>นาย</v>
          </cell>
          <cell r="I1201" t="str">
            <v xml:space="preserve">วรวิทย์ </v>
          </cell>
          <cell r="J1201" t="str">
            <v>พุกเข้ม</v>
          </cell>
          <cell r="K1201">
            <v>1609900006502</v>
          </cell>
          <cell r="L1201" t="str">
            <v>หนองหอย</v>
          </cell>
          <cell r="M1201" t="str">
            <v>เชียงใหม่ 1</v>
          </cell>
          <cell r="N1201">
            <v>8</v>
          </cell>
          <cell r="O1201" t="str">
            <v>สินเชื่อธนาคารประชาชน</v>
          </cell>
          <cell r="P1201" t="str">
            <v>1.บุคคลค้ำประกัน</v>
          </cell>
          <cell r="Q1201">
            <v>35552</v>
          </cell>
          <cell r="R1201">
            <v>14279.84</v>
          </cell>
          <cell r="S1201" t="str">
            <v>แขวงนครสวรรค์</v>
          </cell>
          <cell r="T1201" t="str">
            <v>ผบ.5493</v>
          </cell>
          <cell r="U1201">
            <v>2558</v>
          </cell>
          <cell r="V1201" t="str">
            <v>ผบ.5669</v>
          </cell>
          <cell r="W1201">
            <v>2558</v>
          </cell>
          <cell r="X1201">
            <v>23</v>
          </cell>
          <cell r="Y1201">
            <v>12</v>
          </cell>
          <cell r="Z1201">
            <v>2558</v>
          </cell>
          <cell r="AA1201"/>
          <cell r="AB1201"/>
          <cell r="AC1201"/>
          <cell r="AD1201">
            <v>23</v>
          </cell>
          <cell r="AE1201">
            <v>12</v>
          </cell>
          <cell r="AF1201">
            <v>2558</v>
          </cell>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7/9/2565)</v>
          </cell>
          <cell r="BC1201"/>
          <cell r="BD1201"/>
          <cell r="BE1201"/>
          <cell r="BF1201"/>
          <cell r="BG1201"/>
          <cell r="BH1201"/>
          <cell r="BI1201"/>
          <cell r="BJ1201"/>
          <cell r="BK1201"/>
          <cell r="BL1201" t="str">
            <v>นายวรวิทย์  พุกเข้ม</v>
          </cell>
          <cell r="BM1201">
            <v>883161020001</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2045</v>
          </cell>
          <cell r="C1202">
            <v>1197</v>
          </cell>
          <cell r="D1202">
            <v>12</v>
          </cell>
          <cell r="E1202">
            <v>9</v>
          </cell>
          <cell r="F1202">
            <v>2565</v>
          </cell>
          <cell r="G1202">
            <v>800033929228</v>
          </cell>
          <cell r="H1202" t="str">
            <v>นาย</v>
          </cell>
          <cell r="I1202" t="str">
            <v>ธเนศวร</v>
          </cell>
          <cell r="J1202" t="str">
            <v>จินดารัตน์</v>
          </cell>
          <cell r="K1202">
            <v>1549900047633</v>
          </cell>
          <cell r="L1202" t="str">
            <v>เชียงใหม่</v>
          </cell>
          <cell r="M1202" t="str">
            <v>เชียงใหม่ 1</v>
          </cell>
          <cell r="N1202">
            <v>8</v>
          </cell>
          <cell r="O1202" t="str">
            <v>สินเชื่อธนาคารประชาชน</v>
          </cell>
          <cell r="P1202" t="str">
            <v>1.บุคคลค้ำประกัน</v>
          </cell>
          <cell r="Q1202">
            <v>47221.66</v>
          </cell>
          <cell r="R1202">
            <v>7661.13</v>
          </cell>
          <cell r="S1202" t="str">
            <v>จังหวัดแพร่</v>
          </cell>
          <cell r="T1202" t="str">
            <v>ผบ.3376</v>
          </cell>
          <cell r="U1202">
            <v>2558</v>
          </cell>
          <cell r="V1202" t="str">
            <v>ผบ.190</v>
          </cell>
          <cell r="W1202">
            <v>2558</v>
          </cell>
          <cell r="X1202">
            <v>8</v>
          </cell>
          <cell r="Y1202">
            <v>2</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นายธเนศวร จินดารัตน์</v>
          </cell>
          <cell r="BM1202">
            <v>823558010508</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2046</v>
          </cell>
          <cell r="C1203">
            <v>1198</v>
          </cell>
          <cell r="D1203">
            <v>12</v>
          </cell>
          <cell r="E1203">
            <v>9</v>
          </cell>
          <cell r="F1203">
            <v>2565</v>
          </cell>
          <cell r="G1203">
            <v>800041047674</v>
          </cell>
          <cell r="H1203" t="str">
            <v>นางสาว</v>
          </cell>
          <cell r="I1203" t="str">
            <v>เนตรนรินทร์</v>
          </cell>
          <cell r="J1203" t="str">
            <v>ปินไข</v>
          </cell>
          <cell r="K1203">
            <v>1520800052513</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60000</v>
          </cell>
          <cell r="R1203">
            <v>11688.86</v>
          </cell>
          <cell r="S1203" t="str">
            <v>แขวงลำปาง</v>
          </cell>
          <cell r="T1203" t="str">
            <v>ผบ.1813</v>
          </cell>
          <cell r="U1203">
            <v>2559</v>
          </cell>
          <cell r="V1203" t="str">
            <v>ผบ.4646</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v>
          </cell>
          <cell r="BC1203"/>
          <cell r="BD1203"/>
          <cell r="BE1203"/>
          <cell r="BF1203"/>
          <cell r="BG1203"/>
          <cell r="BH1203"/>
          <cell r="BI1203"/>
          <cell r="BJ1203"/>
          <cell r="BK1203"/>
          <cell r="BL1203" t="str">
            <v>นางสาวเนตรนรินทร์ ปินไข</v>
          </cell>
          <cell r="BM1203">
            <v>823558011311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2047</v>
          </cell>
          <cell r="C1204">
            <v>1199</v>
          </cell>
          <cell r="D1204">
            <v>12</v>
          </cell>
          <cell r="E1204">
            <v>9</v>
          </cell>
          <cell r="F1204">
            <v>2565</v>
          </cell>
          <cell r="G1204">
            <v>800041050595</v>
          </cell>
          <cell r="H1204" t="str">
            <v>นาย</v>
          </cell>
          <cell r="I1204" t="str">
            <v>สงคราม</v>
          </cell>
          <cell r="J1204" t="str">
            <v>บุญปิง</v>
          </cell>
          <cell r="K1204">
            <v>1629900270081</v>
          </cell>
          <cell r="L1204" t="str">
            <v>ถนนทิพย์เนตร</v>
          </cell>
          <cell r="M1204" t="str">
            <v>เชียงใหม่ 1</v>
          </cell>
          <cell r="N1204">
            <v>8</v>
          </cell>
          <cell r="O1204" t="str">
            <v>สินเชื่อธนาคารประชาชน</v>
          </cell>
          <cell r="P1204" t="str">
            <v>1.บุคคลค้ำประกัน</v>
          </cell>
          <cell r="Q1204">
            <v>57500</v>
          </cell>
          <cell r="R1204">
            <v>10523.49</v>
          </cell>
          <cell r="S1204" t="str">
            <v>แขวงลำปาง</v>
          </cell>
          <cell r="T1204" t="str">
            <v>ผบ.1811</v>
          </cell>
          <cell r="U1204">
            <v>2559</v>
          </cell>
          <cell r="V1204" t="str">
            <v>ผบ.4644</v>
          </cell>
          <cell r="W1204">
            <v>2559</v>
          </cell>
          <cell r="X1204">
            <v>9</v>
          </cell>
          <cell r="Y1204">
            <v>8</v>
          </cell>
          <cell r="Z1204">
            <v>2559</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สำนักงานอื่นฟ้อง (คำสั่ง 12/9/2565)//รายงานส</v>
          </cell>
          <cell r="BC1204"/>
          <cell r="BD1204"/>
          <cell r="BE1204"/>
          <cell r="BF1204"/>
          <cell r="BG1204"/>
          <cell r="BH1204"/>
          <cell r="BI1204"/>
          <cell r="BJ1204"/>
          <cell r="BK1204"/>
          <cell r="BL1204" t="str">
            <v>นายสงคราม บุญปิง</v>
          </cell>
          <cell r="BM1204">
            <v>823558011281</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2048</v>
          </cell>
          <cell r="C1205">
            <v>1200</v>
          </cell>
          <cell r="D1205">
            <v>7</v>
          </cell>
          <cell r="E1205">
            <v>10</v>
          </cell>
          <cell r="F1205">
            <v>2565</v>
          </cell>
          <cell r="G1205">
            <v>800096429033</v>
          </cell>
          <cell r="H1205" t="str">
            <v>จ.ส.ต.หรือนาย</v>
          </cell>
          <cell r="I1205" t="str">
            <v>ทวีชัย</v>
          </cell>
          <cell r="J1205" t="str">
            <v>พีรพิพัฒน์</v>
          </cell>
          <cell r="K1205">
            <v>3570600004236</v>
          </cell>
          <cell r="L1205" t="str">
            <v>มหาวิทยาลัยเชียงใหม่</v>
          </cell>
          <cell r="M1205" t="str">
            <v>เชียงใหม่ 2</v>
          </cell>
          <cell r="N1205">
            <v>8</v>
          </cell>
          <cell r="O1205" t="str">
            <v>สินเชื่อธนาคารประชาชน</v>
          </cell>
          <cell r="P1205" t="str">
            <v>1.บุคคลค้ำประกัน</v>
          </cell>
          <cell r="Q1205">
            <v>32389.91</v>
          </cell>
          <cell r="R1205">
            <v>7115.04</v>
          </cell>
          <cell r="S1205" t="str">
            <v>แขวงเชียงใหม่</v>
          </cell>
          <cell r="T1205" t="str">
            <v>ผบ.884</v>
          </cell>
          <cell r="U1205">
            <v>2565</v>
          </cell>
          <cell r="V1205" t="str">
            <v>ผบ.1394</v>
          </cell>
          <cell r="W1205">
            <v>2565</v>
          </cell>
          <cell r="X1205">
            <v>29</v>
          </cell>
          <cell r="Y1205">
            <v>8</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จ.ส.ต.หรือนายทวีชัย พีรพิพัฒน์</v>
          </cell>
          <cell r="BM1205">
            <v>883265010198</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2049</v>
          </cell>
          <cell r="C1206">
            <v>1201</v>
          </cell>
          <cell r="D1206">
            <v>7</v>
          </cell>
          <cell r="E1206">
            <v>10</v>
          </cell>
          <cell r="F1206">
            <v>2565</v>
          </cell>
          <cell r="G1206">
            <v>800092782567</v>
          </cell>
          <cell r="H1206" t="str">
            <v>นาย</v>
          </cell>
          <cell r="I1206" t="str">
            <v>ยอดชัย</v>
          </cell>
          <cell r="J1206" t="str">
            <v>ตามิ</v>
          </cell>
          <cell r="K1206">
            <v>1500400085392</v>
          </cell>
          <cell r="L1206" t="str">
            <v>เชียงดาว</v>
          </cell>
          <cell r="M1206" t="str">
            <v>เชียงใหม่ 2</v>
          </cell>
          <cell r="N1206">
            <v>8</v>
          </cell>
          <cell r="O1206" t="str">
            <v>สินเชื่อแก้ไขปัญหาหนี้นอกระบบPSAระยะที่2</v>
          </cell>
          <cell r="P1206" t="str">
            <v>1.บุคคลค้ำประกัน</v>
          </cell>
          <cell r="Q1206">
            <v>27555.24</v>
          </cell>
          <cell r="R1206">
            <v>4490.3900000000003</v>
          </cell>
          <cell r="S1206" t="str">
            <v>แขวงเชียงดาว</v>
          </cell>
          <cell r="T1206" t="str">
            <v>ผบE264</v>
          </cell>
          <cell r="U1206">
            <v>2565</v>
          </cell>
          <cell r="V1206" t="str">
            <v>ผบE457</v>
          </cell>
          <cell r="W1206">
            <v>2565</v>
          </cell>
          <cell r="X1206">
            <v>18</v>
          </cell>
          <cell r="Y1206">
            <v>7</v>
          </cell>
          <cell r="Z1206">
            <v>2565</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นายยอดชัย ตามิ</v>
          </cell>
          <cell r="BM1206">
            <v>883265010222</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2050</v>
          </cell>
          <cell r="C1207">
            <v>1202</v>
          </cell>
          <cell r="D1207">
            <v>7</v>
          </cell>
          <cell r="E1207">
            <v>10</v>
          </cell>
          <cell r="F1207">
            <v>2565</v>
          </cell>
          <cell r="G1207">
            <v>800120355600</v>
          </cell>
          <cell r="H1207" t="str">
            <v>นางสาว</v>
          </cell>
          <cell r="I1207" t="str">
            <v>จุฑามาศ</v>
          </cell>
          <cell r="J1207" t="str">
            <v>กองเมือง</v>
          </cell>
          <cell r="K1207">
            <v>1102000091790</v>
          </cell>
          <cell r="L1207" t="str">
            <v>เชียงดาว</v>
          </cell>
          <cell r="M1207" t="str">
            <v>เชียงใหม่ 2</v>
          </cell>
          <cell r="N1207">
            <v>8</v>
          </cell>
          <cell r="O1207" t="str">
            <v>สินเชื่อผู้มีรายได้ประจำ Covid-19 (PSA)</v>
          </cell>
          <cell r="P1207" t="str">
            <v>1.บุคคลค้ำประกัน</v>
          </cell>
          <cell r="Q1207">
            <v>41662.76</v>
          </cell>
          <cell r="R1207">
            <v>3000.97</v>
          </cell>
          <cell r="S1207" t="str">
            <v>แขวงเชียงดาว</v>
          </cell>
          <cell r="T1207" t="str">
            <v>ผบE350</v>
          </cell>
          <cell r="U1207">
            <v>2565</v>
          </cell>
          <cell r="V1207" t="str">
            <v>ผบE516</v>
          </cell>
          <cell r="W1207">
            <v>2565</v>
          </cell>
          <cell r="X1207">
            <v>1</v>
          </cell>
          <cell r="Y1207">
            <v>8</v>
          </cell>
          <cell r="Z1207">
            <v>2565</v>
          </cell>
          <cell r="AA1207"/>
          <cell r="AB1207"/>
          <cell r="AC1207"/>
          <cell r="AD1207">
            <v>1</v>
          </cell>
          <cell r="AE1207">
            <v>8</v>
          </cell>
          <cell r="AF1207">
            <v>2565</v>
          </cell>
          <cell r="AG1207">
            <v>17</v>
          </cell>
          <cell r="AH1207">
            <v>10</v>
          </cell>
          <cell r="AI1207">
            <v>2565</v>
          </cell>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นางสาวจุฑามาศ กองเมือง</v>
          </cell>
          <cell r="BM1207">
            <v>883265010354</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2051</v>
          </cell>
          <cell r="C1208">
            <v>1203</v>
          </cell>
          <cell r="D1208">
            <v>7</v>
          </cell>
          <cell r="E1208">
            <v>10</v>
          </cell>
          <cell r="F1208">
            <v>2565</v>
          </cell>
          <cell r="G1208" t="str">
            <v>800120411056,
800089456845,
800113047784</v>
          </cell>
          <cell r="H1208" t="str">
            <v>นางสาว</v>
          </cell>
          <cell r="I1208" t="str">
            <v>ศศิธร</v>
          </cell>
          <cell r="J1208" t="str">
            <v>เหมยนาง</v>
          </cell>
          <cell r="K1208">
            <v>3501100348565</v>
          </cell>
          <cell r="L1208" t="str">
            <v>พร้าว</v>
          </cell>
          <cell r="M1208" t="str">
            <v>เชียงใหม่ 2</v>
          </cell>
          <cell r="N1208">
            <v>8</v>
          </cell>
          <cell r="O1208" t="str">
            <v>สินเชื่อเสริมพลังฐานราก (PSA), สินเชื่อพัฒนาองค์กรชุมชน (รายบุคคล), สินเชื่อผู้มีอาชีพอิสระ COVID-19 (PSA)</v>
          </cell>
          <cell r="P1208" t="str">
            <v>1.บุคคลค้ำประกัน</v>
          </cell>
          <cell r="Q1208">
            <v>41838.39</v>
          </cell>
          <cell r="R1208">
            <v>4727.0600000000004</v>
          </cell>
          <cell r="S1208" t="str">
            <v>แขวงเชียงดาว</v>
          </cell>
          <cell r="T1208" t="str">
            <v>ผบE351</v>
          </cell>
          <cell r="U1208">
            <v>2565</v>
          </cell>
          <cell r="V1208" t="str">
            <v>ผบE508</v>
          </cell>
          <cell r="W1208">
            <v>2565</v>
          </cell>
          <cell r="X1208"/>
          <cell r="Y1208"/>
          <cell r="Z1208"/>
          <cell r="AA1208">
            <v>1</v>
          </cell>
          <cell r="AB1208">
            <v>8</v>
          </cell>
          <cell r="AC1208">
            <v>2565</v>
          </cell>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นางสาวศศิธร เหมยนาง</v>
          </cell>
          <cell r="BM1208">
            <v>883265010358</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2052</v>
          </cell>
          <cell r="C1209">
            <v>1204</v>
          </cell>
          <cell r="D1209">
            <v>7</v>
          </cell>
          <cell r="E1209">
            <v>10</v>
          </cell>
          <cell r="F1209">
            <v>2565</v>
          </cell>
          <cell r="G1209">
            <v>800096869139</v>
          </cell>
          <cell r="H1209" t="str">
            <v>นาย</v>
          </cell>
          <cell r="I1209" t="str">
            <v>ณฤการ</v>
          </cell>
          <cell r="J1209" t="str">
            <v>เพชรญามณี</v>
          </cell>
          <cell r="K1209">
            <v>3501100153861</v>
          </cell>
          <cell r="L1209" t="str">
            <v>พร้าว</v>
          </cell>
          <cell r="M1209" t="str">
            <v>เชียงใหม่ 2</v>
          </cell>
          <cell r="N1209">
            <v>8</v>
          </cell>
          <cell r="O1209" t="str">
            <v xml:space="preserve"> สินเชื่อพัฒนาองค์กรชุมชน (รายบุคคล)</v>
          </cell>
          <cell r="P1209" t="str">
            <v>1.บุคคลค้ำประกัน</v>
          </cell>
          <cell r="Q1209">
            <v>30000</v>
          </cell>
          <cell r="R1209">
            <v>7325.59</v>
          </cell>
          <cell r="S1209" t="str">
            <v>แขวงเชียงดาว</v>
          </cell>
          <cell r="T1209" t="str">
            <v>ผบE407</v>
          </cell>
          <cell r="U1209">
            <v>2565</v>
          </cell>
          <cell r="V1209" t="str">
            <v>ผบE537</v>
          </cell>
          <cell r="W1209">
            <v>2565</v>
          </cell>
          <cell r="X1209">
            <v>3</v>
          </cell>
          <cell r="Y1209">
            <v>8</v>
          </cell>
          <cell r="Z1209">
            <v>2565</v>
          </cell>
          <cell r="AA1209"/>
          <cell r="AB1209"/>
          <cell r="AC1209"/>
          <cell r="AD1209">
            <v>3</v>
          </cell>
          <cell r="AE1209">
            <v>8</v>
          </cell>
          <cell r="AF1209">
            <v>2565</v>
          </cell>
          <cell r="AG1209">
            <v>31</v>
          </cell>
          <cell r="AH1209">
            <v>10</v>
          </cell>
          <cell r="AI1209">
            <v>2565</v>
          </cell>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นายณฤการ เพชรญามณี</v>
          </cell>
          <cell r="BM1209">
            <v>883265010390</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2053</v>
          </cell>
          <cell r="C1210">
            <v>1205</v>
          </cell>
          <cell r="D1210">
            <v>7</v>
          </cell>
          <cell r="E1210">
            <v>10</v>
          </cell>
          <cell r="F1210">
            <v>2565</v>
          </cell>
          <cell r="G1210">
            <v>800087294438</v>
          </cell>
          <cell r="H1210" t="str">
            <v>นาง</v>
          </cell>
          <cell r="I1210" t="str">
            <v>เล็ก</v>
          </cell>
          <cell r="J1210" t="str">
            <v>คำวินิจ</v>
          </cell>
          <cell r="K1210">
            <v>3500900028238</v>
          </cell>
          <cell r="L1210" t="str">
            <v>ฝาง</v>
          </cell>
          <cell r="M1210" t="str">
            <v>เชียงใหม่ 2</v>
          </cell>
          <cell r="N1210">
            <v>8</v>
          </cell>
          <cell r="O1210" t="str">
            <v xml:space="preserve"> สินเชื่อพัฒนาองค์กรชุมชน (รายบุคคล)</v>
          </cell>
          <cell r="P1210" t="str">
            <v>1.บุคคลค้ำประกัน</v>
          </cell>
          <cell r="Q1210">
            <v>82448.160000000003</v>
          </cell>
          <cell r="R1210">
            <v>16214.28</v>
          </cell>
          <cell r="S1210" t="str">
            <v>จังหวัดฝาง</v>
          </cell>
          <cell r="T1210" t="str">
            <v>ผบE474</v>
          </cell>
          <cell r="U1210">
            <v>2565</v>
          </cell>
          <cell r="V1210" t="str">
            <v>ผบE636</v>
          </cell>
          <cell r="W1210">
            <v>2565</v>
          </cell>
          <cell r="X1210">
            <v>16</v>
          </cell>
          <cell r="Y1210">
            <v>8</v>
          </cell>
          <cell r="Z1210">
            <v>2565</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นางเล็ก คำวินิจ</v>
          </cell>
          <cell r="BM1210">
            <v>883265010388</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2054</v>
          </cell>
          <cell r="C1211">
            <v>1206</v>
          </cell>
          <cell r="D1211">
            <v>7</v>
          </cell>
          <cell r="E1211">
            <v>10</v>
          </cell>
          <cell r="F1211">
            <v>2565</v>
          </cell>
          <cell r="G1211">
            <v>800091575582</v>
          </cell>
          <cell r="H1211" t="str">
            <v>นาง</v>
          </cell>
          <cell r="I1211" t="str">
            <v>สุมาลี</v>
          </cell>
          <cell r="J1211" t="str">
            <v>ดีทอง</v>
          </cell>
          <cell r="K1211">
            <v>3500900028238</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36657.919999999998</v>
          </cell>
          <cell r="R1211">
            <v>11119.47</v>
          </cell>
          <cell r="S1211" t="str">
            <v>จังหวัดฝาง</v>
          </cell>
          <cell r="T1211" t="str">
            <v>ผบE476</v>
          </cell>
          <cell r="U1211">
            <v>2565</v>
          </cell>
          <cell r="V1211" t="str">
            <v>ผบE638</v>
          </cell>
          <cell r="W1211">
            <v>2565</v>
          </cell>
          <cell r="X1211"/>
          <cell r="Y1211"/>
          <cell r="Z1211"/>
          <cell r="AA1211">
            <v>16</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นางสุมาลี ดีทอง</v>
          </cell>
          <cell r="BM1211">
            <v>883265010383</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2055</v>
          </cell>
          <cell r="C1212">
            <v>1207</v>
          </cell>
          <cell r="D1212">
            <v>7</v>
          </cell>
          <cell r="E1212">
            <v>10</v>
          </cell>
          <cell r="F1212">
            <v>2565</v>
          </cell>
          <cell r="G1212">
            <v>800094262592</v>
          </cell>
          <cell r="H1212" t="str">
            <v>นาย</v>
          </cell>
          <cell r="I1212" t="str">
            <v>จันทร์ทรัพย์</v>
          </cell>
          <cell r="J1212" t="str">
            <v>ทีนคร</v>
          </cell>
          <cell r="K1212">
            <v>3610700274587</v>
          </cell>
          <cell r="L1212" t="str">
            <v>ฝาง</v>
          </cell>
          <cell r="M1212" t="str">
            <v>เชียงใหม่ 2</v>
          </cell>
          <cell r="N1212">
            <v>8</v>
          </cell>
          <cell r="O1212" t="str">
            <v>สินเชื่อแก้ไขปัญหาหนี้นอกระบบPSAระยะที่2</v>
          </cell>
          <cell r="P1212" t="str">
            <v>1.บุคคลค้ำประกัน</v>
          </cell>
          <cell r="Q1212">
            <v>33729.019999999997</v>
          </cell>
          <cell r="R1212">
            <v>7620.48</v>
          </cell>
          <cell r="S1212" t="str">
            <v>จังหวัดฝาง</v>
          </cell>
          <cell r="T1212" t="str">
            <v>ผบE470</v>
          </cell>
          <cell r="U1212">
            <v>2565</v>
          </cell>
          <cell r="V1212" t="str">
            <v>ผบE590</v>
          </cell>
          <cell r="W1212">
            <v>2565</v>
          </cell>
          <cell r="X1212"/>
          <cell r="Y1212"/>
          <cell r="Z1212"/>
          <cell r="AA1212">
            <v>2</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นายจันทร์ทรัพย์ ทีนคร</v>
          </cell>
          <cell r="BM1212">
            <v>883265010382</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2056</v>
          </cell>
          <cell r="C1213">
            <v>1208</v>
          </cell>
          <cell r="D1213">
            <v>7</v>
          </cell>
          <cell r="E1213">
            <v>10</v>
          </cell>
          <cell r="F1213">
            <v>2565</v>
          </cell>
          <cell r="G1213">
            <v>800087289685</v>
          </cell>
          <cell r="H1213" t="str">
            <v>นาง</v>
          </cell>
          <cell r="I1213" t="str">
            <v>อำพร</v>
          </cell>
          <cell r="J1213" t="str">
            <v>พระเจริญ</v>
          </cell>
          <cell r="K1213">
            <v>3500900026642</v>
          </cell>
          <cell r="L1213" t="str">
            <v>ฝาง</v>
          </cell>
          <cell r="M1213" t="str">
            <v>เชียงใหม่ 2</v>
          </cell>
          <cell r="N1213">
            <v>8</v>
          </cell>
          <cell r="O1213" t="str">
            <v>สินเชื่อพัฒนาองค์กรชุมชน (รายบุคคล)</v>
          </cell>
          <cell r="P1213" t="str">
            <v>1.บุคคลค้ำประกัน</v>
          </cell>
          <cell r="Q1213">
            <v>82448.160000000003</v>
          </cell>
          <cell r="R1213">
            <v>15016.07</v>
          </cell>
          <cell r="S1213" t="str">
            <v>จังหวัดฝาง</v>
          </cell>
          <cell r="T1213" t="str">
            <v>ผบE475</v>
          </cell>
          <cell r="U1213">
            <v>2565</v>
          </cell>
          <cell r="V1213" t="str">
            <v>ผบE637</v>
          </cell>
          <cell r="W1213">
            <v>2565</v>
          </cell>
          <cell r="X1213"/>
          <cell r="Y1213"/>
          <cell r="Z1213"/>
          <cell r="AA1213">
            <v>16</v>
          </cell>
          <cell r="AB1213">
            <v>8</v>
          </cell>
          <cell r="AC1213">
            <v>2565</v>
          </cell>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นางอำพร พระเจริญ</v>
          </cell>
          <cell r="BM1213">
            <v>883265010389</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2057</v>
          </cell>
          <cell r="C1214">
            <v>1209</v>
          </cell>
          <cell r="D1214">
            <v>7</v>
          </cell>
          <cell r="E1214">
            <v>10</v>
          </cell>
          <cell r="F1214">
            <v>2565</v>
          </cell>
          <cell r="G1214">
            <v>800099922323</v>
          </cell>
          <cell r="H1214" t="str">
            <v>นาย</v>
          </cell>
          <cell r="I1214" t="str">
            <v>ศักดิ์ชัย</v>
          </cell>
          <cell r="J1214" t="str">
            <v>เมธากวินวงศ์</v>
          </cell>
          <cell r="K1214">
            <v>3120101844747</v>
          </cell>
          <cell r="L1214" t="str">
            <v>ฝาง</v>
          </cell>
          <cell r="M1214" t="str">
            <v>เชียงใหม่ 2</v>
          </cell>
          <cell r="N1214">
            <v>8</v>
          </cell>
          <cell r="O1214" t="str">
            <v>สินเชื่อ ธปช. เพื่อผู้มีสวัสดีการแห่งรัฐ</v>
          </cell>
          <cell r="P1214" t="str">
            <v>2.หลักทรัพย์ค้ำประกัน</v>
          </cell>
          <cell r="Q1214">
            <v>44996</v>
          </cell>
          <cell r="R1214">
            <v>9352.2199999999993</v>
          </cell>
          <cell r="S1214" t="str">
            <v>จังหวัดฝาง</v>
          </cell>
          <cell r="T1214" t="str">
            <v>ผบE473</v>
          </cell>
          <cell r="U1214">
            <v>2565</v>
          </cell>
          <cell r="V1214" t="str">
            <v>ผบE657</v>
          </cell>
          <cell r="W1214">
            <v>2565</v>
          </cell>
          <cell r="X1214">
            <v>23</v>
          </cell>
          <cell r="Y1214">
            <v>8</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นายศักดิ์ชัย เมธากวินวงศ์</v>
          </cell>
          <cell r="BM1214">
            <v>883265010386</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2058</v>
          </cell>
          <cell r="C1215">
            <v>1210</v>
          </cell>
          <cell r="D1215">
            <v>7</v>
          </cell>
          <cell r="E1215">
            <v>10</v>
          </cell>
          <cell r="F1215">
            <v>2565</v>
          </cell>
          <cell r="G1215">
            <v>800100430894</v>
          </cell>
          <cell r="H1215" t="str">
            <v>นาย</v>
          </cell>
          <cell r="I1215" t="str">
            <v>ธนกฤต</v>
          </cell>
          <cell r="J1215" t="str">
            <v>วงศ์ร้อย</v>
          </cell>
          <cell r="K1215">
            <v>1500900024571</v>
          </cell>
          <cell r="L1215" t="str">
            <v>ฝาง</v>
          </cell>
          <cell r="M1215" t="str">
            <v>เชียงใหม่ 2</v>
          </cell>
          <cell r="N1215">
            <v>8</v>
          </cell>
          <cell r="O1215" t="str">
            <v>สินเชื่อธนาคารประชาชน</v>
          </cell>
          <cell r="P1215" t="str">
            <v>1.บุคคลค้ำประกัน</v>
          </cell>
          <cell r="Q1215">
            <v>33704.019999999997</v>
          </cell>
          <cell r="R1215">
            <v>8413.94</v>
          </cell>
          <cell r="S1215" t="str">
            <v>จังหวัดฝาง</v>
          </cell>
          <cell r="T1215" t="str">
            <v>ผบE472</v>
          </cell>
          <cell r="U1215">
            <v>2565</v>
          </cell>
          <cell r="V1215" t="str">
            <v>ผบE591</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นายธนกฤต วงศ์ร้อย</v>
          </cell>
          <cell r="BM1215">
            <v>883265010385</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2059</v>
          </cell>
          <cell r="C1216">
            <v>1211</v>
          </cell>
          <cell r="D1216">
            <v>7</v>
          </cell>
          <cell r="E1216">
            <v>10</v>
          </cell>
          <cell r="F1216">
            <v>2565</v>
          </cell>
          <cell r="G1216">
            <v>800089010436</v>
          </cell>
          <cell r="H1216" t="str">
            <v>นาง</v>
          </cell>
          <cell r="I1216" t="str">
            <v>ศิริขวัญ</v>
          </cell>
          <cell r="J1216" t="str">
            <v>ตาวงค์</v>
          </cell>
          <cell r="K1216">
            <v>3501000262723</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37162</v>
          </cell>
          <cell r="R1216">
            <v>8854.33</v>
          </cell>
          <cell r="S1216" t="str">
            <v>จังหวัดฝาง</v>
          </cell>
          <cell r="T1216" t="str">
            <v>ผบE469</v>
          </cell>
          <cell r="U1216">
            <v>2565</v>
          </cell>
          <cell r="V1216" t="str">
            <v>ผบE593</v>
          </cell>
          <cell r="W1216">
            <v>2565</v>
          </cell>
          <cell r="X1216"/>
          <cell r="Y1216"/>
          <cell r="Z1216"/>
          <cell r="AA1216">
            <v>2</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นางศิริขวัญ ตาวงค์</v>
          </cell>
          <cell r="BM1216">
            <v>883265010394</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2060</v>
          </cell>
          <cell r="C1217">
            <v>1212</v>
          </cell>
          <cell r="D1217">
            <v>7</v>
          </cell>
          <cell r="E1217">
            <v>10</v>
          </cell>
          <cell r="F1217">
            <v>2565</v>
          </cell>
          <cell r="G1217">
            <v>800095714658</v>
          </cell>
          <cell r="H1217" t="str">
            <v>นางสาวหรือนาง</v>
          </cell>
          <cell r="I1217" t="str">
            <v>สร้อยสุรีย์</v>
          </cell>
          <cell r="J1217" t="str">
            <v>มูลทินหรือบุดดา</v>
          </cell>
          <cell r="K1217">
            <v>1501000005449</v>
          </cell>
          <cell r="L1217" t="str">
            <v>แม่อาย</v>
          </cell>
          <cell r="M1217" t="str">
            <v>เชียงใหม่ 2</v>
          </cell>
          <cell r="N1217">
            <v>8</v>
          </cell>
          <cell r="O1217" t="str">
            <v>สินเชื่อแก้ไขปัญหาหนี้นอกระบบPSAระยะที่2</v>
          </cell>
          <cell r="P1217" t="str">
            <v>1.บุคคลค้ำประกัน</v>
          </cell>
          <cell r="Q1217">
            <v>41749.89</v>
          </cell>
          <cell r="R1217">
            <v>7527.76</v>
          </cell>
          <cell r="S1217" t="str">
            <v>จังหวัดฝาง</v>
          </cell>
          <cell r="T1217" t="str">
            <v>ผบE478</v>
          </cell>
          <cell r="U1217">
            <v>2565</v>
          </cell>
          <cell r="V1217" t="str">
            <v>ผบE639</v>
          </cell>
          <cell r="W1217">
            <v>2565</v>
          </cell>
          <cell r="X1217"/>
          <cell r="Y1217"/>
          <cell r="Z1217"/>
          <cell r="AA1217">
            <v>16</v>
          </cell>
          <cell r="AB1217">
            <v>8</v>
          </cell>
          <cell r="AC1217">
            <v>2565</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 (คำสั่ง 7/10/2565)</v>
          </cell>
          <cell r="BC1217"/>
          <cell r="BD1217"/>
          <cell r="BE1217"/>
          <cell r="BF1217"/>
          <cell r="BG1217"/>
          <cell r="BH1217"/>
          <cell r="BI1217"/>
          <cell r="BJ1217"/>
          <cell r="BK1217"/>
          <cell r="BL1217" t="str">
            <v>นางสาวหรือนางสร้อยสุรีย์ มูลทินหรือบุดดา</v>
          </cell>
          <cell r="BM1217">
            <v>883265010393</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2061</v>
          </cell>
          <cell r="C1218">
            <v>1213</v>
          </cell>
          <cell r="D1218">
            <v>10</v>
          </cell>
          <cell r="E1218">
            <v>10</v>
          </cell>
          <cell r="F1218">
            <v>2565</v>
          </cell>
          <cell r="G1218">
            <v>800066663652</v>
          </cell>
          <cell r="H1218" t="str">
            <v>นาย</v>
          </cell>
          <cell r="I1218" t="str">
            <v>ณัฐกานต์</v>
          </cell>
          <cell r="J1218" t="str">
            <v>คำสุข</v>
          </cell>
          <cell r="K1218">
            <v>1500800074843</v>
          </cell>
          <cell r="L1218" t="str">
            <v>มหาวิทยาลัยเชียงใหม่</v>
          </cell>
          <cell r="M1218" t="str">
            <v>เชียงใหม่ 2</v>
          </cell>
          <cell r="N1218">
            <v>8</v>
          </cell>
          <cell r="O1218" t="str">
            <v>สินเชื่อธนาคารประชาชน</v>
          </cell>
          <cell r="P1218" t="str">
            <v>1.บุคคลค้ำประกัน</v>
          </cell>
          <cell r="Q1218">
            <v>40826</v>
          </cell>
          <cell r="R1218">
            <v>10928.9</v>
          </cell>
          <cell r="S1218" t="str">
            <v>แขวงเชียงใหม่</v>
          </cell>
          <cell r="T1218" t="str">
            <v>ผบ.8267</v>
          </cell>
          <cell r="U1218">
            <v>2562</v>
          </cell>
          <cell r="V1218" t="str">
            <v>ผบ.8138</v>
          </cell>
          <cell r="W1218">
            <v>2562</v>
          </cell>
          <cell r="X1218"/>
          <cell r="Y1218"/>
          <cell r="Z1218"/>
          <cell r="AA1218">
            <v>27</v>
          </cell>
          <cell r="AB1218">
            <v>8</v>
          </cell>
          <cell r="AC1218">
            <v>2562</v>
          </cell>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สืบทรัพย์สำนักงานอื่นฟ้อง (คำสั่ง 10/10/2565)</v>
          </cell>
          <cell r="BC1218"/>
          <cell r="BD1218"/>
          <cell r="BE1218"/>
          <cell r="BF1218"/>
          <cell r="BG1218"/>
          <cell r="BH1218"/>
          <cell r="BI1218"/>
          <cell r="BJ1218"/>
          <cell r="BK1218"/>
          <cell r="BL1218" t="str">
            <v>นายณัฐกานต์ คำสุข</v>
          </cell>
          <cell r="BM1218">
            <v>0</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2062</v>
          </cell>
          <cell r="C1219">
            <v>1214</v>
          </cell>
          <cell r="D1219">
            <v>19</v>
          </cell>
          <cell r="E1219">
            <v>10</v>
          </cell>
          <cell r="F1219">
            <v>2565</v>
          </cell>
          <cell r="G1219">
            <v>800089599222</v>
          </cell>
          <cell r="H1219" t="str">
            <v>นาง</v>
          </cell>
          <cell r="I1219" t="str">
            <v>กัญญารัตน์</v>
          </cell>
          <cell r="J1219" t="str">
            <v>กาบศรี</v>
          </cell>
          <cell r="K1219">
            <v>5500100040230</v>
          </cell>
          <cell r="L1219" t="str">
            <v>หนองหอย</v>
          </cell>
          <cell r="M1219" t="str">
            <v>เชียงใหม่ 2</v>
          </cell>
          <cell r="N1219">
            <v>8</v>
          </cell>
          <cell r="O1219" t="str">
            <v>สินเชื่อแก้ไขปัญหาหนี้นอกระบบPSAระยะที่2</v>
          </cell>
          <cell r="P1219" t="str">
            <v>1.บุคคลค้ำประกัน</v>
          </cell>
          <cell r="Q1219">
            <v>42123.22</v>
          </cell>
          <cell r="R1219">
            <v>11096.91</v>
          </cell>
          <cell r="S1219" t="str">
            <v>แขวงเชียงใหม่</v>
          </cell>
          <cell r="T1219" t="str">
            <v>ผบE789</v>
          </cell>
          <cell r="U1219">
            <v>2565</v>
          </cell>
          <cell r="V1219" t="str">
            <v>ผบE2092</v>
          </cell>
          <cell r="W1219">
            <v>2565</v>
          </cell>
          <cell r="X1219">
            <v>3</v>
          </cell>
          <cell r="Y1219">
            <v>5</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 (คำสั่ง 19/10/2565)</v>
          </cell>
          <cell r="BC1219"/>
          <cell r="BD1219"/>
          <cell r="BE1219"/>
          <cell r="BF1219"/>
          <cell r="BG1219"/>
          <cell r="BH1219"/>
          <cell r="BI1219"/>
          <cell r="BJ1219"/>
          <cell r="BK1219"/>
          <cell r="BL1219" t="str">
            <v>นางกัญญารัตน์ กาบศรี</v>
          </cell>
          <cell r="BM1219">
            <v>883163010407</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2063</v>
          </cell>
          <cell r="C1220">
            <v>1215</v>
          </cell>
          <cell r="D1220">
            <v>25</v>
          </cell>
          <cell r="E1220">
            <v>10</v>
          </cell>
          <cell r="F1220">
            <v>2565</v>
          </cell>
          <cell r="G1220">
            <v>800090253900</v>
          </cell>
          <cell r="H1220" t="str">
            <v>นาย</v>
          </cell>
          <cell r="I1220" t="str">
            <v xml:space="preserve">นัทธพงศ์ </v>
          </cell>
          <cell r="J1220" t="str">
            <v>นิ่มไพโรจน์</v>
          </cell>
          <cell r="K1220">
            <v>5501100016861</v>
          </cell>
          <cell r="L1220" t="str">
            <v>สันกำแพง</v>
          </cell>
          <cell r="M1220" t="str">
            <v>เชียงใหม่ 3</v>
          </cell>
          <cell r="N1220">
            <v>8</v>
          </cell>
          <cell r="O1220"/>
          <cell r="P1220"/>
          <cell r="Q1220">
            <v>1654252.67</v>
          </cell>
          <cell r="R1220">
            <v>199029.57</v>
          </cell>
          <cell r="S1220" t="str">
            <v>จังหวัดเชียงใหม่</v>
          </cell>
          <cell r="T1220" t="str">
            <v>ผบ.13640</v>
          </cell>
          <cell r="U1220">
            <v>2563</v>
          </cell>
          <cell r="V1220" t="str">
            <v>ผบ.1337</v>
          </cell>
          <cell r="W1220">
            <v>2563</v>
          </cell>
          <cell r="X1220"/>
          <cell r="Y1220"/>
          <cell r="Z1220"/>
          <cell r="AA1220">
            <v>10</v>
          </cell>
          <cell r="AB1220">
            <v>3</v>
          </cell>
          <cell r="AC1220">
            <v>2563</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นายนัทธพงศ์  นิ่มไพโรจน์</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2064</v>
          </cell>
          <cell r="C1221">
            <v>1216</v>
          </cell>
          <cell r="D1221">
            <v>25</v>
          </cell>
          <cell r="E1221">
            <v>10</v>
          </cell>
          <cell r="F1221">
            <v>2565</v>
          </cell>
          <cell r="G1221">
            <v>800097006228</v>
          </cell>
          <cell r="H1221" t="str">
            <v>นางสาว</v>
          </cell>
          <cell r="I1221" t="str">
            <v>บุญมี</v>
          </cell>
          <cell r="J1221" t="str">
            <v>คำจันทร์</v>
          </cell>
          <cell r="K1221">
            <v>3401000769870</v>
          </cell>
          <cell r="L1221" t="str">
            <v>บ่อสร้าง</v>
          </cell>
          <cell r="M1221" t="str">
            <v>เชียงใหม่ 3</v>
          </cell>
          <cell r="N1221">
            <v>8</v>
          </cell>
          <cell r="O1221"/>
          <cell r="P1221"/>
          <cell r="Q1221">
            <v>28332</v>
          </cell>
          <cell r="R1221">
            <v>6579.87</v>
          </cell>
          <cell r="S1221" t="str">
            <v>จังหวัดพล</v>
          </cell>
          <cell r="T1221" t="str">
            <v>ผบE1021</v>
          </cell>
          <cell r="U1221">
            <v>2564</v>
          </cell>
          <cell r="V1221" t="str">
            <v>ผบE1115</v>
          </cell>
          <cell r="W1221">
            <v>2564</v>
          </cell>
          <cell r="X1221">
            <v>6</v>
          </cell>
          <cell r="Y1221">
            <v>7</v>
          </cell>
          <cell r="Z1221">
            <v>2564</v>
          </cell>
          <cell r="AA1221">
            <v>6</v>
          </cell>
          <cell r="AB1221">
            <v>7</v>
          </cell>
          <cell r="AC1221">
            <v>2564</v>
          </cell>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25/10/2565)</v>
          </cell>
          <cell r="BC1221"/>
          <cell r="BD1221"/>
          <cell r="BE1221"/>
          <cell r="BF1221"/>
          <cell r="BG1221"/>
          <cell r="BH1221"/>
          <cell r="BI1221"/>
          <cell r="BJ1221"/>
          <cell r="BK1221"/>
          <cell r="BL1221" t="str">
            <v>นางสาวบุญมี คำจันทร์</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2065</v>
          </cell>
          <cell r="C1222">
            <v>1217</v>
          </cell>
          <cell r="D1222">
            <v>31</v>
          </cell>
          <cell r="E1222">
            <v>10</v>
          </cell>
          <cell r="F1222">
            <v>2565</v>
          </cell>
          <cell r="G1222">
            <v>800043505190</v>
          </cell>
          <cell r="H1222" t="str">
            <v>นางสาว</v>
          </cell>
          <cell r="I1222" t="str">
            <v>ทิพา</v>
          </cell>
          <cell r="J1222" t="str">
            <v>ชลาวา</v>
          </cell>
          <cell r="K1222">
            <v>3539900285948</v>
          </cell>
          <cell r="L1222" t="str">
            <v>บวกครกหลวง</v>
          </cell>
          <cell r="M1222" t="str">
            <v>เชียงใหม่ 3</v>
          </cell>
          <cell r="N1222">
            <v>8</v>
          </cell>
          <cell r="O1222" t="str">
            <v>สินเชื่อที่อยู่อาศัย</v>
          </cell>
          <cell r="P1222" t="str">
            <v>2.หลักทรัพย์ค้ำประกัน</v>
          </cell>
          <cell r="Q1222">
            <v>2318895.09</v>
          </cell>
          <cell r="R1222">
            <v>332628.59000000003</v>
          </cell>
          <cell r="S1222" t="str">
            <v>จังหวัดเชียงใหม่</v>
          </cell>
          <cell r="T1222" t="str">
            <v>ผบ.2002</v>
          </cell>
          <cell r="U1222">
            <v>2559</v>
          </cell>
          <cell r="V1222" t="str">
            <v>ผบ.2074</v>
          </cell>
          <cell r="W1222">
            <v>2559</v>
          </cell>
          <cell r="X1222">
            <v>5</v>
          </cell>
          <cell r="Y1222">
            <v>9</v>
          </cell>
          <cell r="Z1222">
            <v>2559</v>
          </cell>
          <cell r="AA1222"/>
          <cell r="AB1222"/>
          <cell r="AC1222"/>
          <cell r="AD1222">
            <v>20</v>
          </cell>
          <cell r="AE1222">
            <v>9</v>
          </cell>
          <cell r="AF1222">
            <v>2559</v>
          </cell>
          <cell r="AG1222">
            <v>6</v>
          </cell>
          <cell r="AH1222">
            <v>12</v>
          </cell>
          <cell r="AI1222">
            <v>2559</v>
          </cell>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31/10/2565)</v>
          </cell>
          <cell r="BC1222"/>
          <cell r="BD1222"/>
          <cell r="BE1222"/>
          <cell r="BF1222"/>
          <cell r="BG1222"/>
          <cell r="BH1222"/>
          <cell r="BI1222"/>
          <cell r="BJ1222"/>
          <cell r="BK1222"/>
          <cell r="BL1222" t="str">
            <v>นางสาวทิพา ชลาวา</v>
          </cell>
          <cell r="BM1222">
            <v>0</v>
          </cell>
          <cell r="BN1222"/>
          <cell r="BO1222"/>
          <cell r="BP1222"/>
          <cell r="BQ1222"/>
          <cell r="BR1222"/>
          <cell r="BS1222"/>
          <cell r="BT1222"/>
          <cell r="BU1222" t="str">
            <v>วรกมล</v>
          </cell>
          <cell r="BV1222"/>
          <cell r="BW1222"/>
          <cell r="BX1222"/>
          <cell r="BY1222"/>
          <cell r="BZ1222"/>
          <cell r="CA1222"/>
          <cell r="CB1222"/>
          <cell r="CC1222"/>
          <cell r="CD1222"/>
          <cell r="CE1222"/>
          <cell r="CF1222"/>
          <cell r="CG1222"/>
          <cell r="CH1222"/>
          <cell r="CI1222"/>
          <cell r="CJ1222"/>
          <cell r="CK1222"/>
          <cell r="CL1222"/>
          <cell r="CM1222"/>
          <cell r="CN1222"/>
          <cell r="CO1222"/>
        </row>
        <row r="1223">
          <cell r="B1223">
            <v>2066</v>
          </cell>
          <cell r="C1223">
            <v>1218</v>
          </cell>
          <cell r="D1223">
            <v>15</v>
          </cell>
          <cell r="E1223">
            <v>11</v>
          </cell>
          <cell r="F1223">
            <v>2565</v>
          </cell>
          <cell r="G1223">
            <v>800036285586</v>
          </cell>
          <cell r="H1223" t="str">
            <v>นาย</v>
          </cell>
          <cell r="I1223" t="str">
            <v>เสาร์คำ</v>
          </cell>
          <cell r="J1223" t="str">
            <v>หย่อมอิน</v>
          </cell>
          <cell r="K1223">
            <v>3501200013336</v>
          </cell>
          <cell r="L1223" t="str">
            <v>แม่วาง</v>
          </cell>
          <cell r="M1223" t="str">
            <v>เชียงใหม่ 3</v>
          </cell>
          <cell r="N1223">
            <v>8</v>
          </cell>
          <cell r="O1223" t="str">
            <v>สินเชื่อธนาคารประชาชน</v>
          </cell>
          <cell r="P1223" t="str">
            <v>1.บุคคลค้ำประกัน</v>
          </cell>
          <cell r="Q1223">
            <v>179165</v>
          </cell>
          <cell r="R1223">
            <v>10147.98</v>
          </cell>
          <cell r="S1223" t="str">
            <v>แขวงเชียงใหม่</v>
          </cell>
          <cell r="T1223" t="str">
            <v>ผบ.4462</v>
          </cell>
          <cell r="U1223">
            <v>2558</v>
          </cell>
          <cell r="V1223" t="str">
            <v>ผบ.6650</v>
          </cell>
          <cell r="W1223">
            <v>2558</v>
          </cell>
          <cell r="X1223"/>
          <cell r="Y1223"/>
          <cell r="Z1223"/>
          <cell r="AA1223">
            <v>8</v>
          </cell>
          <cell r="AB1223">
            <v>9</v>
          </cell>
          <cell r="AC1223">
            <v>2558</v>
          </cell>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15/11/2565)//กำลังดำเนินการสืบทรัพย์</v>
          </cell>
          <cell r="BC1223" t="e">
            <v>#REF!</v>
          </cell>
          <cell r="BD1223" t="e">
            <v>#REF!</v>
          </cell>
          <cell r="BE1223" t="e">
            <v>#REF!</v>
          </cell>
          <cell r="BF1223" t="e">
            <v>#REF!</v>
          </cell>
          <cell r="BG1223" t="e">
            <v>#REF!</v>
          </cell>
          <cell r="BH1223" t="e">
            <v>#REF!</v>
          </cell>
          <cell r="BI1223" t="e">
            <v>#REF!</v>
          </cell>
          <cell r="BJ1223" t="e">
            <v>#REF!</v>
          </cell>
          <cell r="BK1223" t="e">
            <v>#REF!</v>
          </cell>
          <cell r="BL1223" t="str">
            <v>นายเสาร์คำ หย่อมอิน</v>
          </cell>
          <cell r="BM1223">
            <v>0</v>
          </cell>
          <cell r="BN1223" t="e">
            <v>#REF!</v>
          </cell>
          <cell r="BO1223" t="e">
            <v>#REF!</v>
          </cell>
          <cell r="BP1223" t="e">
            <v>#REF!</v>
          </cell>
          <cell r="BQ1223" t="e">
            <v>#REF!</v>
          </cell>
          <cell r="BR1223" t="e">
            <v>#REF!</v>
          </cell>
          <cell r="BS1223" t="e">
            <v>#REF!</v>
          </cell>
          <cell r="BT1223" t="e">
            <v>#REF!</v>
          </cell>
          <cell r="BU1223" t="str">
            <v>วรกมล</v>
          </cell>
          <cell r="BV1223" t="e">
            <v>#REF!</v>
          </cell>
          <cell r="BW1223"/>
          <cell r="BX1223"/>
          <cell r="BY1223"/>
          <cell r="BZ1223"/>
          <cell r="CA1223"/>
          <cell r="CB1223"/>
          <cell r="CC1223"/>
          <cell r="CD1223"/>
          <cell r="CE1223"/>
          <cell r="CF1223"/>
          <cell r="CG1223"/>
          <cell r="CH1223"/>
          <cell r="CI1223"/>
          <cell r="CJ1223"/>
          <cell r="CK1223"/>
          <cell r="CL1223"/>
          <cell r="CM1223"/>
          <cell r="CN1223"/>
          <cell r="CO1223"/>
        </row>
        <row r="1224">
          <cell r="B1224">
            <v>2067</v>
          </cell>
          <cell r="C1224">
            <v>1219</v>
          </cell>
          <cell r="D1224">
            <v>22</v>
          </cell>
          <cell r="E1224">
            <v>11</v>
          </cell>
          <cell r="F1224">
            <v>2565</v>
          </cell>
          <cell r="G1224">
            <v>800036922360</v>
          </cell>
          <cell r="H1224" t="str">
            <v>ชมรมนวดแผนไทยเพื่อสุขภาพ</v>
          </cell>
          <cell r="I1224"/>
          <cell r="J1224"/>
          <cell r="K1224"/>
          <cell r="L1224" t="str">
            <v>เซ็นทรัล แอร์พอร์ตพลาซ่า เชียงใหม่</v>
          </cell>
          <cell r="M1224" t="str">
            <v>เชียงใหม่ 1</v>
          </cell>
          <cell r="N1224">
            <v>8</v>
          </cell>
          <cell r="O1224" t="str">
            <v>สินเชื่อพัฒนาชนบทฯ</v>
          </cell>
          <cell r="P1224" t="str">
            <v>1.บุคคลค้ำประกัน</v>
          </cell>
          <cell r="Q1224">
            <v>182919.99</v>
          </cell>
          <cell r="R1224">
            <v>36326.74</v>
          </cell>
          <cell r="S1224" t="str">
            <v>แขวงเชียงใหม่</v>
          </cell>
          <cell r="T1224" t="str">
            <v>ผบE788</v>
          </cell>
          <cell r="U1224">
            <v>2565</v>
          </cell>
          <cell r="V1224" t="str">
            <v>ผบE7074</v>
          </cell>
          <cell r="W1224">
            <v>2565</v>
          </cell>
          <cell r="X1224">
            <v>4</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 xml:space="preserve">ชมรมนวดแผนไทยเพื่อสุขภาพ </v>
          </cell>
          <cell r="BM1224">
            <v>883161010248</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2068</v>
          </cell>
          <cell r="C1225">
            <v>1220</v>
          </cell>
          <cell r="D1225">
            <v>24</v>
          </cell>
          <cell r="E1225">
            <v>11</v>
          </cell>
          <cell r="F1225">
            <v>2565</v>
          </cell>
          <cell r="G1225">
            <v>800084988081</v>
          </cell>
          <cell r="H1225" t="str">
            <v>นางสาว</v>
          </cell>
          <cell r="I1225" t="str">
            <v>เขมมิศรา</v>
          </cell>
          <cell r="J1225" t="str">
            <v>ปินใจ</v>
          </cell>
          <cell r="K1225">
            <v>1549900318459</v>
          </cell>
          <cell r="L1225" t="str">
            <v>เม-ญ่า เชียงใหม่</v>
          </cell>
          <cell r="M1225" t="str">
            <v>เชียงใหม่ 1</v>
          </cell>
          <cell r="N1225">
            <v>8</v>
          </cell>
          <cell r="O1225" t="str">
            <v>สินเชื่อธนาคารประชาชน</v>
          </cell>
          <cell r="P1225" t="str">
            <v>1.บุคคลค้ำประกัน</v>
          </cell>
          <cell r="Q1225">
            <v>84796.49</v>
          </cell>
          <cell r="R1225">
            <v>36972.94</v>
          </cell>
          <cell r="S1225" t="str">
            <v>แขวงเชียงใหม่</v>
          </cell>
          <cell r="T1225" t="str">
            <v>ผบ.6466</v>
          </cell>
          <cell r="U1225">
            <v>2563</v>
          </cell>
          <cell r="V1225" t="str">
            <v>ผบ.166</v>
          </cell>
          <cell r="W1225">
            <v>2565</v>
          </cell>
          <cell r="X1225"/>
          <cell r="Y1225"/>
          <cell r="Z1225"/>
          <cell r="AA1225">
            <v>14</v>
          </cell>
          <cell r="AB1225">
            <v>2</v>
          </cell>
          <cell r="AC1225">
            <v>2565</v>
          </cell>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นางสาวเขมมิศรา ปินใจ</v>
          </cell>
          <cell r="BM1225">
            <v>883163011693</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2069</v>
          </cell>
          <cell r="C1226">
            <v>1221</v>
          </cell>
          <cell r="D1226">
            <v>25</v>
          </cell>
          <cell r="E1226">
            <v>11</v>
          </cell>
          <cell r="F1226">
            <v>2565</v>
          </cell>
          <cell r="G1226">
            <v>821952008877</v>
          </cell>
          <cell r="H1226" t="str">
            <v>พ.อ.อ.</v>
          </cell>
          <cell r="I1226" t="str">
            <v>สุเทพ</v>
          </cell>
          <cell r="J1226" t="str">
            <v>เนียมศรี</v>
          </cell>
          <cell r="K1226">
            <v>3509900809009</v>
          </cell>
          <cell r="L1226" t="str">
            <v>สันกำแพง</v>
          </cell>
          <cell r="M1226" t="str">
            <v>เชียงใหม่ 3</v>
          </cell>
          <cell r="N1226">
            <v>8</v>
          </cell>
          <cell r="O1226" t="str">
            <v>สินเชื่อพัฒนากลุ่มอาชีพ (กองบิน 41 เชียงใหม่)</v>
          </cell>
          <cell r="P1226" t="str">
            <v>1.บุคคลค้ำประกัน</v>
          </cell>
          <cell r="Q1226">
            <v>1353429.05</v>
          </cell>
          <cell r="R1226">
            <v>138545.71</v>
          </cell>
          <cell r="S1226" t="str">
            <v>จังหวัดเชียงใหม่</v>
          </cell>
          <cell r="T1226" t="str">
            <v>ผบ.2780</v>
          </cell>
          <cell r="U1226">
            <v>2557</v>
          </cell>
          <cell r="V1226" t="str">
            <v>ผบ.945</v>
          </cell>
          <cell r="W1226">
            <v>2558</v>
          </cell>
          <cell r="X1226">
            <v>25</v>
          </cell>
          <cell r="Y1226">
            <v>6</v>
          </cell>
          <cell r="Z1226">
            <v>2558</v>
          </cell>
          <cell r="AA1226"/>
          <cell r="AB1226"/>
          <cell r="AC1226"/>
          <cell r="AD1226">
            <v>8</v>
          </cell>
          <cell r="AE1226">
            <v>7</v>
          </cell>
          <cell r="AF1226">
            <v>2558</v>
          </cell>
          <cell r="AG1226">
            <v>6</v>
          </cell>
          <cell r="AH1226">
            <v>10</v>
          </cell>
          <cell r="AI1226">
            <v>2558</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พ.อ.อ.สุเทพ เนียมศรี</v>
          </cell>
          <cell r="BM1226">
            <v>823661010264</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2070</v>
          </cell>
          <cell r="C1227">
            <v>1222</v>
          </cell>
          <cell r="D1227">
            <v>25</v>
          </cell>
          <cell r="E1227">
            <v>11</v>
          </cell>
          <cell r="F1227">
            <v>2565</v>
          </cell>
          <cell r="G1227" t="str">
            <v xml:space="preserve">800089870375,
800089870961
</v>
          </cell>
          <cell r="H1227" t="str">
            <v>นาย</v>
          </cell>
          <cell r="I1227" t="str">
            <v>ธันวา</v>
          </cell>
          <cell r="J1227" t="str">
            <v>คัมภีระ</v>
          </cell>
          <cell r="K1227">
            <v>1501100085266</v>
          </cell>
          <cell r="L1227" t="str">
            <v>แม่แตง</v>
          </cell>
          <cell r="M1227" t="str">
            <v>เชียงใหม่ 2</v>
          </cell>
          <cell r="N1227">
            <v>8</v>
          </cell>
          <cell r="O1227" t="str">
            <v>สินเขื่อเคหะ</v>
          </cell>
          <cell r="P1227" t="str">
            <v>2.หลักทรัพย์ค้ำประกัน</v>
          </cell>
          <cell r="Q1227">
            <v>689734.47</v>
          </cell>
          <cell r="R1227">
            <v>68590.53</v>
          </cell>
          <cell r="S1227" t="str">
            <v>จังหวัดเชียงใหม่</v>
          </cell>
          <cell r="T1227" t="str">
            <v>ผบE728</v>
          </cell>
          <cell r="U1227">
            <v>2564</v>
          </cell>
          <cell r="V1227" t="str">
            <v>ผบE1271</v>
          </cell>
          <cell r="W1227">
            <v>2564</v>
          </cell>
          <cell r="X1227">
            <v>22</v>
          </cell>
          <cell r="Y1227">
            <v>11</v>
          </cell>
          <cell r="Z1227">
            <v>2564</v>
          </cell>
          <cell r="AA1227"/>
          <cell r="AB1227"/>
          <cell r="AC1227"/>
          <cell r="AD1227">
            <v>7</v>
          </cell>
          <cell r="AE1227">
            <v>1</v>
          </cell>
          <cell r="AF1227">
            <v>2565</v>
          </cell>
          <cell r="AG1227">
            <v>2</v>
          </cell>
          <cell r="AH1227">
            <v>6</v>
          </cell>
          <cell r="AI1227">
            <v>2565</v>
          </cell>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นายธันวา คัมภีระ</v>
          </cell>
          <cell r="BM1227">
            <v>883264010063</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2071</v>
          </cell>
          <cell r="C1228">
            <v>1223</v>
          </cell>
          <cell r="D1228">
            <v>29</v>
          </cell>
          <cell r="E1228">
            <v>11</v>
          </cell>
          <cell r="F1228">
            <v>2565</v>
          </cell>
          <cell r="G1228" t="str">
            <v>800076318909,
800094647073</v>
          </cell>
          <cell r="H1228" t="str">
            <v>นาย</v>
          </cell>
          <cell r="I1228" t="str">
            <v>ศุกลวัฒน์</v>
          </cell>
          <cell r="J1228" t="str">
            <v>เป็งดาหลวง</v>
          </cell>
          <cell r="K1228">
            <v>1500900014524</v>
          </cell>
          <cell r="L1228" t="str">
            <v>ฝาง</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33708.559999999998</v>
          </cell>
          <cell r="R1228">
            <v>14670.41</v>
          </cell>
          <cell r="S1228" t="str">
            <v>จังหวัดฝาง</v>
          </cell>
          <cell r="T1228" t="str">
            <v>ผบE477</v>
          </cell>
          <cell r="U1228" t="str">
            <v>2565</v>
          </cell>
          <cell r="V1228" t="str">
            <v>ผบE765</v>
          </cell>
          <cell r="W1228">
            <v>2565</v>
          </cell>
          <cell r="X1228">
            <v>20</v>
          </cell>
          <cell r="Y1228">
            <v>9</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นายศุกลวัฒน์ เป็งดาหลวง</v>
          </cell>
          <cell r="BM1228">
            <v>883265010384</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2072</v>
          </cell>
          <cell r="C1229">
            <v>1224</v>
          </cell>
          <cell r="D1229">
            <v>30</v>
          </cell>
          <cell r="E1229">
            <v>11</v>
          </cell>
          <cell r="F1229">
            <v>2565</v>
          </cell>
          <cell r="G1229" t="str">
            <v>800079783588,
800095022409</v>
          </cell>
          <cell r="H1229" t="str">
            <v>นาย</v>
          </cell>
          <cell r="I1229" t="str">
            <v>ขจรพงศ์</v>
          </cell>
          <cell r="J1229" t="str">
            <v>สุภาเสา</v>
          </cell>
          <cell r="K1229">
            <v>3500100161383</v>
          </cell>
          <cell r="L1229" t="str">
            <v>มีโชค พลาซ่า</v>
          </cell>
          <cell r="M1229" t="str">
            <v>เชียงใหม่ 2</v>
          </cell>
          <cell r="N1229">
            <v>8</v>
          </cell>
          <cell r="O1229" t="str">
            <v>สินเชื่อธนาคารประชาชน,
สินเชื่อแก้ไขปัญหาหนี้นอกระบบPSAระยะที่2</v>
          </cell>
          <cell r="P1229" t="str">
            <v>1.บุคคลค้ำประกัน</v>
          </cell>
          <cell r="Q1229">
            <v>54320</v>
          </cell>
          <cell r="R1229">
            <v>69678.740000000005</v>
          </cell>
          <cell r="S1229" t="str">
            <v>แขวงเชียงดาว</v>
          </cell>
          <cell r="T1229" t="str">
            <v>ผบE757</v>
          </cell>
          <cell r="U1229">
            <v>2565</v>
          </cell>
          <cell r="V1229"/>
          <cell r="W1229"/>
          <cell r="X1229">
            <v>22</v>
          </cell>
          <cell r="Y1229">
            <v>11</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สืบทรัพย์สำนักงานอื่นฟ้อง (คำสั่ง 2/12/2565)//กำลังดำเนินการสืบทรัพย์</v>
          </cell>
          <cell r="BC1229"/>
          <cell r="BD1229"/>
          <cell r="BE1229"/>
          <cell r="BF1229"/>
          <cell r="BG1229"/>
          <cell r="BH1229"/>
          <cell r="BI1229"/>
          <cell r="BJ1229"/>
          <cell r="BK1229"/>
          <cell r="BL1229" t="str">
            <v>นายขจรพงศ์ สุภาเสา</v>
          </cell>
          <cell r="BM1229">
            <v>883265010310</v>
          </cell>
          <cell r="BN1229"/>
          <cell r="BO1229"/>
          <cell r="BP1229"/>
          <cell r="BQ1229"/>
          <cell r="BR1229"/>
          <cell r="BS1229"/>
          <cell r="BT1229"/>
          <cell r="BU1229" t="str">
            <v>วรกมล</v>
          </cell>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2073</v>
          </cell>
          <cell r="C1230">
            <v>1225</v>
          </cell>
          <cell r="D1230">
            <v>1</v>
          </cell>
          <cell r="E1230">
            <v>12</v>
          </cell>
          <cell r="F1230">
            <v>2565</v>
          </cell>
          <cell r="G1230">
            <v>800034123110</v>
          </cell>
          <cell r="H1230" t="str">
            <v>นางสาว</v>
          </cell>
          <cell r="I1230" t="str">
            <v>ปภัทสุวดี</v>
          </cell>
          <cell r="J1230" t="str">
            <v>ยศบุญเรือง</v>
          </cell>
          <cell r="K1230" t="str">
            <v>3 5504 00327 39 2</v>
          </cell>
          <cell r="L1230" t="str">
            <v>เชียงใหม่</v>
          </cell>
          <cell r="M1230" t="str">
            <v>เชียงใหม่ 1</v>
          </cell>
          <cell r="N1230">
            <v>8</v>
          </cell>
          <cell r="O1230" t="str">
            <v>สินเชื่อธนาคารประชาชน</v>
          </cell>
          <cell r="P1230" t="str">
            <v>1.บุคคลค้ำประกัน</v>
          </cell>
          <cell r="Q1230"/>
          <cell r="R1230"/>
          <cell r="S1230" t="str">
            <v>แขวงเชียงใหม่</v>
          </cell>
          <cell r="T1230" t="str">
            <v>ผบ.14271</v>
          </cell>
          <cell r="U1230">
            <v>2561</v>
          </cell>
          <cell r="V1230" t="str">
            <v>ผบ.2378</v>
          </cell>
          <cell r="W1230">
            <v>2562</v>
          </cell>
          <cell r="X1230"/>
          <cell r="Y1230"/>
          <cell r="Z1230"/>
          <cell r="AA1230">
            <v>9</v>
          </cell>
          <cell r="AB1230">
            <v>4</v>
          </cell>
          <cell r="AC1230">
            <v>2562</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ยึดทรัพย์</v>
          </cell>
          <cell r="BC1230"/>
          <cell r="BD1230"/>
          <cell r="BE1230"/>
          <cell r="BF1230"/>
          <cell r="BG1230"/>
          <cell r="BH1230"/>
          <cell r="BI1230"/>
          <cell r="BJ1230"/>
          <cell r="BK1230"/>
          <cell r="BL1230" t="str">
            <v>นางสาวปภัทสุวดี ยศบุญเรือง</v>
          </cell>
          <cell r="BM1230">
            <v>0</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2074</v>
          </cell>
          <cell r="C1231">
            <v>1226</v>
          </cell>
          <cell r="D1231">
            <v>2</v>
          </cell>
          <cell r="E1231">
            <v>12</v>
          </cell>
          <cell r="F1231">
            <v>2565</v>
          </cell>
          <cell r="G1231">
            <v>800033558886</v>
          </cell>
          <cell r="H1231" t="str">
            <v>นางสาว</v>
          </cell>
          <cell r="I1231" t="str">
            <v>ศิริพร</v>
          </cell>
          <cell r="J1231" t="str">
            <v>หล้าจ้อน</v>
          </cell>
          <cell r="K1231">
            <v>3500300006497</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96666</v>
          </cell>
          <cell r="R1231">
            <v>20403.150000000001</v>
          </cell>
          <cell r="S1231" t="str">
            <v>จังหวัดลำพูน</v>
          </cell>
          <cell r="T1231" t="str">
            <v>ผบ.2538</v>
          </cell>
          <cell r="U1231">
            <v>2558</v>
          </cell>
          <cell r="V1231" t="str">
            <v>ผบ.2977</v>
          </cell>
          <cell r="W1231">
            <v>2558</v>
          </cell>
          <cell r="X1231">
            <v>19</v>
          </cell>
          <cell r="Y1231">
            <v>10</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นางสาวศิริพร หล้าจ้อน</v>
          </cell>
          <cell r="BM1231">
            <v>823658010143</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2075</v>
          </cell>
          <cell r="C1232">
            <v>1227</v>
          </cell>
          <cell r="D1232">
            <v>2</v>
          </cell>
          <cell r="E1232">
            <v>12</v>
          </cell>
          <cell r="F1232">
            <v>2565</v>
          </cell>
          <cell r="G1232">
            <v>800026779556</v>
          </cell>
          <cell r="H1232" t="str">
            <v>นางสาว</v>
          </cell>
          <cell r="I1232" t="str">
            <v>พรรณี</v>
          </cell>
          <cell r="J1232" t="str">
            <v>บังวรรณ</v>
          </cell>
          <cell r="K1232">
            <v>1500300075042</v>
          </cell>
          <cell r="L1232" t="str">
            <v>บวกครกหลวง</v>
          </cell>
          <cell r="M1232" t="str">
            <v>เชียงใหม่ 3</v>
          </cell>
          <cell r="N1232">
            <v>8</v>
          </cell>
          <cell r="O1232" t="str">
            <v>สินเชื่อธนาคารประชาชน</v>
          </cell>
          <cell r="P1232" t="str">
            <v>1.บุคคลค้ำประกัน</v>
          </cell>
          <cell r="Q1232">
            <v>74480.86</v>
          </cell>
          <cell r="R1232">
            <v>13381.26</v>
          </cell>
          <cell r="S1232" t="str">
            <v>จังหวัดฮอด</v>
          </cell>
          <cell r="T1232" t="str">
            <v>ผบ.513</v>
          </cell>
          <cell r="U1232">
            <v>2558</v>
          </cell>
          <cell r="V1232" t="str">
            <v>ผบ.518</v>
          </cell>
          <cell r="W1232">
            <v>2558</v>
          </cell>
          <cell r="X1232">
            <v>10</v>
          </cell>
          <cell r="Y1232">
            <v>11</v>
          </cell>
          <cell r="Z1232">
            <v>2558</v>
          </cell>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นางสาวพรรณี บังวรรณ</v>
          </cell>
          <cell r="BM1232">
            <v>823658010089</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2076</v>
          </cell>
          <cell r="C1233">
            <v>1228</v>
          </cell>
          <cell r="D1233">
            <v>2</v>
          </cell>
          <cell r="E1233">
            <v>12</v>
          </cell>
          <cell r="F1233">
            <v>2565</v>
          </cell>
          <cell r="G1233">
            <v>800029191460</v>
          </cell>
          <cell r="H1233" t="str">
            <v>นางสาว</v>
          </cell>
          <cell r="I1233" t="str">
            <v>นริสา</v>
          </cell>
          <cell r="J1233" t="str">
            <v>จันต๊ะรังษี</v>
          </cell>
          <cell r="K1233">
            <v>3500100338925</v>
          </cell>
          <cell r="L1233" t="str">
            <v>บ่อสร้าง</v>
          </cell>
          <cell r="M1233" t="str">
            <v>เชียงใหม่ 3</v>
          </cell>
          <cell r="N1233">
            <v>8</v>
          </cell>
          <cell r="O1233" t="str">
            <v>สินเชื่อธนาคารประชาชน</v>
          </cell>
          <cell r="P1233" t="str">
            <v>1.บุคคลค้ำประกัน</v>
          </cell>
          <cell r="Q1233">
            <v>77023</v>
          </cell>
          <cell r="R1233">
            <v>10162.02</v>
          </cell>
          <cell r="S1233" t="str">
            <v>แขวงเชียงใหม่</v>
          </cell>
          <cell r="T1233" t="str">
            <v>ผบ.7134</v>
          </cell>
          <cell r="U1233">
            <v>2558</v>
          </cell>
          <cell r="V1233" t="str">
            <v>ผบ.9068</v>
          </cell>
          <cell r="W1233">
            <v>2558</v>
          </cell>
          <cell r="X1233"/>
          <cell r="Y1233"/>
          <cell r="Z1233"/>
          <cell r="AA1233">
            <v>24</v>
          </cell>
          <cell r="AB1233">
            <v>11</v>
          </cell>
          <cell r="AC1233">
            <v>2558</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นางสาวนริสา จันต๊ะรังษี</v>
          </cell>
          <cell r="BM1233">
            <v>823658010251</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2077</v>
          </cell>
          <cell r="C1234">
            <v>1229</v>
          </cell>
          <cell r="D1234">
            <v>2</v>
          </cell>
          <cell r="E1234">
            <v>12</v>
          </cell>
          <cell r="F1234">
            <v>2565</v>
          </cell>
          <cell r="G1234">
            <v>800026660897</v>
          </cell>
          <cell r="H1234" t="str">
            <v>นางสาว</v>
          </cell>
          <cell r="I1234" t="str">
            <v>สุกัญญาหรือกนกพร</v>
          </cell>
          <cell r="J1234" t="str">
            <v>ขันเป็ง</v>
          </cell>
          <cell r="K1234">
            <v>3501500481521</v>
          </cell>
          <cell r="L1234" t="str">
            <v>บ่อสร้าง</v>
          </cell>
          <cell r="M1234" t="str">
            <v>เชียงใหม่ 3</v>
          </cell>
          <cell r="N1234">
            <v>8</v>
          </cell>
          <cell r="O1234" t="str">
            <v>สินเชื่อธนาคารประชาชน</v>
          </cell>
          <cell r="P1234" t="str">
            <v>1.บุคคลค้ำประกัน</v>
          </cell>
          <cell r="Q1234">
            <v>166660</v>
          </cell>
          <cell r="R1234">
            <v>44868.86</v>
          </cell>
          <cell r="S1234" t="str">
            <v>จังหวัดฮอด</v>
          </cell>
          <cell r="T1234" t="str">
            <v>ผบ.556</v>
          </cell>
          <cell r="U1234">
            <v>2558</v>
          </cell>
          <cell r="V1234" t="str">
            <v>ผบ.540</v>
          </cell>
          <cell r="W1234">
            <v>2558</v>
          </cell>
          <cell r="X1234">
            <v>23</v>
          </cell>
          <cell r="Y1234">
            <v>11</v>
          </cell>
          <cell r="Z1234">
            <v>2558</v>
          </cell>
          <cell r="AA1234"/>
          <cell r="AB1234"/>
          <cell r="AC1234"/>
          <cell r="AD1234">
            <v>3</v>
          </cell>
          <cell r="AE1234">
            <v>6</v>
          </cell>
          <cell r="AF1234">
            <v>2558</v>
          </cell>
          <cell r="AG1234">
            <v>14</v>
          </cell>
          <cell r="AH1234">
            <v>6</v>
          </cell>
          <cell r="AI1234">
            <v>2560</v>
          </cell>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นางสาวสุกัญญาหรือกนกพร ขันเป็ง</v>
          </cell>
          <cell r="BM1234">
            <v>823658010073</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2078</v>
          </cell>
          <cell r="C1235">
            <v>1230</v>
          </cell>
          <cell r="D1235">
            <v>2</v>
          </cell>
          <cell r="E1235">
            <v>12</v>
          </cell>
          <cell r="F1235">
            <v>2565</v>
          </cell>
          <cell r="G1235">
            <v>800031140745</v>
          </cell>
          <cell r="H1235" t="str">
            <v>นางสาว</v>
          </cell>
          <cell r="I1235" t="str">
            <v>วารี</v>
          </cell>
          <cell r="J1235" t="str">
            <v>ท่าเสา</v>
          </cell>
          <cell r="K1235">
            <v>3630100614956</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51815.13</v>
          </cell>
          <cell r="R1235">
            <v>7400.12</v>
          </cell>
          <cell r="S1235" t="str">
            <v>แขวงเชียงใหม่</v>
          </cell>
          <cell r="T1235" t="str">
            <v>ผบ.8759</v>
          </cell>
          <cell r="U1235">
            <v>2558</v>
          </cell>
          <cell r="V1235" t="str">
            <v>ผบ.9749</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นางสาววารี ท่าเสา</v>
          </cell>
          <cell r="BM1235">
            <v>823658010144</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2079</v>
          </cell>
          <cell r="C1236">
            <v>1231</v>
          </cell>
          <cell r="D1236">
            <v>2</v>
          </cell>
          <cell r="E1236">
            <v>12</v>
          </cell>
          <cell r="F1236">
            <v>2565</v>
          </cell>
          <cell r="G1236">
            <v>800028034547</v>
          </cell>
          <cell r="H1236" t="str">
            <v>นาย</v>
          </cell>
          <cell r="I1236" t="str">
            <v>ไพรวัน</v>
          </cell>
          <cell r="J1236" t="str">
            <v>ขันคำ</v>
          </cell>
          <cell r="K1236">
            <v>3501500042773</v>
          </cell>
          <cell r="L1236" t="str">
            <v>บวกครกหลวง</v>
          </cell>
          <cell r="M1236" t="str">
            <v>เชียงใหม่ 3</v>
          </cell>
          <cell r="N1236">
            <v>8</v>
          </cell>
          <cell r="O1236" t="str">
            <v>สินเชื่อธนาคารประชาชน</v>
          </cell>
          <cell r="P1236" t="str">
            <v>1.บุคคลค้ำประกัน</v>
          </cell>
          <cell r="Q1236">
            <v>84997</v>
          </cell>
          <cell r="R1236">
            <v>18852.88</v>
          </cell>
          <cell r="S1236" t="str">
            <v>แขวงเชียงใหม่</v>
          </cell>
          <cell r="T1236" t="str">
            <v>ผบ.8760</v>
          </cell>
          <cell r="U1236">
            <v>2558</v>
          </cell>
          <cell r="V1236" t="str">
            <v>ผบ.9750</v>
          </cell>
          <cell r="W1236">
            <v>2558</v>
          </cell>
          <cell r="X1236"/>
          <cell r="Y1236"/>
          <cell r="Z1236"/>
          <cell r="AA1236">
            <v>14</v>
          </cell>
          <cell r="AB1236">
            <v>12</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นายไพรวัน ขันคำ</v>
          </cell>
          <cell r="BM1236">
            <v>823658010142</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2080</v>
          </cell>
          <cell r="C1237">
            <v>1232</v>
          </cell>
          <cell r="D1237">
            <v>2</v>
          </cell>
          <cell r="E1237">
            <v>12</v>
          </cell>
          <cell r="F1237">
            <v>2565</v>
          </cell>
          <cell r="G1237">
            <v>800025006894</v>
          </cell>
          <cell r="H1237" t="str">
            <v>นางสาว</v>
          </cell>
          <cell r="I1237" t="str">
            <v>พัชรภรรณ</v>
          </cell>
          <cell r="J1237" t="str">
            <v>บุญแผ่ผล</v>
          </cell>
          <cell r="K1237">
            <v>3501200893581</v>
          </cell>
          <cell r="L1237" t="str">
            <v>แม่วาง</v>
          </cell>
          <cell r="M1237" t="str">
            <v>เชียงใหม่ 3</v>
          </cell>
          <cell r="N1237">
            <v>8</v>
          </cell>
          <cell r="O1237" t="str">
            <v>สินเชื่อพัฒนาองค์กรชุมชน</v>
          </cell>
          <cell r="P1237" t="str">
            <v>1.บุคคลค้ำประกัน</v>
          </cell>
          <cell r="Q1237">
            <v>250000</v>
          </cell>
          <cell r="R1237">
            <v>63208.160000000003</v>
          </cell>
          <cell r="S1237" t="str">
            <v>จังหวัดเชียงใหม่</v>
          </cell>
          <cell r="T1237" t="str">
            <v>ผบ.1089</v>
          </cell>
          <cell r="U1237">
            <v>2558</v>
          </cell>
          <cell r="V1237" t="str">
            <v>ผบ.2018</v>
          </cell>
          <cell r="W1237">
            <v>2558</v>
          </cell>
          <cell r="X1237"/>
          <cell r="Y1237"/>
          <cell r="Z1237"/>
          <cell r="AA1237">
            <v>28</v>
          </cell>
          <cell r="AB1237">
            <v>9</v>
          </cell>
          <cell r="AC1237">
            <v>2558</v>
          </cell>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2/12/2565)//กำลังดำเนินการสืบทรัพย์</v>
          </cell>
          <cell r="BC1237"/>
          <cell r="BD1237"/>
          <cell r="BE1237"/>
          <cell r="BF1237"/>
          <cell r="BG1237"/>
          <cell r="BH1237"/>
          <cell r="BI1237"/>
          <cell r="BJ1237"/>
          <cell r="BK1237"/>
          <cell r="BL1237" t="str">
            <v>นางสาวพัชรภรรณ บุญแผ่ผล</v>
          </cell>
          <cell r="BM1237">
            <v>823758010093</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2081</v>
          </cell>
          <cell r="C1238">
            <v>1233</v>
          </cell>
          <cell r="D1238">
            <v>15</v>
          </cell>
          <cell r="E1238">
            <v>2</v>
          </cell>
          <cell r="F1238">
            <v>2566</v>
          </cell>
          <cell r="G1238">
            <v>800063175882</v>
          </cell>
          <cell r="H1238" t="str">
            <v>นาย</v>
          </cell>
          <cell r="I1238" t="str">
            <v>สุมาตย์</v>
          </cell>
          <cell r="J1238" t="str">
            <v>ดีมา</v>
          </cell>
          <cell r="K1238" t="str">
            <v>3 3208 00099 05 4</v>
          </cell>
          <cell r="L1238" t="str">
            <v>อมก๋อย</v>
          </cell>
          <cell r="M1238" t="str">
            <v>เชียงใหม่ 3</v>
          </cell>
          <cell r="N1238">
            <v>8</v>
          </cell>
          <cell r="O1238" t="str">
            <v>สินเชื่อธนาคารประชาชน</v>
          </cell>
          <cell r="P1238" t="str">
            <v>1.บุคคลค้ำประกัน</v>
          </cell>
          <cell r="Q1238">
            <v>97860.77</v>
          </cell>
          <cell r="R1238">
            <v>22037.82</v>
          </cell>
          <cell r="S1238" t="str">
            <v>จังหวัดฮอด</v>
          </cell>
          <cell r="T1238" t="str">
            <v>ผบE282</v>
          </cell>
          <cell r="U1238">
            <v>2564</v>
          </cell>
          <cell r="V1238" t="str">
            <v>ผบE382</v>
          </cell>
          <cell r="W1238">
            <v>2564</v>
          </cell>
          <cell r="X1238">
            <v>23</v>
          </cell>
          <cell r="Y1238">
            <v>8</v>
          </cell>
          <cell r="Z1238">
            <v>2564</v>
          </cell>
          <cell r="AA1238"/>
          <cell r="AB1238"/>
          <cell r="AC1238"/>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15/2/2566)</v>
          </cell>
          <cell r="BC1238"/>
          <cell r="BD1238"/>
          <cell r="BE1238"/>
          <cell r="BF1238"/>
          <cell r="BG1238"/>
          <cell r="BH1238"/>
          <cell r="BI1238"/>
          <cell r="BJ1238"/>
          <cell r="BK1238"/>
          <cell r="BL1238" t="str">
            <v>นายสุมาตย์ ดีมา</v>
          </cell>
          <cell r="BM1238">
            <v>888164010001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2082</v>
          </cell>
          <cell r="C1239">
            <v>1234</v>
          </cell>
          <cell r="D1239">
            <v>2</v>
          </cell>
          <cell r="E1239">
            <v>12</v>
          </cell>
          <cell r="F1239">
            <v>2565</v>
          </cell>
          <cell r="G1239">
            <v>800025557565</v>
          </cell>
          <cell r="H1239" t="str">
            <v>นางสาว</v>
          </cell>
          <cell r="I1239" t="str">
            <v>วิภา</v>
          </cell>
          <cell r="J1239" t="str">
            <v>เมืองมูล</v>
          </cell>
          <cell r="K1239">
            <v>1500700081384</v>
          </cell>
          <cell r="L1239" t="str">
            <v>บ่อสร้าง</v>
          </cell>
          <cell r="M1239" t="str">
            <v>เชียงใหม่ 3</v>
          </cell>
          <cell r="N1239">
            <v>8</v>
          </cell>
          <cell r="O1239" t="str">
            <v>สินเชื่อธนาคารประชาชน</v>
          </cell>
          <cell r="P1239" t="str">
            <v>1.บุคคลค้ำประกัน</v>
          </cell>
          <cell r="Q1239">
            <v>121866</v>
          </cell>
          <cell r="R1239">
            <v>21250.01</v>
          </cell>
          <cell r="S1239" t="str">
            <v>แขวงเชียงใหม่</v>
          </cell>
          <cell r="T1239" t="str">
            <v>ผบ.8758</v>
          </cell>
          <cell r="U1239">
            <v>2558</v>
          </cell>
          <cell r="V1239" t="str">
            <v>ผบ.2523</v>
          </cell>
          <cell r="W1239">
            <v>2559</v>
          </cell>
          <cell r="X1239">
            <v>26</v>
          </cell>
          <cell r="Y1239">
            <v>4</v>
          </cell>
          <cell r="Z1239">
            <v>2559</v>
          </cell>
          <cell r="AA1239"/>
          <cell r="AB1239"/>
          <cell r="AC1239"/>
          <cell r="AD1239">
            <v>26</v>
          </cell>
          <cell r="AE1239">
            <v>4</v>
          </cell>
          <cell r="AF1239">
            <v>2559</v>
          </cell>
          <cell r="AG1239">
            <v>2</v>
          </cell>
          <cell r="AH1239">
            <v>11</v>
          </cell>
          <cell r="AI1239">
            <v>2559</v>
          </cell>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นางสาววิภา เมืองมูล</v>
          </cell>
          <cell r="BM1239">
            <v>823658010141</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2083</v>
          </cell>
          <cell r="C1240">
            <v>1235</v>
          </cell>
          <cell r="D1240">
            <v>2</v>
          </cell>
          <cell r="E1240">
            <v>12</v>
          </cell>
          <cell r="F1240">
            <v>2565</v>
          </cell>
          <cell r="G1240">
            <v>800025252787</v>
          </cell>
          <cell r="H1240" t="str">
            <v>นาย</v>
          </cell>
          <cell r="I1240" t="str">
            <v>สุริยง</v>
          </cell>
          <cell r="J1240" t="str">
            <v>ชนะพิมพ์</v>
          </cell>
          <cell r="K1240">
            <v>3560300375531</v>
          </cell>
          <cell r="L1240" t="str">
            <v>บวกครกหลวง</v>
          </cell>
          <cell r="M1240" t="str">
            <v>เชียงใหม่ 3</v>
          </cell>
          <cell r="N1240">
            <v>8</v>
          </cell>
          <cell r="O1240" t="str">
            <v>สินเชื่อธนาคารประชาชน</v>
          </cell>
          <cell r="P1240" t="str">
            <v>1.บุคคลค้ำประกัน</v>
          </cell>
          <cell r="Q1240">
            <v>82232.17</v>
          </cell>
          <cell r="R1240">
            <v>19233.93</v>
          </cell>
          <cell r="S1240" t="str">
            <v>จังหวัดพะเยา</v>
          </cell>
          <cell r="T1240" t="str">
            <v>ผบ.3040</v>
          </cell>
          <cell r="U1240">
            <v>2558</v>
          </cell>
          <cell r="V1240" t="str">
            <v>ผบ.314</v>
          </cell>
          <cell r="W1240">
            <v>2559</v>
          </cell>
          <cell r="X1240">
            <v>29</v>
          </cell>
          <cell r="Y1240">
            <v>2</v>
          </cell>
          <cell r="Z1240">
            <v>2559</v>
          </cell>
          <cell r="AA1240"/>
          <cell r="AB1240"/>
          <cell r="AC1240"/>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นายสุริยง ชนะพิมพ์</v>
          </cell>
          <cell r="BM1240">
            <v>823658010313</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2084</v>
          </cell>
          <cell r="C1241">
            <v>1236</v>
          </cell>
          <cell r="D1241">
            <v>2</v>
          </cell>
          <cell r="E1241">
            <v>12</v>
          </cell>
          <cell r="F1241">
            <v>2565</v>
          </cell>
          <cell r="G1241">
            <v>800015647137</v>
          </cell>
          <cell r="H1241" t="str">
            <v>นาง</v>
          </cell>
          <cell r="I1241" t="str">
            <v>พิกุล</v>
          </cell>
          <cell r="J1241" t="str">
            <v>อินต๊ะแก้ว</v>
          </cell>
          <cell r="K1241">
            <v>3501300331852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140227.51</v>
          </cell>
          <cell r="R1241">
            <v>7092.44</v>
          </cell>
          <cell r="S1241" t="str">
            <v>แขวงเชียงใหม่</v>
          </cell>
          <cell r="T1241" t="str">
            <v>ผบ.9497</v>
          </cell>
          <cell r="U1241">
            <v>2558</v>
          </cell>
          <cell r="V1241" t="str">
            <v>ผบ.278</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นางพิกุล อินต๊ะแก้ว</v>
          </cell>
          <cell r="BM1241">
            <v>823658010431</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2085</v>
          </cell>
          <cell r="C1242">
            <v>1237</v>
          </cell>
          <cell r="D1242">
            <v>2</v>
          </cell>
          <cell r="E1242">
            <v>12</v>
          </cell>
          <cell r="F1242">
            <v>2565</v>
          </cell>
          <cell r="G1242">
            <v>800015649877</v>
          </cell>
          <cell r="H1242" t="str">
            <v>นาง</v>
          </cell>
          <cell r="I1242" t="str">
            <v>นิตยา</v>
          </cell>
          <cell r="J1242" t="str">
            <v>ใหม่แก้วสุข</v>
          </cell>
          <cell r="K1242">
            <v>3501300268972</v>
          </cell>
          <cell r="L1242" t="str">
            <v>สันกำแพง</v>
          </cell>
          <cell r="M1242" t="str">
            <v>เชียงใหม่ 3</v>
          </cell>
          <cell r="N1242">
            <v>8</v>
          </cell>
          <cell r="O1242" t="str">
            <v>สินเชื่อพัฒนาองค์กรชุมชน(รายบุคคล)</v>
          </cell>
          <cell r="P1242" t="str">
            <v>1.บุคคลค้ำประกัน</v>
          </cell>
          <cell r="Q1242">
            <v>147925.18</v>
          </cell>
          <cell r="R1242">
            <v>4770.08</v>
          </cell>
          <cell r="S1242" t="str">
            <v>แขวงเชียงใหม่</v>
          </cell>
          <cell r="T1242" t="str">
            <v>ผบ.9496</v>
          </cell>
          <cell r="U1242">
            <v>2558</v>
          </cell>
          <cell r="V1242" t="str">
            <v>ผบ.239</v>
          </cell>
          <cell r="W1242">
            <v>2559</v>
          </cell>
          <cell r="X1242"/>
          <cell r="Y1242"/>
          <cell r="Z1242"/>
          <cell r="AA1242">
            <v>25</v>
          </cell>
          <cell r="AB1242">
            <v>1</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นางนิตยา ใหม่แก้วสุข</v>
          </cell>
          <cell r="BM1242">
            <v>823658010430</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2086</v>
          </cell>
          <cell r="C1243">
            <v>1238</v>
          </cell>
          <cell r="D1243">
            <v>2</v>
          </cell>
          <cell r="E1243">
            <v>12</v>
          </cell>
          <cell r="F1243">
            <v>2565</v>
          </cell>
          <cell r="G1243">
            <v>800040832563</v>
          </cell>
          <cell r="H1243" t="str">
            <v>นางสาว</v>
          </cell>
          <cell r="I1243" t="str">
            <v>ชุมพูนุช</v>
          </cell>
          <cell r="J1243" t="str">
            <v>กาวิโล</v>
          </cell>
          <cell r="K1243">
            <v>1509900191157</v>
          </cell>
          <cell r="L1243" t="str">
            <v>บ่อสร้าง</v>
          </cell>
          <cell r="M1243" t="str">
            <v>เชียงใหม่ 3</v>
          </cell>
          <cell r="N1243">
            <v>8</v>
          </cell>
          <cell r="O1243" t="str">
            <v>สินเชื่อสวัสดิการ</v>
          </cell>
          <cell r="P1243" t="str">
            <v>1.บุคคลค้ำประกัน</v>
          </cell>
          <cell r="Q1243">
            <v>237167.49</v>
          </cell>
          <cell r="R1243">
            <v>62408.78</v>
          </cell>
          <cell r="S1243" t="str">
            <v>แขวงเชียงใหม่</v>
          </cell>
          <cell r="T1243" t="str">
            <v>ผบ.2329</v>
          </cell>
          <cell r="U1243">
            <v>2560</v>
          </cell>
          <cell r="V1243" t="str">
            <v>ผบ.5224</v>
          </cell>
          <cell r="W1243">
            <v>2560</v>
          </cell>
          <cell r="X1243">
            <v>1</v>
          </cell>
          <cell r="Y1243">
            <v>8</v>
          </cell>
          <cell r="Z1243">
            <v>2560</v>
          </cell>
          <cell r="AA1243"/>
          <cell r="AB1243"/>
          <cell r="AC1243"/>
          <cell r="AD1243">
            <v>1</v>
          </cell>
          <cell r="AE1243">
            <v>8</v>
          </cell>
          <cell r="AF1243">
            <v>2560</v>
          </cell>
          <cell r="AG1243">
            <v>8</v>
          </cell>
          <cell r="AH1243">
            <v>12</v>
          </cell>
          <cell r="AI1243">
            <v>2560</v>
          </cell>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นางสาวชุมพูนุช กาวิโล</v>
          </cell>
          <cell r="BM1243">
            <v>823660010044</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2087</v>
          </cell>
          <cell r="C1244">
            <v>1239</v>
          </cell>
          <cell r="D1244">
            <v>2</v>
          </cell>
          <cell r="E1244">
            <v>12</v>
          </cell>
          <cell r="F1244">
            <v>2565</v>
          </cell>
          <cell r="G1244">
            <v>800029433789</v>
          </cell>
          <cell r="H1244" t="str">
            <v>นาย</v>
          </cell>
          <cell r="I1244" t="str">
            <v>สุรพงษ์</v>
          </cell>
          <cell r="J1244" t="str">
            <v>จันทร์เป็ง</v>
          </cell>
          <cell r="K1244">
            <v>3510600166988</v>
          </cell>
          <cell r="L1244" t="str">
            <v>สันกำแพง</v>
          </cell>
          <cell r="M1244" t="str">
            <v>เชียงใหม่ 3</v>
          </cell>
          <cell r="N1244">
            <v>8</v>
          </cell>
          <cell r="O1244" t="str">
            <v>สินเชื่อธนาคารประชาชน</v>
          </cell>
          <cell r="P1244" t="str">
            <v>1.บุคคลค้ำประกัน</v>
          </cell>
          <cell r="Q1244">
            <v>71651.47</v>
          </cell>
          <cell r="R1244">
            <v>20168.45</v>
          </cell>
          <cell r="S1244" t="str">
            <v>แขวงเชียงใหม่</v>
          </cell>
          <cell r="T1244" t="str">
            <v>ผบ.2328</v>
          </cell>
          <cell r="U1244">
            <v>2560</v>
          </cell>
          <cell r="V1244" t="str">
            <v>ผบ.9299</v>
          </cell>
          <cell r="W1244">
            <v>2560</v>
          </cell>
          <cell r="X1244"/>
          <cell r="Y1244"/>
          <cell r="Z1244"/>
          <cell r="AA1244">
            <v>2</v>
          </cell>
          <cell r="AB1244">
            <v>10</v>
          </cell>
          <cell r="AC1244">
            <v>2560</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นายสุรพงษ์ จันทร์เป็ง</v>
          </cell>
          <cell r="BM1244">
            <v>823660010053</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2088</v>
          </cell>
          <cell r="C1245">
            <v>1240</v>
          </cell>
          <cell r="D1245">
            <v>2</v>
          </cell>
          <cell r="E1245">
            <v>12</v>
          </cell>
          <cell r="F1245">
            <v>2565</v>
          </cell>
          <cell r="G1245">
            <v>800028627027</v>
          </cell>
          <cell r="H1245" t="str">
            <v>นาย</v>
          </cell>
          <cell r="I1245" t="str">
            <v>ศักดิ์วรา</v>
          </cell>
          <cell r="J1245" t="str">
            <v>ลูนแก้ว</v>
          </cell>
          <cell r="K1245">
            <v>3500200713787</v>
          </cell>
          <cell r="L1245" t="str">
            <v>บ่อสร้าง</v>
          </cell>
          <cell r="M1245" t="str">
            <v>เชียงใหม่ 3</v>
          </cell>
          <cell r="N1245">
            <v>8</v>
          </cell>
          <cell r="O1245" t="str">
            <v>สินเชื่อธนาคารประชาชน</v>
          </cell>
          <cell r="P1245" t="str">
            <v>1.บุคคลค้ำประกัน</v>
          </cell>
          <cell r="Q1245">
            <v>120440</v>
          </cell>
          <cell r="R1245">
            <v>23717.51</v>
          </cell>
          <cell r="S1245" t="str">
            <v>จังหวัดฮอด</v>
          </cell>
          <cell r="T1245" t="str">
            <v>ผบ.332</v>
          </cell>
          <cell r="U1245">
            <v>2561</v>
          </cell>
          <cell r="V1245" t="str">
            <v>ผบ.446</v>
          </cell>
          <cell r="W1245">
            <v>2561</v>
          </cell>
          <cell r="X1245">
            <v>3</v>
          </cell>
          <cell r="Y1245">
            <v>7</v>
          </cell>
          <cell r="Z1245">
            <v>2561</v>
          </cell>
          <cell r="AA1245"/>
          <cell r="AB1245"/>
          <cell r="AC1245"/>
          <cell r="AD1245">
            <v>3</v>
          </cell>
          <cell r="AE1245">
            <v>7</v>
          </cell>
          <cell r="AF1245">
            <v>2561</v>
          </cell>
          <cell r="AG1245">
            <v>28</v>
          </cell>
          <cell r="AH1245">
            <v>2</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นายศักดิ์วรา ลูนแก้ว</v>
          </cell>
          <cell r="BM1245">
            <v>823661010018</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2089</v>
          </cell>
          <cell r="C1246">
            <v>1241</v>
          </cell>
          <cell r="D1246">
            <v>2</v>
          </cell>
          <cell r="E1246">
            <v>12</v>
          </cell>
          <cell r="F1246">
            <v>2565</v>
          </cell>
          <cell r="G1246">
            <v>800053900737</v>
          </cell>
          <cell r="H1246" t="str">
            <v>นางสาว</v>
          </cell>
          <cell r="I1246" t="str">
            <v>อชิรญา</v>
          </cell>
          <cell r="J1246" t="str">
            <v>สิทธิพรหม</v>
          </cell>
          <cell r="K1246">
            <v>3440900994836</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21000.87</v>
          </cell>
          <cell r="S1246" t="str">
            <v>แขวงเชียงใหม่</v>
          </cell>
          <cell r="T1246" t="str">
            <v>ผบ.3956</v>
          </cell>
          <cell r="U1246">
            <v>2561</v>
          </cell>
          <cell r="V1246" t="str">
            <v>ผบ.5888</v>
          </cell>
          <cell r="W1246">
            <v>2561</v>
          </cell>
          <cell r="X1246">
            <v>2</v>
          </cell>
          <cell r="Y1246">
            <v>7</v>
          </cell>
          <cell r="Z1246">
            <v>2561</v>
          </cell>
          <cell r="AA1246"/>
          <cell r="AB1246"/>
          <cell r="AC1246"/>
          <cell r="AD1246">
            <v>2</v>
          </cell>
          <cell r="AE1246">
            <v>7</v>
          </cell>
          <cell r="AF1246">
            <v>2561</v>
          </cell>
          <cell r="AG1246">
            <v>28</v>
          </cell>
          <cell r="AH1246">
            <v>6</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นางสาวอชิรญา สิทธิพรหม</v>
          </cell>
          <cell r="BM1246">
            <v>823661010020</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2090</v>
          </cell>
          <cell r="C1247">
            <v>1242</v>
          </cell>
          <cell r="D1247">
            <v>2</v>
          </cell>
          <cell r="E1247">
            <v>12</v>
          </cell>
          <cell r="F1247">
            <v>2565</v>
          </cell>
          <cell r="G1247">
            <v>800053900752</v>
          </cell>
          <cell r="H1247" t="str">
            <v>นางสาว</v>
          </cell>
          <cell r="I1247" t="str">
            <v>ลัดดา</v>
          </cell>
          <cell r="J1247" t="str">
            <v>ปัสสาโก</v>
          </cell>
          <cell r="K1247">
            <v>2419900037084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20797.46</v>
          </cell>
          <cell r="S1247" t="str">
            <v>แขวงเชียงใหม่</v>
          </cell>
          <cell r="T1247" t="str">
            <v>ผบ.3957</v>
          </cell>
          <cell r="U1247">
            <v>2561</v>
          </cell>
          <cell r="V1247" t="str">
            <v>ผบ.5896</v>
          </cell>
          <cell r="W1247">
            <v>2561</v>
          </cell>
          <cell r="X1247">
            <v>2</v>
          </cell>
          <cell r="Y1247">
            <v>7</v>
          </cell>
          <cell r="Z1247">
            <v>2561</v>
          </cell>
          <cell r="AA1247"/>
          <cell r="AB1247"/>
          <cell r="AC1247"/>
          <cell r="AD1247">
            <v>2</v>
          </cell>
          <cell r="AE1247">
            <v>7</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นางสาวลัดดา ปัสสาโก</v>
          </cell>
          <cell r="BM1247">
            <v>823661010019</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2091</v>
          </cell>
          <cell r="C1248">
            <v>1243</v>
          </cell>
          <cell r="D1248">
            <v>2</v>
          </cell>
          <cell r="E1248">
            <v>12</v>
          </cell>
          <cell r="F1248">
            <v>2565</v>
          </cell>
          <cell r="G1248">
            <v>800053900778</v>
          </cell>
          <cell r="H1248" t="str">
            <v>นางสาว</v>
          </cell>
          <cell r="I1248" t="str">
            <v>พรพรรณ</v>
          </cell>
          <cell r="J1248" t="str">
            <v>เข็มราช</v>
          </cell>
          <cell r="K1248">
            <v>1509900198364</v>
          </cell>
          <cell r="L1248" t="str">
            <v>บ่อสร้าง</v>
          </cell>
          <cell r="M1248" t="str">
            <v>เชียงใหม่ 3</v>
          </cell>
          <cell r="N1248">
            <v>8</v>
          </cell>
          <cell r="O1248" t="str">
            <v>สินเชื่อธนาคารประชาชน</v>
          </cell>
          <cell r="P1248" t="str">
            <v>1.บุคคลค้ำประกัน</v>
          </cell>
          <cell r="Q1248">
            <v>164572</v>
          </cell>
          <cell r="R1248">
            <v>21012.89</v>
          </cell>
          <cell r="S1248" t="str">
            <v>แขวงเชียงใหม่</v>
          </cell>
          <cell r="T1248" t="str">
            <v>ผบ.3958</v>
          </cell>
          <cell r="U1248">
            <v>2561</v>
          </cell>
          <cell r="V1248" t="str">
            <v>ผบ.4829</v>
          </cell>
          <cell r="W1248">
            <v>2561</v>
          </cell>
          <cell r="X1248">
            <v>4</v>
          </cell>
          <cell r="Y1248">
            <v>6</v>
          </cell>
          <cell r="Z1248">
            <v>2561</v>
          </cell>
          <cell r="AA1248"/>
          <cell r="AB1248"/>
          <cell r="AC1248"/>
          <cell r="AD1248">
            <v>4</v>
          </cell>
          <cell r="AE1248">
            <v>6</v>
          </cell>
          <cell r="AF1248">
            <v>2561</v>
          </cell>
          <cell r="AG1248">
            <v>25</v>
          </cell>
          <cell r="AH1248">
            <v>2</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นางสาวพรพรรณ เข็มราช</v>
          </cell>
          <cell r="BM1248">
            <v>823661010021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2092</v>
          </cell>
          <cell r="C1249">
            <v>1244</v>
          </cell>
          <cell r="D1249">
            <v>2</v>
          </cell>
          <cell r="E1249">
            <v>12</v>
          </cell>
          <cell r="F1249">
            <v>2565</v>
          </cell>
          <cell r="G1249">
            <v>800046386796</v>
          </cell>
          <cell r="H1249" t="str">
            <v>นางสาว</v>
          </cell>
          <cell r="I1249" t="str">
            <v>ภัทร์พิชชาหรืออรพินท์</v>
          </cell>
          <cell r="J1249" t="str">
            <v>วิโสภา</v>
          </cell>
          <cell r="K1249">
            <v>1509900512701</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51318.17</v>
          </cell>
          <cell r="R1249">
            <v>13686.06</v>
          </cell>
          <cell r="S1249" t="str">
            <v>แขวงเชียงใหม่</v>
          </cell>
          <cell r="T1249" t="str">
            <v>ผบ.13076</v>
          </cell>
          <cell r="U1249">
            <v>2561</v>
          </cell>
          <cell r="V1249" t="str">
            <v>ผบ.14702</v>
          </cell>
          <cell r="W1249">
            <v>2561</v>
          </cell>
          <cell r="X1249">
            <v>17</v>
          </cell>
          <cell r="Y1249">
            <v>12</v>
          </cell>
          <cell r="Z1249">
            <v>2561</v>
          </cell>
          <cell r="AA1249"/>
          <cell r="AB1249"/>
          <cell r="AC1249"/>
          <cell r="AD1249">
            <v>17</v>
          </cell>
          <cell r="AE1249">
            <v>12</v>
          </cell>
          <cell r="AF1249">
            <v>2561</v>
          </cell>
          <cell r="AG1249">
            <v>1</v>
          </cell>
          <cell r="AH1249">
            <v>7</v>
          </cell>
          <cell r="AI1249">
            <v>2562</v>
          </cell>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นางสาวภัทร์พิชชาหรืออรพินท์ วิโสภา</v>
          </cell>
          <cell r="BM1249">
            <v>823661010361</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2093</v>
          </cell>
          <cell r="C1250">
            <v>1245</v>
          </cell>
          <cell r="D1250">
            <v>2</v>
          </cell>
          <cell r="E1250">
            <v>12</v>
          </cell>
          <cell r="F1250">
            <v>2565</v>
          </cell>
          <cell r="G1250">
            <v>800026036643</v>
          </cell>
          <cell r="H1250" t="str">
            <v>นางสาว</v>
          </cell>
          <cell r="I1250" t="str">
            <v>นฤมล</v>
          </cell>
          <cell r="J1250" t="str">
            <v>จันทร์อิน</v>
          </cell>
          <cell r="K1250">
            <v>1560300091692</v>
          </cell>
          <cell r="L1250" t="str">
            <v>บวกครกหลวง</v>
          </cell>
          <cell r="M1250" t="str">
            <v>เชียงใหม่ 3</v>
          </cell>
          <cell r="N1250">
            <v>8</v>
          </cell>
          <cell r="O1250" t="str">
            <v>สินเชื่อธนาคารประชาชน</v>
          </cell>
          <cell r="P1250" t="str">
            <v>1.บุคคลค้ำประกัน</v>
          </cell>
          <cell r="Q1250">
            <v>81134.23</v>
          </cell>
          <cell r="R1250">
            <v>17580.5</v>
          </cell>
          <cell r="S1250" t="str">
            <v>แขวงเชียงใหม่</v>
          </cell>
          <cell r="T1250" t="str">
            <v>ผบ.9819</v>
          </cell>
          <cell r="U1250">
            <v>2562</v>
          </cell>
          <cell r="V1250" t="str">
            <v>ผบ.11564</v>
          </cell>
          <cell r="W1250">
            <v>2562</v>
          </cell>
          <cell r="X1250"/>
          <cell r="Y1250"/>
          <cell r="Z1250"/>
          <cell r="AA1250">
            <v>11</v>
          </cell>
          <cell r="AB1250">
            <v>11</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นางสาวนฤมล จันทร์อิน</v>
          </cell>
          <cell r="BM1250">
            <v>823661010009</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2094</v>
          </cell>
          <cell r="C1251">
            <v>1246</v>
          </cell>
          <cell r="D1251">
            <v>2</v>
          </cell>
          <cell r="E1251">
            <v>12</v>
          </cell>
          <cell r="F1251">
            <v>2565</v>
          </cell>
          <cell r="G1251">
            <v>800055706280</v>
          </cell>
          <cell r="H1251" t="str">
            <v>นาย</v>
          </cell>
          <cell r="I1251" t="str">
            <v>ศิริภูมิ</v>
          </cell>
          <cell r="J1251" t="str">
            <v>คำป๊อก</v>
          </cell>
          <cell r="K1251">
            <v>1509901005161</v>
          </cell>
          <cell r="L1251" t="str">
            <v>สันกำแพง</v>
          </cell>
          <cell r="M1251" t="str">
            <v>เชียงใหม่ 3</v>
          </cell>
          <cell r="N1251">
            <v>8</v>
          </cell>
          <cell r="O1251" t="str">
            <v>สินเชื่อธนาคารประชาชน</v>
          </cell>
          <cell r="P1251" t="str">
            <v>1.บุคคลค้ำประกัน</v>
          </cell>
          <cell r="Q1251">
            <v>38324</v>
          </cell>
          <cell r="R1251">
            <v>13251.56</v>
          </cell>
          <cell r="S1251" t="str">
            <v>แขวงเชียงใหม่</v>
          </cell>
          <cell r="T1251" t="str">
            <v>ผบ.9815</v>
          </cell>
          <cell r="U1251">
            <v>2562</v>
          </cell>
          <cell r="V1251" t="str">
            <v>ผบ.10507</v>
          </cell>
          <cell r="W1251">
            <v>2562</v>
          </cell>
          <cell r="X1251"/>
          <cell r="Y1251"/>
          <cell r="Z1251"/>
          <cell r="AA1251">
            <v>8</v>
          </cell>
          <cell r="AB1251">
            <v>10</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นายศิริภูมิ คำป๊อก</v>
          </cell>
          <cell r="BM1251">
            <v>883262011961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2095</v>
          </cell>
          <cell r="C1252">
            <v>1247</v>
          </cell>
          <cell r="D1252">
            <v>2</v>
          </cell>
          <cell r="E1252">
            <v>12</v>
          </cell>
          <cell r="F1252">
            <v>2565</v>
          </cell>
          <cell r="G1252">
            <v>800057546676</v>
          </cell>
          <cell r="H1252" t="str">
            <v>นางสาว</v>
          </cell>
          <cell r="I1252" t="str">
            <v>ดาวเรือง</v>
          </cell>
          <cell r="J1252" t="str">
            <v>ปัญญาเรือน</v>
          </cell>
          <cell r="K1252">
            <v>1509900115353</v>
          </cell>
          <cell r="L1252" t="str">
            <v>สันกำแพง</v>
          </cell>
          <cell r="M1252" t="str">
            <v>เชียงใหม่ 3</v>
          </cell>
          <cell r="N1252">
            <v>8</v>
          </cell>
          <cell r="O1252" t="str">
            <v>สินเชื่อธนาคารประชาชน</v>
          </cell>
          <cell r="P1252" t="str">
            <v>1.บุคคลค้ำประกัน</v>
          </cell>
          <cell r="Q1252">
            <v>70831</v>
          </cell>
          <cell r="R1252">
            <v>9834.34</v>
          </cell>
          <cell r="S1252" t="str">
            <v>แขวงเชียงใหม่</v>
          </cell>
          <cell r="T1252" t="str">
            <v>ผบ.13074</v>
          </cell>
          <cell r="U1252">
            <v>2561</v>
          </cell>
          <cell r="V1252" t="str">
            <v>ผบ.980</v>
          </cell>
          <cell r="W1252">
            <v>2562</v>
          </cell>
          <cell r="X1252"/>
          <cell r="Y1252"/>
          <cell r="Z1252"/>
          <cell r="AA1252">
            <v>11</v>
          </cell>
          <cell r="AB1252">
            <v>2</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นางสาวดาวเรือง ปัญญาเรือน</v>
          </cell>
          <cell r="BM1252">
            <v>823661010341</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2096</v>
          </cell>
          <cell r="C1253">
            <v>1248</v>
          </cell>
          <cell r="D1253">
            <v>2</v>
          </cell>
          <cell r="E1253">
            <v>12</v>
          </cell>
          <cell r="F1253">
            <v>2565</v>
          </cell>
          <cell r="G1253">
            <v>800025804108</v>
          </cell>
          <cell r="H1253" t="str">
            <v>นางสาว</v>
          </cell>
          <cell r="I1253" t="str">
            <v>สุกัญญา</v>
          </cell>
          <cell r="J1253" t="str">
            <v>อิ่มอารมณ์</v>
          </cell>
          <cell r="K1253">
            <v>3102001066060</v>
          </cell>
          <cell r="L1253" t="str">
            <v>บวกครกหลวง</v>
          </cell>
          <cell r="M1253" t="str">
            <v>เชียงใหม่ 3</v>
          </cell>
          <cell r="N1253">
            <v>8</v>
          </cell>
          <cell r="O1253" t="str">
            <v>สินเชื่อพัฒนาองค์กรชุมชน</v>
          </cell>
          <cell r="P1253" t="str">
            <v>1.บุคคลค้ำประกัน</v>
          </cell>
          <cell r="Q1253">
            <v>74867.06</v>
          </cell>
          <cell r="R1253">
            <v>14580.9</v>
          </cell>
          <cell r="S1253" t="str">
            <v>แขวงเชียงใหม่</v>
          </cell>
          <cell r="T1253" t="str">
            <v>ผบ.9816</v>
          </cell>
          <cell r="U1253">
            <v>2562</v>
          </cell>
          <cell r="V1253" t="str">
            <v>ผบ.10503</v>
          </cell>
          <cell r="W1253">
            <v>2562</v>
          </cell>
          <cell r="X1253"/>
          <cell r="Y1253"/>
          <cell r="Z1253"/>
          <cell r="AA1253">
            <v>8</v>
          </cell>
          <cell r="AB1253">
            <v>10</v>
          </cell>
          <cell r="AC1253">
            <v>2562</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นางสาวสุกัญญา อิ่มอารมณ์</v>
          </cell>
          <cell r="BM1253">
            <v>823661010364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2097</v>
          </cell>
          <cell r="C1254">
            <v>1249</v>
          </cell>
          <cell r="D1254">
            <v>2</v>
          </cell>
          <cell r="E1254">
            <v>12</v>
          </cell>
          <cell r="F1254">
            <v>2565</v>
          </cell>
          <cell r="G1254">
            <v>800026546096</v>
          </cell>
          <cell r="H1254" t="str">
            <v>นาง</v>
          </cell>
          <cell r="I1254" t="str">
            <v>สุรีรัตน์</v>
          </cell>
          <cell r="J1254" t="str">
            <v>สมูลดี</v>
          </cell>
          <cell r="K1254">
            <v>3540400384230</v>
          </cell>
          <cell r="L1254" t="str">
            <v>บวกครกหลวง</v>
          </cell>
          <cell r="M1254" t="str">
            <v>เชียงใหม่ 3</v>
          </cell>
          <cell r="N1254">
            <v>8</v>
          </cell>
          <cell r="O1254" t="str">
            <v>สินเชื่อธนาคารประชาชน</v>
          </cell>
          <cell r="P1254" t="str">
            <v>1.บุคคลค้ำประกัน</v>
          </cell>
          <cell r="Q1254">
            <v>115659</v>
          </cell>
          <cell r="R1254">
            <v>35683.94</v>
          </cell>
          <cell r="S1254" t="str">
            <v>จังหวัดลำพูน</v>
          </cell>
          <cell r="T1254" t="str">
            <v>ผบ.810</v>
          </cell>
          <cell r="U1254">
            <v>2563</v>
          </cell>
          <cell r="V1254" t="str">
            <v>ผบ.2179</v>
          </cell>
          <cell r="W1254">
            <v>2563</v>
          </cell>
          <cell r="X1254"/>
          <cell r="Y1254"/>
          <cell r="Z1254"/>
          <cell r="AA1254">
            <v>7</v>
          </cell>
          <cell r="AB1254">
            <v>9</v>
          </cell>
          <cell r="AC1254">
            <v>2563</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นางสุรีรัตน์ สมูลดี</v>
          </cell>
          <cell r="BM1254">
            <v>823660011024</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2098</v>
          </cell>
          <cell r="C1255">
            <v>1250</v>
          </cell>
          <cell r="D1255">
            <v>2</v>
          </cell>
          <cell r="E1255">
            <v>12</v>
          </cell>
          <cell r="F1255">
            <v>2565</v>
          </cell>
          <cell r="G1255">
            <v>800069235391</v>
          </cell>
          <cell r="H1255" t="str">
            <v>นาย</v>
          </cell>
          <cell r="I1255" t="str">
            <v>บุญยิ่ง</v>
          </cell>
          <cell r="J1255" t="str">
            <v>วงค์คม</v>
          </cell>
          <cell r="K1255">
            <v>3501300475048</v>
          </cell>
          <cell r="L1255" t="str">
            <v>สันกำแพง</v>
          </cell>
          <cell r="M1255" t="str">
            <v>เชียงใหม่ 3</v>
          </cell>
          <cell r="N1255">
            <v>8</v>
          </cell>
          <cell r="O1255" t="str">
            <v>สินเชื่อธนาคารประชาชน</v>
          </cell>
          <cell r="P1255" t="str">
            <v>1.บุคคลค้ำประกัน</v>
          </cell>
          <cell r="Q1255">
            <v>45830</v>
          </cell>
          <cell r="R1255">
            <v>7812.41</v>
          </cell>
          <cell r="S1255" t="str">
            <v>แขวงเชียงใหม่</v>
          </cell>
          <cell r="T1255" t="str">
            <v>ผบ.13077</v>
          </cell>
          <cell r="U1255">
            <v>2561</v>
          </cell>
          <cell r="V1255" t="str">
            <v>ผบ.316</v>
          </cell>
          <cell r="W1255">
            <v>2562</v>
          </cell>
          <cell r="X1255"/>
          <cell r="Y1255"/>
          <cell r="Z1255"/>
          <cell r="AA1255">
            <v>22</v>
          </cell>
          <cell r="AB1255">
            <v>1</v>
          </cell>
          <cell r="AC1255">
            <v>2562</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สืบทรัพย์สำนักงานอื่นฟ้อง (คำสั่ง 2/12/2565)//กำลังดำเนินการสืบทรัพย์</v>
          </cell>
          <cell r="BC1255"/>
          <cell r="BD1255"/>
          <cell r="BE1255"/>
          <cell r="BF1255"/>
          <cell r="BG1255"/>
          <cell r="BH1255"/>
          <cell r="BI1255"/>
          <cell r="BJ1255"/>
          <cell r="BK1255"/>
          <cell r="BL1255" t="str">
            <v>นายบุญยิ่ง วงค์คม</v>
          </cell>
          <cell r="BM1255">
            <v>823661010332</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2099</v>
          </cell>
          <cell r="C1256">
            <v>1251</v>
          </cell>
          <cell r="D1256">
            <v>9</v>
          </cell>
          <cell r="E1256">
            <v>12</v>
          </cell>
          <cell r="F1256">
            <v>2565</v>
          </cell>
          <cell r="G1256">
            <v>219543</v>
          </cell>
          <cell r="H1256" t="str">
            <v>กองทุนหมู่บ้านบ้านท่าหัด หมู่ 4</v>
          </cell>
          <cell r="I1256"/>
          <cell r="J1256"/>
          <cell r="K1256"/>
          <cell r="L1256" t="str">
            <v>ฝาง</v>
          </cell>
          <cell r="M1256" t="str">
            <v>เชียงใหม่ 2</v>
          </cell>
          <cell r="N1256">
            <v>8</v>
          </cell>
          <cell r="O1256" t="str">
            <v>สินเชื่อพัฒนาชนบท</v>
          </cell>
          <cell r="P1256" t="str">
            <v>1.บุคคลค้ำประกัน</v>
          </cell>
          <cell r="Q1256">
            <v>3304386.3</v>
          </cell>
          <cell r="R1256">
            <v>49036.19</v>
          </cell>
          <cell r="S1256" t="str">
            <v>จังหวัดฝาง</v>
          </cell>
          <cell r="T1256" t="str">
            <v>ผบE65</v>
          </cell>
          <cell r="U1256">
            <v>2565</v>
          </cell>
          <cell r="V1256" t="str">
            <v>ผบE321</v>
          </cell>
          <cell r="W1256">
            <v>2565</v>
          </cell>
          <cell r="X1256"/>
          <cell r="Y1256"/>
          <cell r="Z1256"/>
          <cell r="AA1256">
            <v>24</v>
          </cell>
          <cell r="AB1256">
            <v>5</v>
          </cell>
          <cell r="AC1256">
            <v>2565</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 (คำสั่ง 9/12/2565)//กำลังดำเนินการสืบทรัพย์</v>
          </cell>
          <cell r="BC1256"/>
          <cell r="BD1256"/>
          <cell r="BE1256"/>
          <cell r="BF1256"/>
          <cell r="BG1256"/>
          <cell r="BH1256"/>
          <cell r="BI1256"/>
          <cell r="BJ1256"/>
          <cell r="BK1256"/>
          <cell r="BL1256" t="str">
            <v xml:space="preserve">กองทุนหมู่บ้านบ้านท่าหัด หมู่ 4 </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2100</v>
          </cell>
          <cell r="C1257">
            <v>1252</v>
          </cell>
          <cell r="D1257">
            <v>14</v>
          </cell>
          <cell r="E1257">
            <v>12</v>
          </cell>
          <cell r="F1257">
            <v>2565</v>
          </cell>
          <cell r="G1257">
            <v>800028910092</v>
          </cell>
          <cell r="H1257" t="str">
            <v>นาย</v>
          </cell>
          <cell r="I1257" t="str">
            <v>มังกร</v>
          </cell>
          <cell r="J1257" t="str">
            <v>เล้าประชา</v>
          </cell>
          <cell r="K1257">
            <v>3721000292248</v>
          </cell>
          <cell r="L1257" t="str">
            <v>ไชยปราการ</v>
          </cell>
          <cell r="M1257" t="str">
            <v>เชียงใหม่ 2</v>
          </cell>
          <cell r="N1257">
            <v>8</v>
          </cell>
          <cell r="O1257"/>
          <cell r="P1257" t="str">
            <v>1.บุคคลค้ำประกัน</v>
          </cell>
          <cell r="Q1257">
            <v>223769.49</v>
          </cell>
          <cell r="R1257">
            <v>25129.83</v>
          </cell>
          <cell r="S1257" t="str">
            <v>แขวงเชียงใหม่</v>
          </cell>
          <cell r="T1257" t="str">
            <v>ผบ.6272</v>
          </cell>
          <cell r="U1257">
            <v>2558</v>
          </cell>
          <cell r="V1257" t="str">
            <v>ผบ.6398</v>
          </cell>
          <cell r="W1257">
            <v>2558</v>
          </cell>
          <cell r="X1257"/>
          <cell r="Y1257"/>
          <cell r="Z1257"/>
          <cell r="AA1257">
            <v>31</v>
          </cell>
          <cell r="AB1257">
            <v>8</v>
          </cell>
          <cell r="AC1257">
            <v>2558</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14/12/2565)สืบด่วน//กำลังดำเนินการสืบทรัพย์</v>
          </cell>
          <cell r="BC1257"/>
          <cell r="BD1257"/>
          <cell r="BE1257"/>
          <cell r="BF1257"/>
          <cell r="BG1257"/>
          <cell r="BH1257"/>
          <cell r="BI1257"/>
          <cell r="BJ1257"/>
          <cell r="BK1257"/>
          <cell r="BL1257" t="str">
            <v>นายมังกร เล้าประชา</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2101</v>
          </cell>
          <cell r="C1258">
            <v>1253</v>
          </cell>
          <cell r="D1258">
            <v>14</v>
          </cell>
          <cell r="E1258">
            <v>12</v>
          </cell>
          <cell r="F1258">
            <v>2565</v>
          </cell>
          <cell r="G1258"/>
          <cell r="H1258" t="str">
            <v>นาง</v>
          </cell>
          <cell r="I1258" t="str">
            <v>สวงค์</v>
          </cell>
          <cell r="J1258" t="str">
            <v>แย้มดี</v>
          </cell>
          <cell r="K1258">
            <v>3509900439629</v>
          </cell>
          <cell r="L1258" t="str">
            <v>ฝาง</v>
          </cell>
          <cell r="M1258" t="str">
            <v>เชียงใหม่ 2</v>
          </cell>
          <cell r="N1258">
            <v>8</v>
          </cell>
          <cell r="O1258" t="str">
            <v>สินเชื่อโครงการพัฒนาองค์กรชุมชน(รายบุคคล)</v>
          </cell>
          <cell r="P1258" t="str">
            <v>1.บุคคลค้ำประกัน</v>
          </cell>
          <cell r="Q1258">
            <v>358568.83</v>
          </cell>
          <cell r="R1258">
            <v>27530.97</v>
          </cell>
          <cell r="S1258" t="str">
            <v>จังหวัดฝาง</v>
          </cell>
          <cell r="T1258" t="str">
            <v>ผบ.1603</v>
          </cell>
          <cell r="U1258">
            <v>2559</v>
          </cell>
          <cell r="V1258" t="str">
            <v>ผบ.109</v>
          </cell>
          <cell r="W1258">
            <v>2560</v>
          </cell>
          <cell r="X1258"/>
          <cell r="Y1258"/>
          <cell r="Z1258"/>
          <cell r="AA1258">
            <v>20</v>
          </cell>
          <cell r="AB1258">
            <v>2</v>
          </cell>
          <cell r="AC1258">
            <v>2560</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สืบทรัพย์สำนักงานอื่นฟ้อง (คำสั่ง 14/12/2565)//กำลังดำเนินการสืบทรัพย์</v>
          </cell>
          <cell r="BC1258"/>
          <cell r="BD1258"/>
          <cell r="BE1258"/>
          <cell r="BF1258"/>
          <cell r="BG1258"/>
          <cell r="BH1258"/>
          <cell r="BI1258"/>
          <cell r="BJ1258"/>
          <cell r="BK1258"/>
          <cell r="BL1258" t="str">
            <v>นางสวงค์ แย้มดี</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2102</v>
          </cell>
          <cell r="C1259">
            <v>1254</v>
          </cell>
          <cell r="D1259">
            <v>9</v>
          </cell>
          <cell r="E1259">
            <v>1</v>
          </cell>
          <cell r="F1259">
            <v>2566</v>
          </cell>
          <cell r="G1259"/>
          <cell r="H1259" t="str">
            <v>นาง</v>
          </cell>
          <cell r="I1259" t="str">
            <v>นฤมล</v>
          </cell>
          <cell r="J1259" t="str">
            <v>ธรรมสุตร</v>
          </cell>
          <cell r="K1259" t="str">
            <v>3 5009 00813 80 6</v>
          </cell>
          <cell r="L1259" t="str">
            <v>ฝาง</v>
          </cell>
          <cell r="M1259" t="str">
            <v>เชียงใหม่ 2</v>
          </cell>
          <cell r="N1259">
            <v>8</v>
          </cell>
          <cell r="O1259" t="str">
            <v>สินเชื่อธนาคารประชาชน</v>
          </cell>
          <cell r="P1259" t="str">
            <v>1.บุคคลค้ำประกัน</v>
          </cell>
          <cell r="Q1259"/>
          <cell r="R1259"/>
          <cell r="S1259" t="str">
            <v>จังหวัดฝาง</v>
          </cell>
          <cell r="T1259" t="str">
            <v>ผบ.881</v>
          </cell>
          <cell r="U1259">
            <v>2558</v>
          </cell>
          <cell r="V1259" t="str">
            <v>ผบ.105</v>
          </cell>
          <cell r="W1259">
            <v>2559</v>
          </cell>
          <cell r="X1259"/>
          <cell r="Y1259"/>
          <cell r="Z1259"/>
          <cell r="AA1259">
            <v>29</v>
          </cell>
          <cell r="AB1259">
            <v>2</v>
          </cell>
          <cell r="AC1259">
            <v>2559</v>
          </cell>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t="str">
            <v>นางนฤมล ธรรมสุตร</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2103</v>
          </cell>
          <cell r="C1260">
            <v>1255</v>
          </cell>
          <cell r="D1260">
            <v>21</v>
          </cell>
          <cell r="E1260">
            <v>12</v>
          </cell>
          <cell r="F1260">
            <v>2565</v>
          </cell>
          <cell r="G1260"/>
          <cell r="H1260" t="str">
            <v>นางสาว</v>
          </cell>
          <cell r="I1260" t="str">
            <v>พิมพ์วลัญซ์</v>
          </cell>
          <cell r="J1260" t="str">
            <v>เรือนแก้ว</v>
          </cell>
          <cell r="K1260" t="str">
            <v>1 5004 00060 42 0</v>
          </cell>
          <cell r="L1260" t="str">
            <v>มีโชค พลาซ่า</v>
          </cell>
          <cell r="M1260" t="str">
            <v>เชียงใหม่ 2</v>
          </cell>
          <cell r="N1260">
            <v>8</v>
          </cell>
          <cell r="O1260"/>
          <cell r="P1260"/>
          <cell r="Q1260"/>
          <cell r="R1260"/>
          <cell r="S1260" t="str">
            <v>แขวงเชียงใหม่</v>
          </cell>
          <cell r="T1260" t="str">
            <v>ผบE872</v>
          </cell>
          <cell r="U1260">
            <v>2563</v>
          </cell>
          <cell r="V1260" t="str">
            <v>ผบE648</v>
          </cell>
          <cell r="W1260">
            <v>2563</v>
          </cell>
          <cell r="X1260">
            <v>31</v>
          </cell>
          <cell r="Y1260">
            <v>8</v>
          </cell>
          <cell r="Z1260">
            <v>2563</v>
          </cell>
          <cell r="AA1260"/>
          <cell r="AB1260"/>
          <cell r="AC1260"/>
          <cell r="AD1260">
            <v>31</v>
          </cell>
          <cell r="AE1260">
            <v>8</v>
          </cell>
          <cell r="AF1260">
            <v>2563</v>
          </cell>
          <cell r="AG1260">
            <v>9</v>
          </cell>
          <cell r="AH1260">
            <v>2</v>
          </cell>
          <cell r="AI1260">
            <v>2564</v>
          </cell>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21/12/2565)</v>
          </cell>
          <cell r="BC1260"/>
          <cell r="BD1260"/>
          <cell r="BE1260"/>
          <cell r="BF1260"/>
          <cell r="BG1260"/>
          <cell r="BH1260"/>
          <cell r="BI1260"/>
          <cell r="BJ1260"/>
          <cell r="BK1260"/>
          <cell r="BL1260" t="str">
            <v>นางสาวพิมพ์วลัญซ์ เรือนแก้ว</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2104</v>
          </cell>
          <cell r="C1261">
            <v>1256</v>
          </cell>
          <cell r="D1261">
            <v>6</v>
          </cell>
          <cell r="E1261">
            <v>1</v>
          </cell>
          <cell r="F1261">
            <v>2566</v>
          </cell>
          <cell r="G1261" t="str">
            <v>800078271775 , 
800078271783 ,
800078271791</v>
          </cell>
          <cell r="H1261" t="str">
            <v>นาย</v>
          </cell>
          <cell r="I1261" t="str">
            <v>วีรธิน</v>
          </cell>
          <cell r="J1261" t="str">
            <v>สุทธวงค์</v>
          </cell>
          <cell r="K1261" t="str">
            <v>1 5711 00061 80 4</v>
          </cell>
          <cell r="L1261" t="str">
            <v>บิ๊กชี ดอนจั่น</v>
          </cell>
          <cell r="M1261" t="str">
            <v>เชียงใหม่ 1</v>
          </cell>
          <cell r="N1261">
            <v>8</v>
          </cell>
          <cell r="O1261" t="str">
            <v>สินเชื่อเคหะ , ไทรทอง</v>
          </cell>
          <cell r="P1261" t="str">
            <v>2.หลักทรัพย์ค้ำประกัน</v>
          </cell>
          <cell r="Q1261">
            <v>1415142.83</v>
          </cell>
          <cell r="R1261">
            <v>97913.52</v>
          </cell>
          <cell r="S1261" t="str">
            <v>จังหวัดเชียงราย</v>
          </cell>
          <cell r="T1261" t="str">
            <v>ผบ5737</v>
          </cell>
          <cell r="U1261">
            <v>2561</v>
          </cell>
          <cell r="V1261" t="str">
            <v>ผบ8030</v>
          </cell>
          <cell r="W1261">
            <v>2561</v>
          </cell>
          <cell r="X1261"/>
          <cell r="Y1261"/>
          <cell r="Z1261"/>
          <cell r="AA1261">
            <v>6</v>
          </cell>
          <cell r="AB1261">
            <v>12</v>
          </cell>
          <cell r="AC1261">
            <v>2561</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สืบทรัพย์สำนักงานอื่นฟ้อง (คำสั่ง 6/1/2566)//กำลังดำเนินการสืบทรัพย์</v>
          </cell>
          <cell r="BC1261"/>
          <cell r="BD1261"/>
          <cell r="BE1261"/>
          <cell r="BF1261"/>
          <cell r="BG1261"/>
          <cell r="BH1261"/>
          <cell r="BI1261"/>
          <cell r="BJ1261"/>
          <cell r="BK1261"/>
          <cell r="BL1261" t="str">
            <v>นายวีรธิน สุทธวงค์</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2105</v>
          </cell>
          <cell r="C1262">
            <v>1257</v>
          </cell>
          <cell r="D1262">
            <v>5</v>
          </cell>
          <cell r="E1262">
            <v>1</v>
          </cell>
          <cell r="F1262">
            <v>2566</v>
          </cell>
          <cell r="G1262">
            <v>800023434981</v>
          </cell>
          <cell r="H1262" t="str">
            <v>นาย</v>
          </cell>
          <cell r="I1262" t="str">
            <v xml:space="preserve">ปุญญพัฒน์  </v>
          </cell>
          <cell r="J1262" t="str">
            <v>วังนิยม</v>
          </cell>
          <cell r="K1262" t="str">
            <v>3 5002 00252 33 0</v>
          </cell>
          <cell r="L1262" t="str">
            <v>เชียงใหม่</v>
          </cell>
          <cell r="M1262" t="str">
            <v>เชียงใหม่ 1</v>
          </cell>
          <cell r="N1262">
            <v>8</v>
          </cell>
          <cell r="O1262" t="str">
            <v>สินเชื่อพัฒนากลุ่มอาชีพฯ</v>
          </cell>
          <cell r="P1262" t="str">
            <v>1.บุคคลค้ำประกัน</v>
          </cell>
          <cell r="Q1262">
            <v>1583427.87</v>
          </cell>
          <cell r="R1262">
            <v>184156.15</v>
          </cell>
          <cell r="S1262" t="str">
            <v>จังหวัดเชียงใหม่</v>
          </cell>
          <cell r="T1262" t="str">
            <v>ผบ1998</v>
          </cell>
          <cell r="U1262">
            <v>2562</v>
          </cell>
          <cell r="V1262" t="str">
            <v>ผบ2243</v>
          </cell>
          <cell r="W1262">
            <v>2562</v>
          </cell>
          <cell r="X1262"/>
          <cell r="Y1262"/>
          <cell r="Z1262"/>
          <cell r="AA1262">
            <v>17</v>
          </cell>
          <cell r="AB1262">
            <v>10</v>
          </cell>
          <cell r="AC1262">
            <v>2562</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t="str">
            <v>สืบทรัพย์ (คำสั่ง 5/1/2566)//กำลังดำเนินการสืบทรัพย์</v>
          </cell>
          <cell r="BC1262"/>
          <cell r="BD1262"/>
          <cell r="BE1262"/>
          <cell r="BF1262"/>
          <cell r="BG1262"/>
          <cell r="BH1262"/>
          <cell r="BI1262"/>
          <cell r="BJ1262"/>
          <cell r="BK1262"/>
          <cell r="BL1262" t="str">
            <v>นายปุญญพัฒน์   วังนิยม</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2106</v>
          </cell>
          <cell r="C1263">
            <v>1258</v>
          </cell>
          <cell r="D1263">
            <v>5</v>
          </cell>
          <cell r="E1263">
            <v>1</v>
          </cell>
          <cell r="F1263">
            <v>2566</v>
          </cell>
          <cell r="G1263">
            <v>800028838798</v>
          </cell>
          <cell r="H1263" t="str">
            <v>นาย</v>
          </cell>
          <cell r="I1263" t="str">
            <v>สุภาพ</v>
          </cell>
          <cell r="J1263" t="str">
            <v>นะวะศรี</v>
          </cell>
          <cell r="K1263"/>
          <cell r="L1263" t="str">
            <v>แม่ริม</v>
          </cell>
          <cell r="M1263" t="str">
            <v>เชียงใหม่ 2</v>
          </cell>
          <cell r="N1263">
            <v>8</v>
          </cell>
          <cell r="O1263" t="str">
            <v>สินเชื่อสวัสดิการ</v>
          </cell>
          <cell r="P1263" t="str">
            <v>1.บุคคลค้ำประกัน</v>
          </cell>
          <cell r="Q1263">
            <v>596153.84</v>
          </cell>
          <cell r="R1263">
            <v>99281.93</v>
          </cell>
          <cell r="S1263" t="str">
            <v>จังหวัดเชียงใหม่</v>
          </cell>
          <cell r="T1263" t="str">
            <v>ผบE795</v>
          </cell>
          <cell r="U1263">
            <v>2565</v>
          </cell>
          <cell r="V1263" t="str">
            <v>ผบE1777</v>
          </cell>
          <cell r="W1263">
            <v>2565</v>
          </cell>
          <cell r="X1263">
            <v>28</v>
          </cell>
          <cell r="Y1263">
            <v>11</v>
          </cell>
          <cell r="Z1263">
            <v>2565</v>
          </cell>
          <cell r="AA1263"/>
          <cell r="AB1263"/>
          <cell r="AC1263"/>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t="str">
            <v>นายสุภาพ นะวะศรี</v>
          </cell>
          <cell r="BM1263">
            <v>0</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2107</v>
          </cell>
          <cell r="C1264">
            <v>1259</v>
          </cell>
          <cell r="D1264">
            <v>11</v>
          </cell>
          <cell r="E1264">
            <v>1</v>
          </cell>
          <cell r="F1264">
            <v>2566</v>
          </cell>
          <cell r="G1264" t="str">
            <v>800071297439,
800071297447</v>
          </cell>
          <cell r="H1264" t="str">
            <v>นาย</v>
          </cell>
          <cell r="I1264" t="str">
            <v>พงศ์พันธุ์</v>
          </cell>
          <cell r="J1264" t="str">
            <v>แก้วสมศรี</v>
          </cell>
          <cell r="K1264" t="str">
            <v>1 5899 00053 22 5</v>
          </cell>
          <cell r="L1264" t="str">
            <v>ถนนทิพย์เนตร</v>
          </cell>
          <cell r="M1264" t="str">
            <v>เชียงใหม่ 1</v>
          </cell>
          <cell r="N1264">
            <v>8</v>
          </cell>
          <cell r="O1264" t="str">
            <v>สินเชื่อเคหะ,ไทรทอง</v>
          </cell>
          <cell r="P1264" t="str">
            <v>2.หลักทรัพย์ค้ำประกัน</v>
          </cell>
          <cell r="Q1264">
            <v>1503543.01</v>
          </cell>
          <cell r="R1264">
            <v>549725.9</v>
          </cell>
          <cell r="S1264" t="str">
            <v>จังหวัดแม่ฮ่องสอน</v>
          </cell>
          <cell r="T1264" t="str">
            <v>ผบE171</v>
          </cell>
          <cell r="U1264">
            <v>2565</v>
          </cell>
          <cell r="V1264" t="str">
            <v>ผบE209</v>
          </cell>
          <cell r="W1264">
            <v>2565</v>
          </cell>
          <cell r="X1264">
            <v>17</v>
          </cell>
          <cell r="Y1264">
            <v>10</v>
          </cell>
          <cell r="Z1264">
            <v>2565</v>
          </cell>
          <cell r="AA1264"/>
          <cell r="AB1264"/>
          <cell r="AC1264"/>
          <cell r="AD1264"/>
          <cell r="AE1264"/>
          <cell r="AF1264"/>
          <cell r="AG1264">
            <v>27</v>
          </cell>
          <cell r="AH1264">
            <v>10</v>
          </cell>
          <cell r="AI1264">
            <v>2565</v>
          </cell>
          <cell r="AJ1264"/>
          <cell r="AK1264"/>
          <cell r="AL1264"/>
          <cell r="AM1264"/>
          <cell r="AN1264"/>
          <cell r="AO1264"/>
          <cell r="AP1264"/>
          <cell r="AQ1264"/>
          <cell r="AR1264"/>
          <cell r="AS1264"/>
          <cell r="AT1264"/>
          <cell r="AU1264"/>
          <cell r="AV1264"/>
          <cell r="AW1264"/>
          <cell r="AX1264"/>
          <cell r="AY1264"/>
          <cell r="AZ1264"/>
          <cell r="BA1264"/>
          <cell r="BB1264" t="str">
            <v>คำสั่งสืบทรัพย์ 25/3/2567</v>
          </cell>
          <cell r="BC1264"/>
          <cell r="BD1264"/>
          <cell r="BE1264"/>
          <cell r="BF1264"/>
          <cell r="BG1264"/>
          <cell r="BH1264"/>
          <cell r="BI1264"/>
          <cell r="BJ1264"/>
          <cell r="BK1264"/>
          <cell r="BL1264" t="str">
            <v>นายพงศ์พันธุ์ แก้วสมศรี</v>
          </cell>
          <cell r="BM1264">
            <v>883162012043</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2108</v>
          </cell>
          <cell r="C1265">
            <v>1260</v>
          </cell>
          <cell r="D1265">
            <v>30</v>
          </cell>
          <cell r="E1265">
            <v>1</v>
          </cell>
          <cell r="F1265">
            <v>2566</v>
          </cell>
          <cell r="G1265">
            <v>821953004974</v>
          </cell>
          <cell r="H1265" t="str">
            <v>นางสาว</v>
          </cell>
          <cell r="I1265" t="str">
            <v xml:space="preserve">รัชนีพร </v>
          </cell>
          <cell r="J1265" t="str">
            <v>สัตย์หมั้น</v>
          </cell>
          <cell r="K1265" t="str">
            <v>1 5007 00088 47 8</v>
          </cell>
          <cell r="L1265" t="str">
            <v>สันกำแพง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ผบ.5115</v>
          </cell>
          <cell r="U1265">
            <v>2556</v>
          </cell>
          <cell r="V1265" t="str">
            <v>ผบ.6530</v>
          </cell>
          <cell r="W1265">
            <v>2556</v>
          </cell>
          <cell r="X1265">
            <v>8</v>
          </cell>
          <cell r="Y1265">
            <v>10</v>
          </cell>
          <cell r="Z1265">
            <v>2556</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นางสาวรัชนีพร  สัตย์หมั้น</v>
          </cell>
          <cell r="BM1265">
            <v>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2109</v>
          </cell>
          <cell r="C1266">
            <v>1261</v>
          </cell>
          <cell r="D1266">
            <v>30</v>
          </cell>
          <cell r="E1266">
            <v>1</v>
          </cell>
          <cell r="F1266">
            <v>2566</v>
          </cell>
          <cell r="G1266">
            <v>800012078096</v>
          </cell>
          <cell r="H1266" t="str">
            <v>นาย</v>
          </cell>
          <cell r="I1266" t="str">
            <v>จรัส</v>
          </cell>
          <cell r="J1266" t="str">
            <v>หมูทา</v>
          </cell>
          <cell r="K1266" t="str">
            <v>1 5099 00119 59 6</v>
          </cell>
          <cell r="L1266" t="str">
            <v>แม่วาง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ผบ.7546</v>
          </cell>
          <cell r="U1266">
            <v>2557</v>
          </cell>
          <cell r="V1266"/>
          <cell r="W1266"/>
          <cell r="X1266"/>
          <cell r="Y1266"/>
          <cell r="Z1266"/>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นายจรัส หมูทา</v>
          </cell>
          <cell r="BM1266">
            <v>823757010230</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2110</v>
          </cell>
          <cell r="C1267">
            <v>1262</v>
          </cell>
          <cell r="D1267">
            <v>30</v>
          </cell>
          <cell r="E1267">
            <v>1</v>
          </cell>
          <cell r="F1267">
            <v>2566</v>
          </cell>
          <cell r="G1267">
            <v>839752012444</v>
          </cell>
          <cell r="H1267" t="str">
            <v>นาย</v>
          </cell>
          <cell r="I1267" t="str">
            <v>มานพ</v>
          </cell>
          <cell r="J1267" t="str">
            <v>สุริยะมโน</v>
          </cell>
          <cell r="K1267"/>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ผบ.13002</v>
          </cell>
          <cell r="U1267">
            <v>2559</v>
          </cell>
          <cell r="V1267" t="str">
            <v>ผบ.228</v>
          </cell>
          <cell r="W1267">
            <v>2560</v>
          </cell>
          <cell r="X1267"/>
          <cell r="Y1267"/>
          <cell r="Z1267"/>
          <cell r="AA1267">
            <v>23</v>
          </cell>
          <cell r="AB1267">
            <v>1</v>
          </cell>
          <cell r="AC1267">
            <v>2560</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นายมานพ สุริยะมโน</v>
          </cell>
          <cell r="BM1267">
            <v>823659010667</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2111</v>
          </cell>
          <cell r="C1268">
            <v>1263</v>
          </cell>
          <cell r="D1268">
            <v>30</v>
          </cell>
          <cell r="E1268">
            <v>1</v>
          </cell>
          <cell r="F1268">
            <v>2566</v>
          </cell>
          <cell r="G1268">
            <v>800042978737</v>
          </cell>
          <cell r="H1268" t="str">
            <v>นาย</v>
          </cell>
          <cell r="I1268" t="str">
            <v>ยุทธนา</v>
          </cell>
          <cell r="J1268" t="str">
            <v>รุ่งธรรม</v>
          </cell>
          <cell r="K1268" t="str">
            <v>1 5099 00972 41 8</v>
          </cell>
          <cell r="L1268" t="str">
            <v>บวกครกหลวง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ผบ.14187</v>
          </cell>
          <cell r="U1268">
            <v>2559</v>
          </cell>
          <cell r="V1268" t="str">
            <v>ผบ.1523</v>
          </cell>
          <cell r="W1268">
            <v>2560</v>
          </cell>
          <cell r="X1268">
            <v>14</v>
          </cell>
          <cell r="Y1268">
            <v>3</v>
          </cell>
          <cell r="Z1268">
            <v>2560</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นายยุทธนา รุ่งธรรม</v>
          </cell>
          <cell r="BM1268">
            <v>0</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2112</v>
          </cell>
          <cell r="C1269">
            <v>1264</v>
          </cell>
          <cell r="D1269">
            <v>30</v>
          </cell>
          <cell r="E1269">
            <v>1</v>
          </cell>
          <cell r="F1269">
            <v>2566</v>
          </cell>
          <cell r="G1269">
            <v>800048791332</v>
          </cell>
          <cell r="H1269" t="str">
            <v>นาย</v>
          </cell>
          <cell r="I1269" t="str">
            <v>ถาวร</v>
          </cell>
          <cell r="J1269" t="str">
            <v>ยอดศิริ</v>
          </cell>
          <cell r="K1269" t="str">
            <v>3 5006 00355 10 1</v>
          </cell>
          <cell r="L1269" t="str">
            <v>แม่วาง</v>
          </cell>
          <cell r="M1269" t="str">
            <v>เชียงใหม่ 3</v>
          </cell>
          <cell r="N1269">
            <v>8</v>
          </cell>
          <cell r="O1269" t="str">
            <v>สินเชื่อธนาคารประชาชน</v>
          </cell>
          <cell r="P1269" t="str">
            <v>1.บุคคลค้ำประกัน</v>
          </cell>
          <cell r="Q1269"/>
          <cell r="R1269"/>
          <cell r="S1269" t="str">
            <v>แขวงเชียงใหม่</v>
          </cell>
          <cell r="T1269" t="str">
            <v>ผบ.4277</v>
          </cell>
          <cell r="U1269">
            <v>2561</v>
          </cell>
          <cell r="V1269" t="str">
            <v>ผบ.6684</v>
          </cell>
          <cell r="W1269">
            <v>2561</v>
          </cell>
          <cell r="X1269">
            <v>24</v>
          </cell>
          <cell r="Y1269">
            <v>7</v>
          </cell>
          <cell r="Z1269">
            <v>2561</v>
          </cell>
          <cell r="AA1269"/>
          <cell r="AB1269"/>
          <cell r="AC1269"/>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นายถาวร ยอดศิริ</v>
          </cell>
          <cell r="BM1269">
            <v>823761010045</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2113</v>
          </cell>
          <cell r="C1270">
            <v>1265</v>
          </cell>
          <cell r="D1270">
            <v>30</v>
          </cell>
          <cell r="E1270">
            <v>1</v>
          </cell>
          <cell r="F1270">
            <v>2566</v>
          </cell>
          <cell r="G1270">
            <v>800019642415</v>
          </cell>
          <cell r="H1270" t="str">
            <v>นาย</v>
          </cell>
          <cell r="I1270" t="str">
            <v>เฉลิม</v>
          </cell>
          <cell r="J1270" t="str">
            <v>พรมมา</v>
          </cell>
          <cell r="K1270" t="str">
            <v>3 5008 00082 79 6</v>
          </cell>
          <cell r="L1270" t="str">
            <v>บวกครกหลวง</v>
          </cell>
          <cell r="M1270" t="str">
            <v>เชียงใหม่ 3</v>
          </cell>
          <cell r="N1270">
            <v>8</v>
          </cell>
          <cell r="O1270" t="str">
            <v>สินเชื่อประชาชน</v>
          </cell>
          <cell r="P1270" t="str">
            <v>1.บุคคลค้ำประกัน</v>
          </cell>
          <cell r="Q1270"/>
          <cell r="R1270"/>
          <cell r="S1270" t="str">
            <v>แขวงเชียงใหม่</v>
          </cell>
          <cell r="T1270" t="str">
            <v>ผบ.1128</v>
          </cell>
          <cell r="U1270">
            <v>2557</v>
          </cell>
          <cell r="V1270" t="str">
            <v>ผบ.2357</v>
          </cell>
          <cell r="W1270">
            <v>2557</v>
          </cell>
          <cell r="X1270"/>
          <cell r="Y1270"/>
          <cell r="Z1270"/>
          <cell r="AA1270">
            <v>12</v>
          </cell>
          <cell r="AB1270">
            <v>5</v>
          </cell>
          <cell r="AC1270">
            <v>2557</v>
          </cell>
          <cell r="AD1270"/>
          <cell r="AE1270"/>
          <cell r="AF1270"/>
          <cell r="AG1270"/>
          <cell r="AH1270"/>
          <cell r="AI1270"/>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นายเฉลิม พรมมา</v>
          </cell>
          <cell r="BM1270">
            <v>883262010263</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2114</v>
          </cell>
          <cell r="C1271">
            <v>1266</v>
          </cell>
          <cell r="D1271">
            <v>10</v>
          </cell>
          <cell r="E1271">
            <v>2</v>
          </cell>
          <cell r="F1271">
            <v>2566</v>
          </cell>
          <cell r="G1271">
            <v>800130499924</v>
          </cell>
          <cell r="H1271" t="str">
            <v>นางสาว</v>
          </cell>
          <cell r="I1271" t="str">
            <v>ชุติมณฑน์</v>
          </cell>
          <cell r="J1271" t="str">
            <v>เฮงหลี</v>
          </cell>
          <cell r="K1271" t="str">
            <v>1 5099 01461 56 5</v>
          </cell>
          <cell r="L1271" t="str">
            <v>เชียงใหม่</v>
          </cell>
          <cell r="M1271" t="str">
            <v>เชียงใหม่ 1</v>
          </cell>
          <cell r="N1271">
            <v>8</v>
          </cell>
          <cell r="O1271" t="str">
            <v>สินเชื่อธนาคารประชาชน</v>
          </cell>
          <cell r="P1271" t="str">
            <v>1.บุคคลค้ำประกัน</v>
          </cell>
          <cell r="Q1271"/>
          <cell r="R1271"/>
          <cell r="S1271" t="str">
            <v>แขวงเชียงดาว</v>
          </cell>
          <cell r="T1271" t="str">
            <v>ผบE627</v>
          </cell>
          <cell r="U1271">
            <v>2565</v>
          </cell>
          <cell r="V1271" t="str">
            <v>ผบE727</v>
          </cell>
          <cell r="W1271">
            <v>2565</v>
          </cell>
          <cell r="X1271">
            <v>10</v>
          </cell>
          <cell r="Y1271">
            <v>10</v>
          </cell>
          <cell r="Z1271">
            <v>2565</v>
          </cell>
          <cell r="AA1271"/>
          <cell r="AB1271"/>
          <cell r="AC1271"/>
          <cell r="AD1271">
            <v>10</v>
          </cell>
          <cell r="AE1271">
            <v>10</v>
          </cell>
          <cell r="AF1271">
            <v>2565</v>
          </cell>
          <cell r="AG1271">
            <v>13</v>
          </cell>
          <cell r="AH1271">
            <v>12</v>
          </cell>
          <cell r="AI1271">
            <v>2565</v>
          </cell>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นางสาวชุติมณฑน์ เฮงหลี</v>
          </cell>
          <cell r="BM1271">
            <v>883165010120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2115</v>
          </cell>
          <cell r="C1272">
            <v>1267</v>
          </cell>
          <cell r="D1272">
            <v>10</v>
          </cell>
          <cell r="E1272">
            <v>2</v>
          </cell>
          <cell r="F1272">
            <v>2566</v>
          </cell>
          <cell r="G1272"/>
          <cell r="H1272" t="str">
            <v>นาง</v>
          </cell>
          <cell r="I1272" t="str">
            <v>รัชฎาภรณ์</v>
          </cell>
          <cell r="J1272" t="str">
            <v>เพ็ชรเปิยม</v>
          </cell>
          <cell r="K1272" t="str">
            <v>3 5712 00295 20 0</v>
          </cell>
          <cell r="L1272" t="str">
            <v>สารภี</v>
          </cell>
          <cell r="M1272" t="str">
            <v>เชียงใหม่ 3</v>
          </cell>
          <cell r="N1272">
            <v>8</v>
          </cell>
          <cell r="O1272" t="str">
            <v>สินเชื่อธนาคารประชาชน</v>
          </cell>
          <cell r="P1272" t="str">
            <v>1.บุคคลค้ำประกัน</v>
          </cell>
          <cell r="Q1272"/>
          <cell r="R1272"/>
          <cell r="S1272" t="str">
            <v>แขวงเชียงใหม่</v>
          </cell>
          <cell r="T1272" t="str">
            <v>ผบ.4459</v>
          </cell>
          <cell r="U1272">
            <v>2558</v>
          </cell>
          <cell r="V1272" t="str">
            <v>ผบ4963</v>
          </cell>
          <cell r="W1272">
            <v>2558</v>
          </cell>
          <cell r="X1272">
            <v>10</v>
          </cell>
          <cell r="Y1272">
            <v>8</v>
          </cell>
          <cell r="Z1272">
            <v>2558</v>
          </cell>
          <cell r="AA1272"/>
          <cell r="AB1272"/>
          <cell r="AC1272"/>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นางรัชฎาภรณ์ เพ็ชรเปิยม</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2116</v>
          </cell>
          <cell r="C1273">
            <v>1268</v>
          </cell>
          <cell r="D1273">
            <v>10</v>
          </cell>
          <cell r="E1273">
            <v>2</v>
          </cell>
          <cell r="F1273">
            <v>2566</v>
          </cell>
          <cell r="G1273"/>
          <cell r="H1273" t="str">
            <v>นางสาว</v>
          </cell>
          <cell r="I1273" t="str">
            <v>ศรัณย์รักษ์หรืออรุณทิพย์</v>
          </cell>
          <cell r="J1273" t="str">
            <v>เจริญสุข</v>
          </cell>
          <cell r="K1273"/>
          <cell r="L1273" t="str">
            <v>ประตูช้างเผือก</v>
          </cell>
          <cell r="M1273" t="str">
            <v>เชียงใหม่ 1</v>
          </cell>
          <cell r="N1273">
            <v>8</v>
          </cell>
          <cell r="O1273" t="str">
            <v>สินเชื่อธนาคารประชาชน</v>
          </cell>
          <cell r="P1273" t="str">
            <v>1.บุคคลค้ำประกัน</v>
          </cell>
          <cell r="Q1273"/>
          <cell r="R1273"/>
          <cell r="S1273" t="str">
            <v>จังหวัดแพร่</v>
          </cell>
          <cell r="T1273" t="str">
            <v>ผบ.4114</v>
          </cell>
          <cell r="U1273">
            <v>2562</v>
          </cell>
          <cell r="V1273" t="str">
            <v>ผบ.4741</v>
          </cell>
          <cell r="W1273">
            <v>2562</v>
          </cell>
          <cell r="X1273"/>
          <cell r="Y1273"/>
          <cell r="Z1273"/>
          <cell r="AA1273">
            <v>18</v>
          </cell>
          <cell r="AB1273">
            <v>11</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นางสาวศรัณย์รักษ์หรืออรุณทิพย์ เจริญสุข</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2117</v>
          </cell>
          <cell r="C1274">
            <v>1269</v>
          </cell>
          <cell r="D1274">
            <v>10</v>
          </cell>
          <cell r="E1274">
            <v>2</v>
          </cell>
          <cell r="F1274">
            <v>2566</v>
          </cell>
          <cell r="G1274">
            <v>800070339430</v>
          </cell>
          <cell r="H1274" t="str">
            <v>นาย</v>
          </cell>
          <cell r="I1274" t="str">
            <v>สงกรานต์</v>
          </cell>
          <cell r="J1274" t="str">
            <v>เรือนทอง</v>
          </cell>
          <cell r="K1274" t="str">
            <v>1 5099 01568 15 7</v>
          </cell>
          <cell r="L1274" t="str">
            <v>นิมมานเหมินทร์</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ผบ.10099</v>
          </cell>
          <cell r="U1274">
            <v>2562</v>
          </cell>
          <cell r="V1274" t="str">
            <v>ผบ.10567</v>
          </cell>
          <cell r="W1274">
            <v>2562</v>
          </cell>
          <cell r="X1274"/>
          <cell r="Y1274"/>
          <cell r="Z1274"/>
          <cell r="AA1274">
            <v>15</v>
          </cell>
          <cell r="AB1274">
            <v>10</v>
          </cell>
          <cell r="AC1274">
            <v>2562</v>
          </cell>
          <cell r="AD1274"/>
          <cell r="AE1274"/>
          <cell r="AF1274"/>
          <cell r="AG1274"/>
          <cell r="AH1274"/>
          <cell r="AI1274"/>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นายสงกรานต์ เรือนทอง</v>
          </cell>
          <cell r="BM1274">
            <v>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2118</v>
          </cell>
          <cell r="C1275">
            <v>1270</v>
          </cell>
          <cell r="D1275">
            <v>10</v>
          </cell>
          <cell r="E1275">
            <v>2</v>
          </cell>
          <cell r="F1275">
            <v>2566</v>
          </cell>
          <cell r="G1275">
            <v>800098407896</v>
          </cell>
          <cell r="H1275" t="str">
            <v>นาย</v>
          </cell>
          <cell r="I1275" t="str">
            <v>บัญชา</v>
          </cell>
          <cell r="J1275" t="str">
            <v>อิสสระกุล</v>
          </cell>
          <cell r="K1275" t="str">
            <v xml:space="preserve">3 5099 00543 44 1 </v>
          </cell>
          <cell r="L1275" t="str">
            <v>หนองหอย</v>
          </cell>
          <cell r="M1275" t="str">
            <v>เชียงใหม่ 1</v>
          </cell>
          <cell r="N1275">
            <v>8</v>
          </cell>
          <cell r="O1275" t="str">
            <v>สินเชื่อธนาคารประชาชน</v>
          </cell>
          <cell r="P1275" t="str">
            <v>1.บุคคลค้ำประกัน</v>
          </cell>
          <cell r="Q1275"/>
          <cell r="R1275"/>
          <cell r="S1275" t="str">
            <v>แขวงเชียงใหม่</v>
          </cell>
          <cell r="T1275" t="str">
            <v>ผบ.883</v>
          </cell>
          <cell r="U1275">
            <v>2565</v>
          </cell>
          <cell r="V1275" t="str">
            <v>ผบ.1397</v>
          </cell>
          <cell r="W1275">
            <v>2565</v>
          </cell>
          <cell r="X1275">
            <v>29</v>
          </cell>
          <cell r="Y1275">
            <v>8</v>
          </cell>
          <cell r="Z1275">
            <v>2565</v>
          </cell>
          <cell r="AA1275"/>
          <cell r="AB1275"/>
          <cell r="AC1275"/>
          <cell r="AD1275">
            <v>29</v>
          </cell>
          <cell r="AE1275">
            <v>8</v>
          </cell>
          <cell r="AF1275">
            <v>2565</v>
          </cell>
          <cell r="AG1275">
            <v>13</v>
          </cell>
          <cell r="AH1275">
            <v>1</v>
          </cell>
          <cell r="AI1275">
            <v>2566</v>
          </cell>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นายบัญชา อิสสระกุล</v>
          </cell>
          <cell r="BM1275">
            <v>883164010350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2119</v>
          </cell>
          <cell r="C1276">
            <v>1271</v>
          </cell>
          <cell r="D1276">
            <v>17</v>
          </cell>
          <cell r="E1276">
            <v>2</v>
          </cell>
          <cell r="F1276">
            <v>2566</v>
          </cell>
          <cell r="G1276">
            <v>8800002277906</v>
          </cell>
          <cell r="H1276" t="str">
            <v>พันตำรวจตรี</v>
          </cell>
          <cell r="I1276" t="str">
            <v>กิจจา</v>
          </cell>
          <cell r="J1276" t="str">
            <v>ศรีกันทา</v>
          </cell>
          <cell r="K1276" t="str">
            <v>3 5804 00023 39 3</v>
          </cell>
          <cell r="L1276" t="str">
            <v>บวกครกหลวง</v>
          </cell>
          <cell r="M1276" t="str">
            <v>เชียงใหม่ 3</v>
          </cell>
          <cell r="N1276">
            <v>8</v>
          </cell>
          <cell r="O1276" t="str">
            <v>สินเชื่อสวัสดิการ</v>
          </cell>
          <cell r="P1276" t="str">
            <v>1.บุคคลค้ำประกัน</v>
          </cell>
          <cell r="Q1276"/>
          <cell r="R1276"/>
          <cell r="S1276" t="str">
            <v>จังหวัดแม่สะเรียง</v>
          </cell>
          <cell r="T1276" t="str">
            <v>ผบ.291</v>
          </cell>
          <cell r="U1276">
            <v>2557</v>
          </cell>
          <cell r="V1276" t="str">
            <v>ผบ.2</v>
          </cell>
          <cell r="W1276">
            <v>2558</v>
          </cell>
          <cell r="X1276">
            <v>23</v>
          </cell>
          <cell r="Y1276">
            <v>1</v>
          </cell>
          <cell r="Z1276">
            <v>2558</v>
          </cell>
          <cell r="AA1276"/>
          <cell r="AB1276"/>
          <cell r="AC1276"/>
          <cell r="AD1276"/>
          <cell r="AE1276"/>
          <cell r="AF1276"/>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พันตำรวจตรีกิจจา ศรีกันทา</v>
          </cell>
          <cell r="BM1276">
            <v>0</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2120</v>
          </cell>
          <cell r="C1277">
            <v>1272</v>
          </cell>
          <cell r="D1277">
            <v>24</v>
          </cell>
          <cell r="E1277">
            <v>2</v>
          </cell>
          <cell r="F1277">
            <v>2566</v>
          </cell>
          <cell r="G1277">
            <v>800082791008</v>
          </cell>
          <cell r="H1277" t="str">
            <v>นางสาว</v>
          </cell>
          <cell r="I1277" t="str">
            <v>จุฑามาศ</v>
          </cell>
          <cell r="J1277" t="str">
            <v>สุดใจ</v>
          </cell>
          <cell r="K1277" t="str">
            <v xml:space="preserve">1 5099 01519 10 5 </v>
          </cell>
          <cell r="L1277" t="str">
            <v>ช้างคลาน</v>
          </cell>
          <cell r="M1277" t="str">
            <v>เชียงใหม่ 1</v>
          </cell>
          <cell r="N1277">
            <v>8</v>
          </cell>
          <cell r="O1277" t="str">
            <v>สินเชื่อธนาคารประชาชน</v>
          </cell>
          <cell r="P1277" t="str">
            <v>1.บุคคลค้ำประกัน</v>
          </cell>
          <cell r="Q1277">
            <v>106388</v>
          </cell>
          <cell r="R1277">
            <v>34004.25</v>
          </cell>
          <cell r="S1277" t="str">
            <v>แขวงเชียงใหม่</v>
          </cell>
          <cell r="T1277" t="str">
            <v>ผบE7121</v>
          </cell>
          <cell r="U1277">
            <v>2565</v>
          </cell>
          <cell r="V1277" t="str">
            <v>ผบE247</v>
          </cell>
          <cell r="W1277">
            <v>2566</v>
          </cell>
          <cell r="X1277">
            <v>17</v>
          </cell>
          <cell r="Y1277">
            <v>1</v>
          </cell>
          <cell r="Z1277">
            <v>2566</v>
          </cell>
          <cell r="AA1277"/>
          <cell r="AB1277"/>
          <cell r="AC1277"/>
          <cell r="AD1277">
            <v>17</v>
          </cell>
          <cell r="AE1277">
            <v>1</v>
          </cell>
          <cell r="AF1277">
            <v>2566</v>
          </cell>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นางสาวจุฑามาศ สุดใจ</v>
          </cell>
          <cell r="BM1277">
            <v>883165010266</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2121</v>
          </cell>
          <cell r="C1278">
            <v>1273</v>
          </cell>
          <cell r="D1278">
            <v>24</v>
          </cell>
          <cell r="E1278">
            <v>2</v>
          </cell>
          <cell r="F1278">
            <v>2566</v>
          </cell>
          <cell r="G1278">
            <v>800064708079</v>
          </cell>
          <cell r="H1278" t="str">
            <v>นางสาว</v>
          </cell>
          <cell r="I1278" t="str">
            <v>อำพร</v>
          </cell>
          <cell r="J1278" t="str">
            <v>มูลปิน</v>
          </cell>
          <cell r="K1278">
            <v>3500600246612</v>
          </cell>
          <cell r="L1278" t="str">
            <v>ช้างคลาน</v>
          </cell>
          <cell r="M1278" t="str">
            <v>เชียงใหม่1</v>
          </cell>
          <cell r="N1278">
            <v>8</v>
          </cell>
          <cell r="O1278" t="str">
            <v>สินเชื่อธนาคารประชาชน</v>
          </cell>
          <cell r="P1278" t="str">
            <v>1.บุคคลค้ำประกัน</v>
          </cell>
          <cell r="Q1278">
            <v>117764</v>
          </cell>
          <cell r="R1278">
            <v>31378.400000000001</v>
          </cell>
          <cell r="S1278" t="str">
            <v>แขวงเชียงใหม่</v>
          </cell>
          <cell r="T1278" t="str">
            <v>ผบE7119</v>
          </cell>
          <cell r="U1278">
            <v>2565</v>
          </cell>
          <cell r="V1278" t="str">
            <v>ผบE201</v>
          </cell>
          <cell r="W1278">
            <v>2566</v>
          </cell>
          <cell r="X1278">
            <v>17</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นางสาวอำพร มูลปิน</v>
          </cell>
          <cell r="BM1278">
            <v>883165010263</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2122</v>
          </cell>
          <cell r="C1279">
            <v>1274</v>
          </cell>
          <cell r="D1279">
            <v>24</v>
          </cell>
          <cell r="E1279">
            <v>2</v>
          </cell>
          <cell r="F1279">
            <v>2566</v>
          </cell>
          <cell r="G1279">
            <v>800072723409</v>
          </cell>
          <cell r="H1279" t="str">
            <v>นาย</v>
          </cell>
          <cell r="I1279" t="str">
            <v>เจษฎา</v>
          </cell>
          <cell r="J1279" t="str">
            <v>สีมา</v>
          </cell>
          <cell r="K1279">
            <v>1520700078464</v>
          </cell>
          <cell r="L1279" t="str">
            <v>แม่ริม</v>
          </cell>
          <cell r="M1279" t="str">
            <v>เชียงใหม่ 2</v>
          </cell>
          <cell r="N1279">
            <v>8</v>
          </cell>
          <cell r="O1279" t="str">
            <v>สินเชื่อธนาคารประชาชน</v>
          </cell>
          <cell r="P1279" t="str">
            <v>1.บุคคลค้ำประกัน</v>
          </cell>
          <cell r="Q1279">
            <v>128648.28</v>
          </cell>
          <cell r="R1279">
            <v>46461.71</v>
          </cell>
          <cell r="S1279" t="str">
            <v>แขวงลำปาง</v>
          </cell>
          <cell r="T1279" t="str">
            <v>ผบE4211</v>
          </cell>
          <cell r="U1279">
            <v>2565</v>
          </cell>
          <cell r="V1279" t="str">
            <v>ผบE266</v>
          </cell>
          <cell r="W1279">
            <v>2566</v>
          </cell>
          <cell r="X1279">
            <v>23</v>
          </cell>
          <cell r="Y1279">
            <v>1</v>
          </cell>
          <cell r="Z1279">
            <v>2566</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นายเจษฎา สีมา</v>
          </cell>
          <cell r="BM1279">
            <v>883265010635</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2123</v>
          </cell>
          <cell r="C1280">
            <v>1275</v>
          </cell>
          <cell r="D1280">
            <v>23</v>
          </cell>
          <cell r="E1280">
            <v>2</v>
          </cell>
          <cell r="F1280">
            <v>2566</v>
          </cell>
          <cell r="G1280" t="str">
            <v>800061914727,
800061914829,
800061914811</v>
          </cell>
          <cell r="H1280" t="str">
            <v>นาง</v>
          </cell>
          <cell r="I1280" t="str">
            <v>วรรณทนี</v>
          </cell>
          <cell r="J1280" t="str">
            <v>อ้ายคำ</v>
          </cell>
          <cell r="K1280">
            <v>3501800110570</v>
          </cell>
          <cell r="L1280" t="str">
            <v>อมก๋อย</v>
          </cell>
          <cell r="M1280" t="str">
            <v>เชียงใหม่ 3</v>
          </cell>
          <cell r="N1280">
            <v>8</v>
          </cell>
          <cell r="O1280" t="str">
            <v>สินเชื่อโครงการบ้านประชารัฐ,
สินเชื่อไทรทองเพิ่มยอด,
สินเชื่อไทรทอง MRTA</v>
          </cell>
          <cell r="P1280" t="str">
            <v>2.หลักทรัพย์ค้ำประกัน</v>
          </cell>
          <cell r="Q1280"/>
          <cell r="R1280"/>
          <cell r="S1280" t="str">
            <v>จังหวัดฮอด</v>
          </cell>
          <cell r="T1280" t="str">
            <v>ผบ.180</v>
          </cell>
          <cell r="U1280">
            <v>2563</v>
          </cell>
          <cell r="V1280" t="str">
            <v>ผบ.479</v>
          </cell>
          <cell r="W1280">
            <v>2563</v>
          </cell>
          <cell r="X1280">
            <v>22</v>
          </cell>
          <cell r="Y1280">
            <v>6</v>
          </cell>
          <cell r="Z1280">
            <v>2563</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cell r="BC1280"/>
          <cell r="BD1280"/>
          <cell r="BE1280"/>
          <cell r="BF1280"/>
          <cell r="BG1280"/>
          <cell r="BH1280"/>
          <cell r="BI1280"/>
          <cell r="BJ1280"/>
          <cell r="BK1280"/>
          <cell r="BL1280" t="str">
            <v>นางวรรณทนี อ้ายคำ</v>
          </cell>
          <cell r="BM1280">
            <v>0</v>
          </cell>
          <cell r="BN1280"/>
          <cell r="BO1280"/>
          <cell r="BP1280"/>
          <cell r="BQ1280"/>
          <cell r="BR1280"/>
          <cell r="BS1280"/>
          <cell r="BT1280"/>
          <cell r="BU1280"/>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2124</v>
          </cell>
          <cell r="C1281">
            <v>1276</v>
          </cell>
          <cell r="D1281">
            <v>3</v>
          </cell>
          <cell r="E1281">
            <v>3</v>
          </cell>
          <cell r="F1281">
            <v>2566</v>
          </cell>
          <cell r="G1281">
            <v>800100932311</v>
          </cell>
          <cell r="H1281" t="str">
            <v>นาย</v>
          </cell>
          <cell r="I1281" t="str">
            <v>สยุมพร</v>
          </cell>
          <cell r="J1281" t="str">
            <v>เขื่อนขัน</v>
          </cell>
          <cell r="K1281" t="str">
            <v>1 5099 00763 88 6</v>
          </cell>
          <cell r="L1281" t="str">
            <v>ดอยสะเก็ด</v>
          </cell>
          <cell r="M1281" t="str">
            <v>เชียงใหม่ 2</v>
          </cell>
          <cell r="N1281">
            <v>8</v>
          </cell>
          <cell r="O1281" t="str">
            <v>สินเชื่อธนาคารประชาชน</v>
          </cell>
          <cell r="P1281" t="str">
            <v>1.บุคคลค้ำประกัน</v>
          </cell>
          <cell r="Q1281">
            <v>86053</v>
          </cell>
          <cell r="R1281">
            <v>23476.560000000001</v>
          </cell>
          <cell r="S1281" t="str">
            <v>แขวงเชียงใหม่</v>
          </cell>
          <cell r="T1281" t="str">
            <v>ผบE7142</v>
          </cell>
          <cell r="U1281">
            <v>2565</v>
          </cell>
          <cell r="V1281" t="str">
            <v>ผบE228</v>
          </cell>
          <cell r="W1281">
            <v>2566</v>
          </cell>
          <cell r="X1281">
            <v>17</v>
          </cell>
          <cell r="Y1281">
            <v>1</v>
          </cell>
          <cell r="Z1281">
            <v>2566</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นายสยุมพร เขื่อนขัน</v>
          </cell>
          <cell r="BM1281">
            <v>883265010429</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2125</v>
          </cell>
          <cell r="C1282">
            <v>1277</v>
          </cell>
          <cell r="D1282">
            <v>24</v>
          </cell>
          <cell r="E1282">
            <v>3</v>
          </cell>
          <cell r="F1282">
            <v>2566</v>
          </cell>
          <cell r="G1282">
            <v>800038885581</v>
          </cell>
          <cell r="H1282" t="str">
            <v>นาย</v>
          </cell>
          <cell r="I1282" t="str">
            <v>สรายุทธ์</v>
          </cell>
          <cell r="J1282" t="str">
            <v>อยู่คง</v>
          </cell>
          <cell r="K1282">
            <v>3600400463635</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จังหวัดลำพูน</v>
          </cell>
          <cell r="T1282" t="str">
            <v>ผบ.3281</v>
          </cell>
          <cell r="U1282">
            <v>2558</v>
          </cell>
          <cell r="V1282" t="str">
            <v>ผบ.8138</v>
          </cell>
          <cell r="W1282">
            <v>2559</v>
          </cell>
          <cell r="X1282">
            <v>25</v>
          </cell>
          <cell r="Y1282">
            <v>1</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นายสรายุทธ์ อยู่คง</v>
          </cell>
          <cell r="BM1282">
            <v>823658010221</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2126</v>
          </cell>
          <cell r="C1283">
            <v>1278</v>
          </cell>
          <cell r="D1283">
            <v>24</v>
          </cell>
          <cell r="E1283">
            <v>3</v>
          </cell>
          <cell r="F1283">
            <v>2566</v>
          </cell>
          <cell r="G1283">
            <v>800029173625</v>
          </cell>
          <cell r="H1283" t="str">
            <v>นาย</v>
          </cell>
          <cell r="I1283" t="str">
            <v>สุชัย</v>
          </cell>
          <cell r="J1283" t="str">
            <v>จันทร์เปรียง</v>
          </cell>
          <cell r="K1283" t="str">
            <v>5 3317 0023 14 2</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cell r="R1283"/>
          <cell r="S1283" t="str">
            <v>จังหวัดศรีสะเกษ</v>
          </cell>
          <cell r="T1283" t="str">
            <v>ผบ.5923</v>
          </cell>
          <cell r="U1283">
            <v>2558</v>
          </cell>
          <cell r="V1283" t="str">
            <v>ผบ.236</v>
          </cell>
          <cell r="W1283">
            <v>2559</v>
          </cell>
          <cell r="X1283">
            <v>1</v>
          </cell>
          <cell r="Y1283">
            <v>2</v>
          </cell>
          <cell r="Z1283">
            <v>2559</v>
          </cell>
          <cell r="AA1283"/>
          <cell r="AB1283"/>
          <cell r="AC1283"/>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นายสุชัย จันทร์เปรียง</v>
          </cell>
          <cell r="BM1283">
            <v>823658010357</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2127</v>
          </cell>
          <cell r="C1284">
            <v>1279</v>
          </cell>
          <cell r="D1284">
            <v>24</v>
          </cell>
          <cell r="E1284">
            <v>3</v>
          </cell>
          <cell r="F1284">
            <v>2566</v>
          </cell>
          <cell r="G1284">
            <v>800030195104</v>
          </cell>
          <cell r="H1284" t="str">
            <v>นางสาว</v>
          </cell>
          <cell r="I1284" t="str">
            <v>ศิริพร</v>
          </cell>
          <cell r="J1284" t="str">
            <v>จะหย่อ</v>
          </cell>
          <cell r="K1284">
            <v>1500600005376</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38000</v>
          </cell>
          <cell r="R1284">
            <v>5732.5</v>
          </cell>
          <cell r="S1284" t="str">
            <v>แขวงเชียงใหม่</v>
          </cell>
          <cell r="T1284" t="str">
            <v>ผบ.10412</v>
          </cell>
          <cell r="U1284">
            <v>2558</v>
          </cell>
          <cell r="V1284" t="str">
            <v>ผบ.976</v>
          </cell>
          <cell r="W1284">
            <v>2559</v>
          </cell>
          <cell r="X1284"/>
          <cell r="Y1284"/>
          <cell r="Z1284"/>
          <cell r="AA1284">
            <v>16</v>
          </cell>
          <cell r="AB1284">
            <v>2</v>
          </cell>
          <cell r="AC1284">
            <v>2559</v>
          </cell>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นางสาวศิริพร จะหย่อ</v>
          </cell>
          <cell r="BM1284">
            <v>823658010494</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2128</v>
          </cell>
          <cell r="C1285">
            <v>1280</v>
          </cell>
          <cell r="D1285">
            <v>24</v>
          </cell>
          <cell r="E1285">
            <v>3</v>
          </cell>
          <cell r="F1285">
            <v>2566</v>
          </cell>
          <cell r="G1285">
            <v>800046636083</v>
          </cell>
          <cell r="H1285" t="str">
            <v>นางสาว</v>
          </cell>
          <cell r="I1285" t="str">
            <v>ภรณ์ทิพย์</v>
          </cell>
          <cell r="J1285" t="str">
            <v>ศรสวรรค์</v>
          </cell>
          <cell r="K1285">
            <v>1509900688469</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25692.2</v>
          </cell>
          <cell r="R1285">
            <v>1355.44</v>
          </cell>
          <cell r="S1285" t="str">
            <v>แขวงเชียงใหม่</v>
          </cell>
          <cell r="T1285" t="str">
            <v>ผบ.10413</v>
          </cell>
          <cell r="U1285">
            <v>2558</v>
          </cell>
          <cell r="V1285" t="str">
            <v>ผบ.957</v>
          </cell>
          <cell r="W1285">
            <v>2559</v>
          </cell>
          <cell r="X1285">
            <v>16</v>
          </cell>
          <cell r="Y1285">
            <v>2</v>
          </cell>
          <cell r="Z1285">
            <v>2559</v>
          </cell>
          <cell r="AA1285"/>
          <cell r="AB1285"/>
          <cell r="AC1285"/>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นางสาวภรณ์ทิพย์ ศรสวรรค์</v>
          </cell>
          <cell r="BM1285">
            <v>823658010496</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2129</v>
          </cell>
          <cell r="C1286">
            <v>1281</v>
          </cell>
          <cell r="D1286">
            <v>24</v>
          </cell>
          <cell r="E1286">
            <v>3</v>
          </cell>
          <cell r="F1286">
            <v>2566</v>
          </cell>
          <cell r="G1286">
            <v>800026096977</v>
          </cell>
          <cell r="H1286" t="str">
            <v>นาย</v>
          </cell>
          <cell r="I1286" t="str">
            <v>ธนาวุฒิ</v>
          </cell>
          <cell r="J1286" t="str">
            <v>วงค์ถาติ๊บ</v>
          </cell>
          <cell r="K1286">
            <v>1540500045805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66076.5</v>
          </cell>
          <cell r="R1286">
            <v>7601.67</v>
          </cell>
          <cell r="S1286" t="str">
            <v>จังหวัดลำพูน</v>
          </cell>
          <cell r="T1286" t="str">
            <v>ผบ.3280</v>
          </cell>
          <cell r="U1286">
            <v>2558</v>
          </cell>
          <cell r="V1286" t="str">
            <v>ผบ.695</v>
          </cell>
          <cell r="W1286">
            <v>2559</v>
          </cell>
          <cell r="X1286"/>
          <cell r="Y1286"/>
          <cell r="Z1286"/>
          <cell r="AA1286">
            <v>20</v>
          </cell>
          <cell r="AB1286">
            <v>4</v>
          </cell>
          <cell r="AC1286">
            <v>2558</v>
          </cell>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นายธนาวุฒิ วงค์ถาติ๊บ</v>
          </cell>
          <cell r="BM1286">
            <v>823658010225</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2130</v>
          </cell>
          <cell r="C1287">
            <v>1282</v>
          </cell>
          <cell r="D1287">
            <v>24</v>
          </cell>
          <cell r="E1287">
            <v>3</v>
          </cell>
          <cell r="F1287">
            <v>2566</v>
          </cell>
          <cell r="G1287">
            <v>800026779457</v>
          </cell>
          <cell r="H1287" t="str">
            <v>นางสาว</v>
          </cell>
          <cell r="I1287" t="str">
            <v>วิไลพร</v>
          </cell>
          <cell r="J1287" t="str">
            <v>เชื้อลอง</v>
          </cell>
          <cell r="K1287">
            <v>1521200042755</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61659</v>
          </cell>
          <cell r="R1287">
            <v>5325.9</v>
          </cell>
          <cell r="S1287" t="str">
            <v>แขวงลำปาง</v>
          </cell>
          <cell r="T1287" t="str">
            <v>ผบ.4451</v>
          </cell>
          <cell r="U1287">
            <v>2558</v>
          </cell>
          <cell r="V1287" t="str">
            <v>ผบ.201</v>
          </cell>
          <cell r="W1287">
            <v>2559</v>
          </cell>
          <cell r="X1287">
            <v>25</v>
          </cell>
          <cell r="Y1287">
            <v>1</v>
          </cell>
          <cell r="Z1287">
            <v>2559</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นางสาววิไลพร เชื้อลอง</v>
          </cell>
          <cell r="BM1287">
            <v>823658010088</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2131</v>
          </cell>
          <cell r="C1288">
            <v>1283</v>
          </cell>
          <cell r="D1288">
            <v>24</v>
          </cell>
          <cell r="E1288">
            <v>3</v>
          </cell>
          <cell r="F1288">
            <v>2566</v>
          </cell>
          <cell r="G1288">
            <v>800035221491</v>
          </cell>
          <cell r="H1288" t="str">
            <v>นางสาว</v>
          </cell>
          <cell r="I1288" t="str">
            <v>ไพริน</v>
          </cell>
          <cell r="J1288" t="str">
            <v>ปรางค์มณี</v>
          </cell>
          <cell r="K1288">
            <v>3100202948831</v>
          </cell>
          <cell r="L1288" t="str">
            <v>บวกครกหลวง</v>
          </cell>
          <cell r="M1288" t="str">
            <v>เชียงใหม่ 3</v>
          </cell>
          <cell r="N1288">
            <v>8</v>
          </cell>
          <cell r="O1288" t="str">
            <v>สินเชื่อธนาคารประชาชน</v>
          </cell>
          <cell r="P1288" t="str">
            <v>1.บุคคลค้ำประกัน</v>
          </cell>
          <cell r="Q1288">
            <v>48562.080000000002</v>
          </cell>
          <cell r="R1288">
            <v>3989.48</v>
          </cell>
          <cell r="S1288" t="str">
            <v>แขวงเชียงใหม่</v>
          </cell>
          <cell r="T1288" t="str">
            <v>ผบ.1311</v>
          </cell>
          <cell r="U1288">
            <v>2558</v>
          </cell>
          <cell r="V1288" t="str">
            <v>ผบ.2107</v>
          </cell>
          <cell r="W1288">
            <v>2558</v>
          </cell>
          <cell r="X1288">
            <v>23</v>
          </cell>
          <cell r="Y1288">
            <v>4</v>
          </cell>
          <cell r="Z1288">
            <v>2558</v>
          </cell>
          <cell r="AA1288"/>
          <cell r="AB1288"/>
          <cell r="AC1288"/>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นางสาวไพริน ปรางค์มณี</v>
          </cell>
          <cell r="BM1288">
            <v>823658010021</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2132</v>
          </cell>
          <cell r="C1289">
            <v>1284</v>
          </cell>
          <cell r="D1289">
            <v>24</v>
          </cell>
          <cell r="E1289">
            <v>3</v>
          </cell>
          <cell r="F1289">
            <v>2566</v>
          </cell>
          <cell r="G1289">
            <v>839751007171</v>
          </cell>
          <cell r="H1289" t="str">
            <v>นาย</v>
          </cell>
          <cell r="I1289" t="str">
            <v>อนันท์</v>
          </cell>
          <cell r="J1289" t="str">
            <v>ฝั้นสาย</v>
          </cell>
          <cell r="K1289">
            <v>3520200057201</v>
          </cell>
          <cell r="L1289" t="str">
            <v>บวกครกหลวง</v>
          </cell>
          <cell r="M1289" t="str">
            <v>เชียงใหม่ 3</v>
          </cell>
          <cell r="N1289">
            <v>8</v>
          </cell>
          <cell r="O1289" t="str">
            <v>สวัสดิการ</v>
          </cell>
          <cell r="P1289" t="str">
            <v>1.บุคคลค้ำประกัน</v>
          </cell>
          <cell r="Q1289">
            <v>126516.58</v>
          </cell>
          <cell r="R1289">
            <v>27569.35</v>
          </cell>
          <cell r="S1289" t="str">
            <v>แขวงลำปาง</v>
          </cell>
          <cell r="T1289" t="str">
            <v>ผบ.4911</v>
          </cell>
          <cell r="U1289">
            <v>2558</v>
          </cell>
          <cell r="V1289" t="str">
            <v>ผบ.301</v>
          </cell>
          <cell r="W1289">
            <v>2559</v>
          </cell>
          <cell r="X1289"/>
          <cell r="Y1289"/>
          <cell r="Z1289"/>
          <cell r="AA1289">
            <v>26</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นายอนันท์ ฝั้นสาย</v>
          </cell>
          <cell r="BM1289">
            <v>823658010080</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2133</v>
          </cell>
          <cell r="C1290">
            <v>1285</v>
          </cell>
          <cell r="D1290">
            <v>24</v>
          </cell>
          <cell r="E1290">
            <v>3</v>
          </cell>
          <cell r="F1290">
            <v>2566</v>
          </cell>
          <cell r="G1290">
            <v>800028364373</v>
          </cell>
          <cell r="H1290" t="str">
            <v>นาย</v>
          </cell>
          <cell r="I1290" t="str">
            <v>สมชาย</v>
          </cell>
          <cell r="J1290" t="str">
            <v>อินยง</v>
          </cell>
          <cell r="K1290">
            <v>1559900039355</v>
          </cell>
          <cell r="L1290" t="str">
            <v>บวกครกหลวง</v>
          </cell>
          <cell r="M1290" t="str">
            <v>เชียงใหม่ 3</v>
          </cell>
          <cell r="N1290">
            <v>8</v>
          </cell>
          <cell r="O1290" t="str">
            <v>สินเชื่อธนาคารประชาชน</v>
          </cell>
          <cell r="P1290" t="str">
            <v>1.บุคคลค้ำประกัน</v>
          </cell>
          <cell r="Q1290">
            <v>58292.79</v>
          </cell>
          <cell r="R1290">
            <v>6214.18</v>
          </cell>
          <cell r="S1290" t="str">
            <v>แขวงเชียงใหม่</v>
          </cell>
          <cell r="T1290" t="str">
            <v>ผบ.9472</v>
          </cell>
          <cell r="U1290">
            <v>2558</v>
          </cell>
          <cell r="V1290" t="str">
            <v>ผบ.405</v>
          </cell>
          <cell r="W1290">
            <v>2559</v>
          </cell>
          <cell r="X1290"/>
          <cell r="Y1290"/>
          <cell r="Z1290"/>
          <cell r="AA1290">
            <v>28</v>
          </cell>
          <cell r="AB1290">
            <v>1</v>
          </cell>
          <cell r="AC1290">
            <v>2559</v>
          </cell>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นายสมชาย อินยง</v>
          </cell>
          <cell r="BM1290">
            <v>823658010453</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2134</v>
          </cell>
          <cell r="C1291">
            <v>1286</v>
          </cell>
          <cell r="D1291">
            <v>15</v>
          </cell>
          <cell r="E1291">
            <v>3</v>
          </cell>
          <cell r="F1291">
            <v>2566</v>
          </cell>
          <cell r="G1291">
            <v>800016722517</v>
          </cell>
          <cell r="H1291" t="str">
            <v>นาย</v>
          </cell>
          <cell r="I1291" t="str">
            <v xml:space="preserve">ณัชชนนท์  </v>
          </cell>
          <cell r="J1291" t="str">
            <v>แก่นใจ</v>
          </cell>
          <cell r="K1291">
            <v>1559900006147</v>
          </cell>
          <cell r="L1291" t="str">
            <v>สารภี</v>
          </cell>
          <cell r="M1291" t="str">
            <v>เชียงใหม่ 3</v>
          </cell>
          <cell r="N1291">
            <v>8</v>
          </cell>
          <cell r="O1291" t="str">
            <v>ไทรทอง</v>
          </cell>
          <cell r="P1291" t="str">
            <v>1.บุคคลค้ำประกัน</v>
          </cell>
          <cell r="Q1291">
            <v>753596.11</v>
          </cell>
          <cell r="R1291">
            <v>116464.86</v>
          </cell>
          <cell r="S1291" t="str">
            <v>จังหวัดเชียงใหม่</v>
          </cell>
          <cell r="T1291" t="str">
            <v>ผบ.1801</v>
          </cell>
          <cell r="U1291">
            <v>2558</v>
          </cell>
          <cell r="V1291" t="str">
            <v>ผบ.226</v>
          </cell>
          <cell r="W1291">
            <v>2558</v>
          </cell>
          <cell r="X1291">
            <v>29</v>
          </cell>
          <cell r="Y1291">
            <v>2</v>
          </cell>
          <cell r="Z1291">
            <v>2559</v>
          </cell>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กำลังดำเนินการสืบทรัพย์</v>
          </cell>
          <cell r="BC1291"/>
          <cell r="BD1291"/>
          <cell r="BE1291"/>
          <cell r="BF1291"/>
          <cell r="BG1291"/>
          <cell r="BH1291"/>
          <cell r="BI1291"/>
          <cell r="BJ1291"/>
          <cell r="BK1291"/>
          <cell r="BL1291" t="str">
            <v>นายณัชชนนท์   แก่นใจ</v>
          </cell>
          <cell r="BM1291">
            <v>823757010116</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2135</v>
          </cell>
          <cell r="C1292">
            <v>1287</v>
          </cell>
          <cell r="D1292">
            <v>15</v>
          </cell>
          <cell r="E1292">
            <v>3</v>
          </cell>
          <cell r="F1292">
            <v>2566</v>
          </cell>
          <cell r="G1292">
            <v>800011963496</v>
          </cell>
          <cell r="H1292" t="str">
            <v>นางสาว</v>
          </cell>
          <cell r="I1292" t="str">
            <v>พันธมาส</v>
          </cell>
          <cell r="J1292" t="str">
            <v>มาสพันธ์</v>
          </cell>
          <cell r="K1292">
            <v>3959900145875</v>
          </cell>
          <cell r="L1292" t="str">
            <v>สารภี</v>
          </cell>
          <cell r="M1292" t="str">
            <v>เชียงใหม่ 3</v>
          </cell>
          <cell r="N1292">
            <v>8</v>
          </cell>
          <cell r="O1292" t="str">
            <v>สินเชื่อธนาคารประชาชน</v>
          </cell>
          <cell r="P1292" t="str">
            <v>1.บุคคลค้ำประกัน</v>
          </cell>
          <cell r="Q1292">
            <v>37254</v>
          </cell>
          <cell r="R1292">
            <v>13576.97</v>
          </cell>
          <cell r="S1292" t="str">
            <v>แขวงเชียงใหม่</v>
          </cell>
          <cell r="T1292" t="str">
            <v>ผบ.5965</v>
          </cell>
          <cell r="U1292">
            <v>2558</v>
          </cell>
          <cell r="V1292" t="str">
            <v>ผบ.7358</v>
          </cell>
          <cell r="W1292">
            <v>2558</v>
          </cell>
          <cell r="X1292"/>
          <cell r="Y1292"/>
          <cell r="Z1292"/>
          <cell r="AA1292">
            <v>29</v>
          </cell>
          <cell r="AB1292">
            <v>9</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นางสาวพันธมาส มาสพันธ์</v>
          </cell>
          <cell r="BM1292">
            <v>823755010434</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2136</v>
          </cell>
          <cell r="C1293">
            <v>1288</v>
          </cell>
          <cell r="D1293">
            <v>15</v>
          </cell>
          <cell r="E1293">
            <v>3</v>
          </cell>
          <cell r="F1293">
            <v>2566</v>
          </cell>
          <cell r="G1293">
            <v>822053012982</v>
          </cell>
          <cell r="H1293" t="str">
            <v>นาง</v>
          </cell>
          <cell r="I1293" t="str">
            <v>อ้อยใจ</v>
          </cell>
          <cell r="J1293" t="str">
            <v>ชัยพิทยา</v>
          </cell>
          <cell r="K1293">
            <v>3509900428307</v>
          </cell>
          <cell r="L1293" t="str">
            <v>สารภี</v>
          </cell>
          <cell r="M1293" t="str">
            <v>เชียงใหม่ 3</v>
          </cell>
          <cell r="N1293">
            <v>8</v>
          </cell>
          <cell r="O1293" t="str">
            <v>แก้ไขหนี้ฯ</v>
          </cell>
          <cell r="P1293" t="str">
            <v>1.บุคคลค้ำประกัน</v>
          </cell>
          <cell r="Q1293">
            <v>125724</v>
          </cell>
          <cell r="R1293">
            <v>23584.51</v>
          </cell>
          <cell r="S1293" t="str">
            <v>แขวงเชียงใหม่</v>
          </cell>
          <cell r="T1293" t="str">
            <v>ผบ.9969</v>
          </cell>
          <cell r="U1293">
            <v>2558</v>
          </cell>
          <cell r="V1293" t="str">
            <v>ผบ.10226</v>
          </cell>
          <cell r="W1293">
            <v>2558</v>
          </cell>
          <cell r="X1293"/>
          <cell r="Y1293"/>
          <cell r="Z1293"/>
          <cell r="AA1293">
            <v>30</v>
          </cell>
          <cell r="AB1293">
            <v>12</v>
          </cell>
          <cell r="AC1293">
            <v>2558</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นางอ้อยใจ ชัยพิทยา</v>
          </cell>
          <cell r="BM1293">
            <v>823758010558</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2137</v>
          </cell>
          <cell r="C1294">
            <v>1289</v>
          </cell>
          <cell r="D1294">
            <v>15</v>
          </cell>
          <cell r="E1294">
            <v>3</v>
          </cell>
          <cell r="F1294">
            <v>2566</v>
          </cell>
          <cell r="G1294">
            <v>800023319638</v>
          </cell>
          <cell r="H1294" t="str">
            <v>นางสาว</v>
          </cell>
          <cell r="I1294" t="str">
            <v>สายใจ</v>
          </cell>
          <cell r="J1294" t="str">
            <v>ไชยวรรณ</v>
          </cell>
          <cell r="K1294">
            <v>5501100020574</v>
          </cell>
          <cell r="L1294" t="str">
            <v>สารภี</v>
          </cell>
          <cell r="M1294" t="str">
            <v>เชียงใหม่ 3</v>
          </cell>
          <cell r="N1294">
            <v>8</v>
          </cell>
          <cell r="O1294" t="str">
            <v>สินเชื่อธนาคารประชาชน</v>
          </cell>
          <cell r="P1294" t="str">
            <v>1.บุคคลค้ำประกัน</v>
          </cell>
          <cell r="Q1294">
            <v>40000</v>
          </cell>
          <cell r="R1294">
            <v>13991.9</v>
          </cell>
          <cell r="S1294" t="str">
            <v>แขวงเชียงใหม่</v>
          </cell>
          <cell r="T1294" t="str">
            <v>ผบ.6819</v>
          </cell>
          <cell r="U1294">
            <v>2558</v>
          </cell>
          <cell r="V1294" t="str">
            <v>ผบ.7589</v>
          </cell>
          <cell r="W1294">
            <v>2558</v>
          </cell>
          <cell r="X1294">
            <v>7</v>
          </cell>
          <cell r="Y1294">
            <v>10</v>
          </cell>
          <cell r="Z1294">
            <v>2558</v>
          </cell>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นางสาวสายใจ ไชยวรรณ</v>
          </cell>
          <cell r="BM1294">
            <v>823755010255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2138</v>
          </cell>
          <cell r="C1295">
            <v>1290</v>
          </cell>
          <cell r="D1295">
            <v>15</v>
          </cell>
          <cell r="E1295">
            <v>3</v>
          </cell>
          <cell r="F1295">
            <v>2566</v>
          </cell>
          <cell r="G1295">
            <v>800018360340</v>
          </cell>
          <cell r="H1295" t="str">
            <v>นาง</v>
          </cell>
          <cell r="I1295" t="str">
            <v>ศศิกานต์</v>
          </cell>
          <cell r="J1295" t="str">
            <v>ไชยวงค์</v>
          </cell>
          <cell r="K1295">
            <v>3509900413644</v>
          </cell>
          <cell r="L1295" t="str">
            <v>สารภี</v>
          </cell>
          <cell r="M1295" t="str">
            <v>เชียงใหม่ 3</v>
          </cell>
          <cell r="N1295">
            <v>8</v>
          </cell>
          <cell r="O1295" t="str">
            <v>พัฒนาองค์กรชุมชน (รายบุคคล)</v>
          </cell>
          <cell r="P1295" t="str">
            <v>1.บุคคลค้ำประกัน</v>
          </cell>
          <cell r="Q1295">
            <v>67898.66</v>
          </cell>
          <cell r="R1295">
            <v>1510.875</v>
          </cell>
          <cell r="S1295" t="str">
            <v>แขวงเชียงใหม่</v>
          </cell>
          <cell r="T1295" t="str">
            <v>ผบ.735</v>
          </cell>
          <cell r="U1295">
            <v>2558</v>
          </cell>
          <cell r="V1295" t="str">
            <v>ผบ.2438</v>
          </cell>
          <cell r="W1295">
            <v>2558</v>
          </cell>
          <cell r="X1295"/>
          <cell r="Y1295"/>
          <cell r="Z1295"/>
          <cell r="AA1295">
            <v>18</v>
          </cell>
          <cell r="AB1295">
            <v>5</v>
          </cell>
          <cell r="AC1295">
            <v>2558</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นางศศิกานต์ ไชยวงค์</v>
          </cell>
          <cell r="BM1295">
            <v>823757010235</v>
          </cell>
          <cell r="BN1295"/>
          <cell r="BO1295"/>
          <cell r="BP1295"/>
          <cell r="BQ1295"/>
          <cell r="BR1295"/>
          <cell r="BS1295"/>
          <cell r="BT1295"/>
          <cell r="BU1295" t="str">
            <v>เกศินี</v>
          </cell>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2139</v>
          </cell>
          <cell r="C1296">
            <v>1291</v>
          </cell>
          <cell r="D1296">
            <v>15</v>
          </cell>
          <cell r="E1296">
            <v>3</v>
          </cell>
          <cell r="F1296">
            <v>2566</v>
          </cell>
          <cell r="G1296">
            <v>800011535476</v>
          </cell>
          <cell r="H1296" t="str">
            <v>นาย</v>
          </cell>
          <cell r="I1296" t="str">
            <v>สงกรานต์</v>
          </cell>
          <cell r="J1296" t="str">
            <v>ชัยชนะ</v>
          </cell>
          <cell r="K1296">
            <v>1509900042861</v>
          </cell>
          <cell r="L1296" t="str">
            <v>สารภี</v>
          </cell>
          <cell r="M1296" t="str">
            <v>เชียงใหม่ 3</v>
          </cell>
          <cell r="N1296">
            <v>8</v>
          </cell>
          <cell r="O1296" t="str">
            <v>พัฒนาองค์กรชุมชน (รายบุคคล)</v>
          </cell>
          <cell r="P1296" t="str">
            <v>1.บุคคลค้ำประกัน</v>
          </cell>
          <cell r="Q1296">
            <v>49538.81</v>
          </cell>
          <cell r="R1296">
            <v>3672.66</v>
          </cell>
          <cell r="S1296" t="str">
            <v>แขวงเชียงใหม่</v>
          </cell>
          <cell r="T1296" t="str">
            <v>ผบ.2646</v>
          </cell>
          <cell r="U1296">
            <v>2558</v>
          </cell>
          <cell r="V1296" t="str">
            <v>ผบ.3538</v>
          </cell>
          <cell r="W1296">
            <v>2558</v>
          </cell>
          <cell r="X1296">
            <v>7</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นายสงกรานต์ ชัยชนะ</v>
          </cell>
          <cell r="BM1296">
            <v>823757010267</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2140</v>
          </cell>
          <cell r="C1297">
            <v>1292</v>
          </cell>
          <cell r="D1297">
            <v>15</v>
          </cell>
          <cell r="E1297">
            <v>3</v>
          </cell>
          <cell r="F1297">
            <v>2566</v>
          </cell>
          <cell r="G1297">
            <v>800029542621</v>
          </cell>
          <cell r="H1297" t="str">
            <v>นาย</v>
          </cell>
          <cell r="I1297" t="str">
            <v>ชำนิ</v>
          </cell>
          <cell r="J1297" t="str">
            <v>วิภาคีรี</v>
          </cell>
          <cell r="K1297">
            <v>2501800036037</v>
          </cell>
          <cell r="L1297" t="str">
            <v>สารภี</v>
          </cell>
          <cell r="M1297" t="str">
            <v>เชียงใหม่ 3</v>
          </cell>
          <cell r="N1297">
            <v>8</v>
          </cell>
          <cell r="O1297" t="str">
            <v>สินเชื่อธนาคารประชาชน</v>
          </cell>
          <cell r="P1297" t="str">
            <v>1.บุคคลค้ำประกัน</v>
          </cell>
          <cell r="Q1297">
            <v>106394</v>
          </cell>
          <cell r="R1297">
            <v>15314.81</v>
          </cell>
          <cell r="S1297" t="str">
            <v>จังหวัดฮอด</v>
          </cell>
          <cell r="T1297" t="str">
            <v>ผบ.44</v>
          </cell>
          <cell r="U1297">
            <v>2558</v>
          </cell>
          <cell r="V1297" t="str">
            <v>ผบ.20</v>
          </cell>
          <cell r="W1297">
            <v>2558</v>
          </cell>
          <cell r="X1297">
            <v>13</v>
          </cell>
          <cell r="Y1297">
            <v>7</v>
          </cell>
          <cell r="Z1297">
            <v>2558</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นายชำนิ วิภาคีรี</v>
          </cell>
          <cell r="BM1297">
            <v>823757010259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2141</v>
          </cell>
          <cell r="C1298">
            <v>1293</v>
          </cell>
          <cell r="D1298">
            <v>15</v>
          </cell>
          <cell r="E1298">
            <v>3</v>
          </cell>
          <cell r="F1298">
            <v>2566</v>
          </cell>
          <cell r="G1298">
            <v>800029522797</v>
          </cell>
          <cell r="H1298" t="str">
            <v>นาย</v>
          </cell>
          <cell r="I1298" t="str">
            <v>สถาพร</v>
          </cell>
          <cell r="J1298" t="str">
            <v>จันตาโลก</v>
          </cell>
          <cell r="K1298">
            <v>3500200842111</v>
          </cell>
          <cell r="L1298" t="str">
            <v>สารภี</v>
          </cell>
          <cell r="M1298" t="str">
            <v>เชียงใหม่ 3</v>
          </cell>
          <cell r="N1298">
            <v>8</v>
          </cell>
          <cell r="O1298" t="str">
            <v>สินเชื่อธนาคารประชาชน</v>
          </cell>
          <cell r="P1298" t="str">
            <v>1.บุคคลค้ำประกัน</v>
          </cell>
          <cell r="Q1298">
            <v>124494</v>
          </cell>
          <cell r="R1298">
            <v>12671.51</v>
          </cell>
          <cell r="S1298" t="str">
            <v>จังหวัดเชียงใหม่</v>
          </cell>
          <cell r="T1298" t="str">
            <v>ผบ.141</v>
          </cell>
          <cell r="U1298">
            <v>2558</v>
          </cell>
          <cell r="V1298" t="str">
            <v>ผบ.555</v>
          </cell>
          <cell r="W1298">
            <v>2558</v>
          </cell>
          <cell r="X1298"/>
          <cell r="Y1298"/>
          <cell r="Z1298"/>
          <cell r="AA1298">
            <v>20</v>
          </cell>
          <cell r="AB1298">
            <v>4</v>
          </cell>
          <cell r="AC1298">
            <v>2558</v>
          </cell>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นายสถาพร จันตาโลก</v>
          </cell>
          <cell r="BM1298">
            <v>823755010329</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2142</v>
          </cell>
          <cell r="C1299">
            <v>1294</v>
          </cell>
          <cell r="D1299">
            <v>15</v>
          </cell>
          <cell r="E1299">
            <v>3</v>
          </cell>
          <cell r="F1299">
            <v>2566</v>
          </cell>
          <cell r="G1299">
            <v>800011553008</v>
          </cell>
          <cell r="H1299" t="str">
            <v>นาง</v>
          </cell>
          <cell r="I1299" t="str">
            <v>ก๋องคำ</v>
          </cell>
          <cell r="J1299" t="str">
            <v>บริวงค์</v>
          </cell>
          <cell r="K1299">
            <v>3501900593041</v>
          </cell>
          <cell r="L1299" t="str">
            <v>สารภี</v>
          </cell>
          <cell r="M1299" t="str">
            <v>เชียงใหม่ 3</v>
          </cell>
          <cell r="N1299">
            <v>8</v>
          </cell>
          <cell r="O1299" t="str">
            <v>พัฒนาองค์กรชุมชน (รายบุคคล)</v>
          </cell>
          <cell r="P1299" t="str">
            <v>1.บุคคลค้ำประกัน</v>
          </cell>
          <cell r="Q1299">
            <v>55097.87</v>
          </cell>
          <cell r="R1299">
            <v>7518</v>
          </cell>
          <cell r="S1299" t="str">
            <v>แขวงเชียงใหม่</v>
          </cell>
          <cell r="T1299" t="str">
            <v>ผบ.5629</v>
          </cell>
          <cell r="U1299">
            <v>2558</v>
          </cell>
          <cell r="V1299" t="str">
            <v>ผบ.5779</v>
          </cell>
          <cell r="W1299">
            <v>2558</v>
          </cell>
          <cell r="X1299">
            <v>25</v>
          </cell>
          <cell r="Y1299">
            <v>8</v>
          </cell>
          <cell r="Z1299">
            <v>2558</v>
          </cell>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นางก๋องคำ บริวงค์</v>
          </cell>
          <cell r="BM1299">
            <v>0</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2143</v>
          </cell>
          <cell r="C1300">
            <v>1295</v>
          </cell>
          <cell r="D1300">
            <v>15</v>
          </cell>
          <cell r="E1300">
            <v>3</v>
          </cell>
          <cell r="F1300">
            <v>2566</v>
          </cell>
          <cell r="G1300">
            <v>800018821358</v>
          </cell>
          <cell r="H1300" t="str">
            <v>นาง</v>
          </cell>
          <cell r="I1300" t="str">
            <v>ชญาน์นันท์</v>
          </cell>
          <cell r="J1300" t="str">
            <v>ชูมา</v>
          </cell>
          <cell r="K1300">
            <v>3510100431054</v>
          </cell>
          <cell r="L1300" t="str">
            <v>สารภี</v>
          </cell>
          <cell r="M1300" t="str">
            <v>เชียงใหม่ 3</v>
          </cell>
          <cell r="N1300">
            <v>8</v>
          </cell>
          <cell r="O1300" t="str">
            <v>สินเชื่อธนาคารประชาชน</v>
          </cell>
          <cell r="P1300" t="str">
            <v>1.บุคคลค้ำประกัน</v>
          </cell>
          <cell r="Q1300">
            <v>160712.01</v>
          </cell>
          <cell r="R1300">
            <v>18081.11</v>
          </cell>
          <cell r="S1300" t="str">
            <v>จังหวัดลำพูน</v>
          </cell>
          <cell r="T1300" t="str">
            <v>ผบ.2278</v>
          </cell>
          <cell r="U1300">
            <v>2558</v>
          </cell>
          <cell r="V1300" t="str">
            <v>ผบ.2772</v>
          </cell>
          <cell r="W1300">
            <v>2558</v>
          </cell>
          <cell r="X1300"/>
          <cell r="Y1300"/>
          <cell r="Z1300"/>
          <cell r="AA1300">
            <v>16</v>
          </cell>
          <cell r="AB1300">
            <v>8</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นางชญาน์นันท์ ชูมา</v>
          </cell>
          <cell r="BM1300">
            <v>823758010102</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2144</v>
          </cell>
          <cell r="C1301">
            <v>1296</v>
          </cell>
          <cell r="D1301">
            <v>15</v>
          </cell>
          <cell r="E1301">
            <v>3</v>
          </cell>
          <cell r="F1301">
            <v>2566</v>
          </cell>
          <cell r="G1301">
            <v>800029043521</v>
          </cell>
          <cell r="H1301" t="str">
            <v>นาย</v>
          </cell>
          <cell r="I1301" t="str">
            <v>สิทธิพงษ์</v>
          </cell>
          <cell r="J1301" t="str">
            <v>อุตุมติง</v>
          </cell>
          <cell r="K1301">
            <v>1502000045859</v>
          </cell>
          <cell r="L1301" t="str">
            <v>สารภี</v>
          </cell>
          <cell r="M1301" t="str">
            <v>เชียงใหม่ 3</v>
          </cell>
          <cell r="N1301">
            <v>8</v>
          </cell>
          <cell r="O1301" t="str">
            <v>สินเชื่อธนาคารประชาชน</v>
          </cell>
          <cell r="P1301" t="str">
            <v>1.บุคคลค้ำประกัน</v>
          </cell>
          <cell r="Q1301">
            <v>74999.5</v>
          </cell>
          <cell r="R1301">
            <v>7968.55</v>
          </cell>
          <cell r="S1301" t="str">
            <v>แขวงเชียงใหม่</v>
          </cell>
          <cell r="T1301" t="str">
            <v>ผบ.6985</v>
          </cell>
          <cell r="U1301">
            <v>2558</v>
          </cell>
          <cell r="V1301" t="str">
            <v>ผบ.8851</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นายสิทธิพงษ์ อุตุมติง</v>
          </cell>
          <cell r="BM1301">
            <v>823755010405</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2145</v>
          </cell>
          <cell r="C1302">
            <v>1297</v>
          </cell>
          <cell r="D1302">
            <v>15</v>
          </cell>
          <cell r="E1302">
            <v>3</v>
          </cell>
          <cell r="F1302">
            <v>2566</v>
          </cell>
          <cell r="G1302">
            <v>800039612307</v>
          </cell>
          <cell r="H1302" t="str">
            <v>นาย</v>
          </cell>
          <cell r="I1302" t="str">
            <v>ธนกฤต</v>
          </cell>
          <cell r="J1302" t="str">
            <v>คดคง</v>
          </cell>
          <cell r="K1302">
            <v>3650600157953</v>
          </cell>
          <cell r="L1302" t="str">
            <v>สารภี</v>
          </cell>
          <cell r="M1302" t="str">
            <v>เชียงใหม่ 3</v>
          </cell>
          <cell r="N1302">
            <v>8</v>
          </cell>
          <cell r="O1302" t="str">
            <v>สินเชื่อธนาคารประชาชน</v>
          </cell>
          <cell r="P1302" t="str">
            <v>1.บุคคลค้ำประกัน</v>
          </cell>
          <cell r="Q1302">
            <v>75552</v>
          </cell>
          <cell r="R1302">
            <v>6457.3</v>
          </cell>
          <cell r="S1302" t="str">
            <v>แขวงเชียงใหม่</v>
          </cell>
          <cell r="T1302" t="str">
            <v>ผบ.7035</v>
          </cell>
          <cell r="U1302">
            <v>2558</v>
          </cell>
          <cell r="V1302" t="str">
            <v>ผบ.8850</v>
          </cell>
          <cell r="W1302">
            <v>2558</v>
          </cell>
          <cell r="X1302"/>
          <cell r="Y1302"/>
          <cell r="Z1302"/>
          <cell r="AA1302">
            <v>18</v>
          </cell>
          <cell r="AB1302">
            <v>11</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นายธนกฤต คดคง</v>
          </cell>
          <cell r="BM1302">
            <v>823755010413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2146</v>
          </cell>
          <cell r="C1303">
            <v>1298</v>
          </cell>
          <cell r="D1303">
            <v>15</v>
          </cell>
          <cell r="E1303">
            <v>3</v>
          </cell>
          <cell r="F1303">
            <v>2566</v>
          </cell>
          <cell r="G1303">
            <v>800037397976</v>
          </cell>
          <cell r="H1303" t="str">
            <v>นาย</v>
          </cell>
          <cell r="I1303" t="str">
            <v>ยุทธศักดิ์</v>
          </cell>
          <cell r="J1303" t="str">
            <v>คชฤทธิ์</v>
          </cell>
          <cell r="K1303">
            <v>1609900053420</v>
          </cell>
          <cell r="L1303" t="str">
            <v>สารภี</v>
          </cell>
          <cell r="M1303" t="str">
            <v>เชียงใหม่ 3</v>
          </cell>
          <cell r="N1303">
            <v>8</v>
          </cell>
          <cell r="O1303" t="str">
            <v>สินเชื่อธนาคารประชาชน</v>
          </cell>
          <cell r="P1303" t="str">
            <v>1.บุคคลค้ำประกัน</v>
          </cell>
          <cell r="Q1303">
            <v>22494</v>
          </cell>
          <cell r="R1303">
            <v>2642.76</v>
          </cell>
          <cell r="S1303" t="str">
            <v>แขวงนครสวรรค์</v>
          </cell>
          <cell r="T1303" t="str">
            <v>ผบ.5281</v>
          </cell>
          <cell r="U1303">
            <v>2558</v>
          </cell>
          <cell r="V1303" t="str">
            <v>ผบ.5457</v>
          </cell>
          <cell r="W1303">
            <v>2558</v>
          </cell>
          <cell r="X1303"/>
          <cell r="Y1303"/>
          <cell r="Z1303"/>
          <cell r="AA1303">
            <v>14</v>
          </cell>
          <cell r="AB1303">
            <v>12</v>
          </cell>
          <cell r="AC1303">
            <v>2558</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นายยุทธศักดิ์ คชฤทธิ์</v>
          </cell>
          <cell r="BM1303">
            <v>823758010423</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2147</v>
          </cell>
          <cell r="C1304">
            <v>1299</v>
          </cell>
          <cell r="D1304">
            <v>15</v>
          </cell>
          <cell r="E1304">
            <v>3</v>
          </cell>
          <cell r="F1304">
            <v>2566</v>
          </cell>
          <cell r="G1304">
            <v>800027467078</v>
          </cell>
          <cell r="H1304" t="str">
            <v>นางสาว</v>
          </cell>
          <cell r="I1304" t="str">
            <v>วรางคณิต</v>
          </cell>
          <cell r="J1304" t="str">
            <v>ทับทอง</v>
          </cell>
          <cell r="K1304">
            <v>3609900946820</v>
          </cell>
          <cell r="L1304" t="str">
            <v>สารภี</v>
          </cell>
          <cell r="M1304" t="str">
            <v>เชียงใหม่ 3</v>
          </cell>
          <cell r="N1304">
            <v>8</v>
          </cell>
          <cell r="O1304" t="str">
            <v>สินเชื่อธนาคารประชาชน</v>
          </cell>
          <cell r="P1304" t="str">
            <v>1.บุคคลค้ำประกัน</v>
          </cell>
          <cell r="Q1304">
            <v>156236</v>
          </cell>
          <cell r="R1304">
            <v>14360.38</v>
          </cell>
          <cell r="S1304" t="str">
            <v>จังหวัดน่าน</v>
          </cell>
          <cell r="T1304" t="str">
            <v>ผบ.1546</v>
          </cell>
          <cell r="U1304">
            <v>2558</v>
          </cell>
          <cell r="V1304" t="str">
            <v>ผบ.1842</v>
          </cell>
          <cell r="W1304">
            <v>2558</v>
          </cell>
          <cell r="X1304">
            <v>28</v>
          </cell>
          <cell r="Y1304">
            <v>12</v>
          </cell>
          <cell r="Z1304">
            <v>2558</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นางสาววรางคณิต ทับทอง</v>
          </cell>
          <cell r="BM1304">
            <v>823758010317</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2148</v>
          </cell>
          <cell r="C1305">
            <v>1300</v>
          </cell>
          <cell r="D1305">
            <v>24</v>
          </cell>
          <cell r="E1305">
            <v>3</v>
          </cell>
          <cell r="F1305">
            <v>2566</v>
          </cell>
          <cell r="G1305">
            <v>800025007157</v>
          </cell>
          <cell r="H1305" t="str">
            <v>นาย</v>
          </cell>
          <cell r="I1305" t="str">
            <v>เชิด</v>
          </cell>
          <cell r="J1305" t="str">
            <v>จันรไส</v>
          </cell>
          <cell r="K1305">
            <v>3501600082165</v>
          </cell>
          <cell r="L1305" t="str">
            <v>บ่อสร้าง</v>
          </cell>
          <cell r="M1305" t="str">
            <v>เชียงใหม่ 3</v>
          </cell>
          <cell r="N1305">
            <v>8</v>
          </cell>
          <cell r="O1305" t="str">
            <v>สินเชื่อธนาคารประชาชน</v>
          </cell>
          <cell r="P1305" t="str">
            <v>1.บุคคลค้ำประกัน</v>
          </cell>
          <cell r="Q1305">
            <v>187496</v>
          </cell>
          <cell r="R1305">
            <v>22711.37</v>
          </cell>
          <cell r="S1305" t="str">
            <v>แขวงเชียงใหม่</v>
          </cell>
          <cell r="T1305" t="str">
            <v>ผบ.1159</v>
          </cell>
          <cell r="U1305">
            <v>2557</v>
          </cell>
          <cell r="V1305" t="str">
            <v>ผบ.2283</v>
          </cell>
          <cell r="W1305">
            <v>2557</v>
          </cell>
          <cell r="X1305">
            <v>6</v>
          </cell>
          <cell r="Y1305">
            <v>5</v>
          </cell>
          <cell r="Z1305">
            <v>2557</v>
          </cell>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นายเชิด จันรไส</v>
          </cell>
          <cell r="BM1305">
            <v>0</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2149</v>
          </cell>
          <cell r="C1306">
            <v>1301</v>
          </cell>
          <cell r="D1306">
            <v>24</v>
          </cell>
          <cell r="E1306">
            <v>3</v>
          </cell>
          <cell r="F1306">
            <v>2566</v>
          </cell>
          <cell r="G1306">
            <v>800023272100</v>
          </cell>
          <cell r="H1306" t="str">
            <v>นางสาว</v>
          </cell>
          <cell r="I1306" t="str">
            <v>ญาธิดา</v>
          </cell>
          <cell r="J1306" t="str">
            <v>สุริยา</v>
          </cell>
          <cell r="K1306">
            <v>3501300576634</v>
          </cell>
          <cell r="L1306" t="str">
            <v>บ่อสร้าง</v>
          </cell>
          <cell r="M1306" t="str">
            <v>เชียงใหม่ 3</v>
          </cell>
          <cell r="N1306">
            <v>8</v>
          </cell>
          <cell r="O1306" t="str">
            <v>สินเชื่อธนาคารประชาชน</v>
          </cell>
          <cell r="P1306" t="str">
            <v>1.บุคคลค้ำประกัน</v>
          </cell>
          <cell r="Q1306">
            <v>68703.97</v>
          </cell>
          <cell r="R1306">
            <v>6843.73</v>
          </cell>
          <cell r="S1306" t="str">
            <v>แขวงเชียงใหม่</v>
          </cell>
          <cell r="T1306" t="str">
            <v>ผบ.2332</v>
          </cell>
          <cell r="U1306">
            <v>2558</v>
          </cell>
          <cell r="V1306" t="str">
            <v>ผบ.3875</v>
          </cell>
          <cell r="W1306">
            <v>2558</v>
          </cell>
          <cell r="X1306"/>
          <cell r="Y1306"/>
          <cell r="Z1306"/>
          <cell r="AA1306">
            <v>21</v>
          </cell>
          <cell r="AB1306">
            <v>7</v>
          </cell>
          <cell r="AC1306">
            <v>2558</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นางสาวญาธิดา สุริยา</v>
          </cell>
          <cell r="BM1306">
            <v>823658010024</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2150</v>
          </cell>
          <cell r="C1307">
            <v>1302</v>
          </cell>
          <cell r="D1307">
            <v>24</v>
          </cell>
          <cell r="E1307">
            <v>3</v>
          </cell>
          <cell r="F1307">
            <v>2566</v>
          </cell>
          <cell r="G1307">
            <v>800027768491</v>
          </cell>
          <cell r="H1307" t="str">
            <v>นางสาว</v>
          </cell>
          <cell r="I1307" t="str">
            <v>อัญชลี</v>
          </cell>
          <cell r="J1307" t="str">
            <v>ขันทอง</v>
          </cell>
          <cell r="K1307">
            <v>3500600566170</v>
          </cell>
          <cell r="L1307" t="str">
            <v>บ่อสร้าง</v>
          </cell>
          <cell r="M1307" t="str">
            <v>เชียงใหม่ 3</v>
          </cell>
          <cell r="N1307">
            <v>8</v>
          </cell>
          <cell r="O1307" t="str">
            <v>สินเชื่อธนาคารประชาชน</v>
          </cell>
          <cell r="P1307" t="str">
            <v>1.บุคคลค้ำประกัน</v>
          </cell>
          <cell r="Q1307">
            <v>71661</v>
          </cell>
          <cell r="R1307">
            <v>10966.02</v>
          </cell>
          <cell r="S1307" t="str">
            <v>แขวงเชียงใหม่</v>
          </cell>
          <cell r="T1307" t="str">
            <v>ผบ.6503</v>
          </cell>
          <cell r="U1307">
            <v>2558</v>
          </cell>
          <cell r="V1307" t="str">
            <v>ผบ.7567</v>
          </cell>
          <cell r="W1307">
            <v>2558</v>
          </cell>
          <cell r="X1307">
            <v>6</v>
          </cell>
          <cell r="Y1307">
            <v>10</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นางสาวอัญชลี ขันทอง</v>
          </cell>
          <cell r="BM1307">
            <v>823658010197</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2151</v>
          </cell>
          <cell r="C1308">
            <v>1303</v>
          </cell>
          <cell r="D1308">
            <v>24</v>
          </cell>
          <cell r="E1308">
            <v>3</v>
          </cell>
          <cell r="F1308">
            <v>2566</v>
          </cell>
          <cell r="G1308">
            <v>800022337409</v>
          </cell>
          <cell r="H1308" t="str">
            <v>นาย</v>
          </cell>
          <cell r="I1308" t="str">
            <v>วิชิตชัย</v>
          </cell>
          <cell r="J1308" t="str">
            <v>ธนพรพิทักษ์</v>
          </cell>
          <cell r="K1308">
            <v>1100701154052</v>
          </cell>
          <cell r="L1308" t="str">
            <v>บ่อสร้าง</v>
          </cell>
          <cell r="M1308" t="str">
            <v>เชียงใหม่ 3</v>
          </cell>
          <cell r="N1308">
            <v>8</v>
          </cell>
          <cell r="O1308" t="str">
            <v>สินเชื่อธนาคารประชาชน</v>
          </cell>
          <cell r="P1308" t="str">
            <v>1.บุคคลค้ำประกัน</v>
          </cell>
          <cell r="Q1308">
            <v>26896.9</v>
          </cell>
          <cell r="R1308">
            <v>9265.41</v>
          </cell>
          <cell r="S1308" t="str">
            <v>จังหวัดน่าน (สาขาปัว)</v>
          </cell>
          <cell r="T1308" t="str">
            <v>ผบ.924</v>
          </cell>
          <cell r="U1308">
            <v>2558</v>
          </cell>
          <cell r="V1308" t="str">
            <v>ผบ.993</v>
          </cell>
          <cell r="W1308">
            <v>2558</v>
          </cell>
          <cell r="X1308">
            <v>11</v>
          </cell>
          <cell r="Y1308">
            <v>11</v>
          </cell>
          <cell r="Z1308">
            <v>2558</v>
          </cell>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นายวิชิตชัย ธนพรพิทักษ์</v>
          </cell>
          <cell r="BM1308">
            <v>823658010004</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2152</v>
          </cell>
          <cell r="C1309">
            <v>1304</v>
          </cell>
          <cell r="D1309">
            <v>24</v>
          </cell>
          <cell r="E1309">
            <v>3</v>
          </cell>
          <cell r="F1309">
            <v>2566</v>
          </cell>
          <cell r="G1309">
            <v>800039718054</v>
          </cell>
          <cell r="H1309" t="str">
            <v>นาย</v>
          </cell>
          <cell r="I1309" t="str">
            <v>ธีระเชษฐ</v>
          </cell>
          <cell r="J1309" t="str">
            <v>สมณะ</v>
          </cell>
          <cell r="K1309">
            <v>3501300820942</v>
          </cell>
          <cell r="L1309" t="str">
            <v>บ่อสร้าง</v>
          </cell>
          <cell r="M1309" t="str">
            <v>เชียงใหม่ 3</v>
          </cell>
          <cell r="N1309">
            <v>8</v>
          </cell>
          <cell r="O1309" t="str">
            <v>สินเชื่อธนาคารประชาชน</v>
          </cell>
          <cell r="P1309" t="str">
            <v>1.บุคคลค้ำประกัน</v>
          </cell>
          <cell r="Q1309">
            <v>265594.59999999998</v>
          </cell>
          <cell r="R1309">
            <v>49735.040000000001</v>
          </cell>
          <cell r="S1309" t="str">
            <v>จังหวัดเชียงใหม่</v>
          </cell>
          <cell r="T1309" t="str">
            <v>ผบ.1991</v>
          </cell>
          <cell r="U1309">
            <v>2558</v>
          </cell>
          <cell r="V1309" t="str">
            <v>ผบ.267</v>
          </cell>
          <cell r="W1309">
            <v>2559</v>
          </cell>
          <cell r="X1309"/>
          <cell r="Y1309"/>
          <cell r="Z1309"/>
          <cell r="AA1309">
            <v>7</v>
          </cell>
          <cell r="AB1309">
            <v>3</v>
          </cell>
          <cell r="AC1309">
            <v>2559</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นายธีระเชษฐ สมณะ</v>
          </cell>
          <cell r="BM1309">
            <v>823658010258</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2153</v>
          </cell>
          <cell r="C1310">
            <v>1305</v>
          </cell>
          <cell r="D1310">
            <v>24</v>
          </cell>
          <cell r="E1310">
            <v>3</v>
          </cell>
          <cell r="F1310">
            <v>2566</v>
          </cell>
          <cell r="G1310">
            <v>800034965718</v>
          </cell>
          <cell r="H1310" t="str">
            <v>นางสาว</v>
          </cell>
          <cell r="I1310" t="str">
            <v>ศิริพร</v>
          </cell>
          <cell r="J1310" t="str">
            <v>ปัญญา</v>
          </cell>
          <cell r="K1310">
            <v>3501300436891</v>
          </cell>
          <cell r="L1310" t="str">
            <v>บ่อสร้าง</v>
          </cell>
          <cell r="M1310" t="str">
            <v>เชียงใหม่ 3</v>
          </cell>
          <cell r="N1310">
            <v>8</v>
          </cell>
          <cell r="O1310" t="str">
            <v>สินเชื่อธนาคารประชาชน</v>
          </cell>
          <cell r="P1310" t="str">
            <v>1.บุคคลค้ำประกัน</v>
          </cell>
          <cell r="Q1310">
            <v>140392.24</v>
          </cell>
          <cell r="R1310">
            <v>15231.42</v>
          </cell>
          <cell r="S1310" t="str">
            <v>แขวงเชียงใหม่</v>
          </cell>
          <cell r="T1310" t="str">
            <v>ผบ.6931</v>
          </cell>
          <cell r="U1310">
            <v>2558</v>
          </cell>
          <cell r="V1310" t="str">
            <v>ผบ.7894</v>
          </cell>
          <cell r="W1310">
            <v>2558</v>
          </cell>
          <cell r="X1310"/>
          <cell r="Y1310"/>
          <cell r="Z1310"/>
          <cell r="AA1310">
            <v>20</v>
          </cell>
          <cell r="AB1310">
            <v>10</v>
          </cell>
          <cell r="AC1310">
            <v>2558</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นางสาวศิริพร ปัญญา</v>
          </cell>
          <cell r="BM1310">
            <v>823658010217</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2154</v>
          </cell>
          <cell r="C1311">
            <v>1306</v>
          </cell>
          <cell r="D1311">
            <v>24</v>
          </cell>
          <cell r="E1311">
            <v>3</v>
          </cell>
          <cell r="F1311">
            <v>2566</v>
          </cell>
          <cell r="G1311">
            <v>821950007111</v>
          </cell>
          <cell r="H1311" t="str">
            <v>นาย</v>
          </cell>
          <cell r="I1311" t="str">
            <v>เจษฎา</v>
          </cell>
          <cell r="J1311" t="str">
            <v>อ่อนปรีดา</v>
          </cell>
          <cell r="K1311">
            <v>3500500544808</v>
          </cell>
          <cell r="L1311" t="str">
            <v>สันกำแพง</v>
          </cell>
          <cell r="M1311" t="str">
            <v>เชียงใหม่ 3</v>
          </cell>
          <cell r="N1311">
            <v>8</v>
          </cell>
          <cell r="O1311" t="str">
            <v>สินเชื่อเคหะ</v>
          </cell>
          <cell r="P1311" t="str">
            <v>2.หลักทรัพย์ค้ำประกัน</v>
          </cell>
          <cell r="Q1311">
            <v>589535.4</v>
          </cell>
          <cell r="R1311">
            <v>75606.429999999993</v>
          </cell>
          <cell r="S1311" t="str">
            <v>จังหวัดเชียงใหม่</v>
          </cell>
          <cell r="T1311" t="str">
            <v>ผบ.378</v>
          </cell>
          <cell r="U1311">
            <v>2557</v>
          </cell>
          <cell r="V1311" t="str">
            <v>ผบ.580</v>
          </cell>
          <cell r="W1311">
            <v>2557</v>
          </cell>
          <cell r="X1311">
            <v>6</v>
          </cell>
          <cell r="Y1311">
            <v>5</v>
          </cell>
          <cell r="Z1311">
            <v>2557</v>
          </cell>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นายเจษฎา อ่อนปรีดา</v>
          </cell>
          <cell r="BM1311">
            <v>821950007111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2155</v>
          </cell>
          <cell r="C1312">
            <v>1307</v>
          </cell>
          <cell r="D1312">
            <v>24</v>
          </cell>
          <cell r="E1312">
            <v>3</v>
          </cell>
          <cell r="F1312">
            <v>2566</v>
          </cell>
          <cell r="G1312">
            <v>800025762892</v>
          </cell>
          <cell r="H1312" t="str">
            <v>นาย</v>
          </cell>
          <cell r="I1312" t="str">
            <v>ดนัย</v>
          </cell>
          <cell r="J1312" t="str">
            <v>ชาวคำเขต</v>
          </cell>
          <cell r="K1312">
            <v>3501300172371</v>
          </cell>
          <cell r="L1312" t="str">
            <v>สันกำแพง</v>
          </cell>
          <cell r="M1312" t="str">
            <v>เชียงใหม่ 3</v>
          </cell>
          <cell r="N1312">
            <v>8</v>
          </cell>
          <cell r="O1312" t="str">
            <v>สินเชื่อธนาคารประชาชน</v>
          </cell>
          <cell r="P1312" t="str">
            <v>1.บุคคลค้ำประกัน</v>
          </cell>
          <cell r="Q1312">
            <v>129375</v>
          </cell>
          <cell r="R1312">
            <v>5278.8</v>
          </cell>
          <cell r="S1312" t="str">
            <v>แขวงเชียงใหม่</v>
          </cell>
          <cell r="T1312" t="str">
            <v>ผบ.6496</v>
          </cell>
          <cell r="U1312">
            <v>2558</v>
          </cell>
          <cell r="V1312" t="str">
            <v>ผบ.6389</v>
          </cell>
          <cell r="W1312">
            <v>2558</v>
          </cell>
          <cell r="X1312"/>
          <cell r="Y1312"/>
          <cell r="Z1312"/>
          <cell r="AA1312">
            <v>31</v>
          </cell>
          <cell r="AB1312">
            <v>8</v>
          </cell>
          <cell r="AC1312">
            <v>2558</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นายดนัย ชาวคำเขต</v>
          </cell>
          <cell r="BM1312">
            <v>823658010201</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2156</v>
          </cell>
          <cell r="C1313">
            <v>1308</v>
          </cell>
          <cell r="D1313">
            <v>24</v>
          </cell>
          <cell r="E1313">
            <v>3</v>
          </cell>
          <cell r="F1313">
            <v>2566</v>
          </cell>
          <cell r="G1313">
            <v>800033627772</v>
          </cell>
          <cell r="H1313" t="str">
            <v>นาง</v>
          </cell>
          <cell r="I1313" t="str">
            <v>บัวเขียว</v>
          </cell>
          <cell r="J1313" t="str">
            <v>ใจติยะ</v>
          </cell>
          <cell r="K1313">
            <v>5501300007547</v>
          </cell>
          <cell r="L1313" t="str">
            <v>สันกำแพง</v>
          </cell>
          <cell r="M1313" t="str">
            <v>เชียงใหม่ 3</v>
          </cell>
          <cell r="N1313">
            <v>8</v>
          </cell>
          <cell r="O1313" t="str">
            <v>สินเชื่อธนาคารประชาชน</v>
          </cell>
          <cell r="P1313" t="str">
            <v>1.บุคคลค้ำประกัน</v>
          </cell>
          <cell r="Q1313">
            <v>40725.980000000003</v>
          </cell>
          <cell r="R1313">
            <v>2656.08</v>
          </cell>
          <cell r="S1313" t="str">
            <v>แขวงเชียงใหม่</v>
          </cell>
          <cell r="T1313" t="str">
            <v>ผบ.10109</v>
          </cell>
          <cell r="U1313">
            <v>2558</v>
          </cell>
          <cell r="V1313" t="str">
            <v>ผบ.1225</v>
          </cell>
          <cell r="W1313">
            <v>2559</v>
          </cell>
          <cell r="X1313">
            <v>25</v>
          </cell>
          <cell r="Y1313">
            <v>2</v>
          </cell>
          <cell r="Z1313">
            <v>2559</v>
          </cell>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นางบัวเขียว ใจติยะ</v>
          </cell>
          <cell r="BM1313">
            <v>823658010660</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2157</v>
          </cell>
          <cell r="C1314">
            <v>1309</v>
          </cell>
          <cell r="D1314">
            <v>24</v>
          </cell>
          <cell r="E1314">
            <v>3</v>
          </cell>
          <cell r="F1314">
            <v>2566</v>
          </cell>
          <cell r="G1314">
            <v>800029292573</v>
          </cell>
          <cell r="H1314" t="str">
            <v>นาย</v>
          </cell>
          <cell r="I1314" t="str">
            <v>ดวงเนตร</v>
          </cell>
          <cell r="J1314" t="str">
            <v>ธรรมขันแข็ง</v>
          </cell>
          <cell r="K1314">
            <v>3571100419209</v>
          </cell>
          <cell r="L1314" t="str">
            <v>สันกำแพง</v>
          </cell>
          <cell r="M1314" t="str">
            <v>เชียงใหม่ 3</v>
          </cell>
          <cell r="N1314">
            <v>8</v>
          </cell>
          <cell r="O1314" t="str">
            <v>สินเชื่อธนาคารประชาชน</v>
          </cell>
          <cell r="P1314" t="str">
            <v>1.บุคคลค้ำประกัน</v>
          </cell>
          <cell r="Q1314">
            <v>26103.77</v>
          </cell>
          <cell r="R1314">
            <v>5618.77</v>
          </cell>
          <cell r="S1314" t="str">
            <v>แขวงเวียงป่าเป้า</v>
          </cell>
          <cell r="T1314" t="str">
            <v>ผบ.407</v>
          </cell>
          <cell r="U1314">
            <v>2558</v>
          </cell>
          <cell r="V1314" t="str">
            <v>ผบ.93</v>
          </cell>
          <cell r="W1314">
            <v>2559</v>
          </cell>
          <cell r="X1314"/>
          <cell r="Y1314"/>
          <cell r="Z1314"/>
          <cell r="AA1314">
            <v>22</v>
          </cell>
          <cell r="AB1314">
            <v>3</v>
          </cell>
          <cell r="AC1314">
            <v>2559</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นายดวงเนตร ธรรมขันแข็ง</v>
          </cell>
          <cell r="BM1314">
            <v>823658010445</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2158</v>
          </cell>
          <cell r="C1315">
            <v>1310</v>
          </cell>
          <cell r="D1315">
            <v>15</v>
          </cell>
          <cell r="E1315">
            <v>3</v>
          </cell>
          <cell r="F1315">
            <v>2566</v>
          </cell>
          <cell r="G1315">
            <v>800031182523</v>
          </cell>
          <cell r="H1315" t="str">
            <v>นาย</v>
          </cell>
          <cell r="I1315" t="str">
            <v>ยงยุทธ</v>
          </cell>
          <cell r="J1315" t="str">
            <v>พรหมมา</v>
          </cell>
          <cell r="K1315">
            <v>3500500333343</v>
          </cell>
          <cell r="L1315" t="str">
            <v>บิ๊กซี หางดง</v>
          </cell>
          <cell r="M1315" t="str">
            <v>เชียงใหม่ 3</v>
          </cell>
          <cell r="N1315">
            <v>8</v>
          </cell>
          <cell r="O1315" t="str">
            <v>สินเชื่อธนาคารประชาชน</v>
          </cell>
          <cell r="P1315" t="str">
            <v>1.บุคคลค้ำประกัน</v>
          </cell>
          <cell r="Q1315">
            <v>84413.21</v>
          </cell>
          <cell r="R1315">
            <v>10764.96</v>
          </cell>
          <cell r="S1315" t="str">
            <v>แขวงเชียงใหม่</v>
          </cell>
          <cell r="T1315" t="str">
            <v>ผบ.4463</v>
          </cell>
          <cell r="U1315">
            <v>2558</v>
          </cell>
          <cell r="V1315" t="str">
            <v>ผบ.4962</v>
          </cell>
          <cell r="W1315">
            <v>2558</v>
          </cell>
          <cell r="X1315">
            <v>10</v>
          </cell>
          <cell r="Y1315">
            <v>8</v>
          </cell>
          <cell r="Z1315">
            <v>2558</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นายยงยุทธ พรหมมา</v>
          </cell>
          <cell r="BM1315">
            <v>823758010090</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2159</v>
          </cell>
          <cell r="C1316">
            <v>1311</v>
          </cell>
          <cell r="D1316">
            <v>29</v>
          </cell>
          <cell r="E1316">
            <v>3</v>
          </cell>
          <cell r="F1316">
            <v>2566</v>
          </cell>
          <cell r="G1316">
            <v>800024837315</v>
          </cell>
          <cell r="H1316" t="str">
            <v>นางสาว</v>
          </cell>
          <cell r="I1316" t="str">
            <v>แววดาว</v>
          </cell>
          <cell r="J1316" t="str">
            <v>มั่นพุ่ม</v>
          </cell>
          <cell r="K1316">
            <v>3640100434176</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34090.01</v>
          </cell>
          <cell r="R1316">
            <v>7625.67</v>
          </cell>
          <cell r="S1316" t="str">
            <v>แขวงเชียงใหม่</v>
          </cell>
          <cell r="T1316" t="str">
            <v>ผบ.8808</v>
          </cell>
          <cell r="U1316">
            <v>2558</v>
          </cell>
          <cell r="V1316" t="str">
            <v>ผบ.772</v>
          </cell>
          <cell r="W1316">
            <v>2559</v>
          </cell>
          <cell r="X1316">
            <v>9</v>
          </cell>
          <cell r="Y1316">
            <v>2</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นางสาวแววดาว มั่นพุ่ม</v>
          </cell>
          <cell r="BM1316">
            <v>823658010222</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2160</v>
          </cell>
          <cell r="C1317">
            <v>1312</v>
          </cell>
          <cell r="D1317">
            <v>29</v>
          </cell>
          <cell r="E1317">
            <v>3</v>
          </cell>
          <cell r="F1317">
            <v>2566</v>
          </cell>
          <cell r="G1317">
            <v>800028369661</v>
          </cell>
          <cell r="H1317" t="str">
            <v>นาย</v>
          </cell>
          <cell r="I1317" t="str">
            <v>ประเสริฐ</v>
          </cell>
          <cell r="J1317" t="str">
            <v>รัตนัง</v>
          </cell>
          <cell r="K1317">
            <v>1580400145735</v>
          </cell>
          <cell r="L1317" t="str">
            <v>บวกครกหลวง</v>
          </cell>
          <cell r="M1317" t="str">
            <v>เชียงใหม่ 3</v>
          </cell>
          <cell r="N1317">
            <v>8</v>
          </cell>
          <cell r="O1317" t="str">
            <v>สินเชื่อธนาคารประชาชน</v>
          </cell>
          <cell r="P1317" t="str">
            <v>1.บุคคลค้ำประกัน</v>
          </cell>
          <cell r="Q1317">
            <v>52005.69</v>
          </cell>
          <cell r="R1317">
            <v>17980.18</v>
          </cell>
          <cell r="S1317" t="str">
            <v>จังหวัดแม่สะเรียง</v>
          </cell>
          <cell r="T1317" t="str">
            <v>ผบ.454</v>
          </cell>
          <cell r="U1317">
            <v>2559</v>
          </cell>
          <cell r="V1317" t="str">
            <v>ผบ.440</v>
          </cell>
          <cell r="W1317">
            <v>2559</v>
          </cell>
          <cell r="X1317">
            <v>9</v>
          </cell>
          <cell r="Y1317">
            <v>9</v>
          </cell>
          <cell r="Z1317">
            <v>2559</v>
          </cell>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นายประเสริฐ รัตนัง</v>
          </cell>
          <cell r="BM1317">
            <v>823659010305</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2161</v>
          </cell>
          <cell r="C1318">
            <v>1313</v>
          </cell>
          <cell r="D1318">
            <v>29</v>
          </cell>
          <cell r="E1318">
            <v>3</v>
          </cell>
          <cell r="F1318">
            <v>2566</v>
          </cell>
          <cell r="G1318">
            <v>800030465903</v>
          </cell>
          <cell r="H1318" t="str">
            <v>นางสาว</v>
          </cell>
          <cell r="I1318" t="str">
            <v>อัจฉรา</v>
          </cell>
          <cell r="J1318" t="str">
            <v>ธิมา</v>
          </cell>
          <cell r="K1318">
            <v>1501200087724</v>
          </cell>
          <cell r="L1318" t="str">
            <v>บ่อสร้าง</v>
          </cell>
          <cell r="M1318" t="str">
            <v>เชียงใหม่ 3</v>
          </cell>
          <cell r="N1318">
            <v>8</v>
          </cell>
          <cell r="O1318" t="str">
            <v>สินเชื่อธนาคารประชาชน</v>
          </cell>
          <cell r="P1318" t="str">
            <v>1.บุคคลค้ำประกัน</v>
          </cell>
          <cell r="Q1318">
            <v>54995</v>
          </cell>
          <cell r="R1318">
            <v>12905.42</v>
          </cell>
          <cell r="S1318" t="str">
            <v>แขวงเชียงใหม่</v>
          </cell>
          <cell r="T1318" t="str">
            <v>ผบ.1135</v>
          </cell>
          <cell r="U1318">
            <v>2559</v>
          </cell>
          <cell r="V1318" t="str">
            <v>ผบ.2508</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นางสาวอัจฉรา ธิมา</v>
          </cell>
          <cell r="BM1318">
            <v>823658010460</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2162</v>
          </cell>
          <cell r="C1319">
            <v>1314</v>
          </cell>
          <cell r="D1319">
            <v>29</v>
          </cell>
          <cell r="E1319">
            <v>3</v>
          </cell>
          <cell r="F1319">
            <v>2566</v>
          </cell>
          <cell r="G1319">
            <v>800029161927</v>
          </cell>
          <cell r="H1319" t="str">
            <v>นาง</v>
          </cell>
          <cell r="I1319" t="str">
            <v>เย็นฤดี</v>
          </cell>
          <cell r="J1319" t="str">
            <v>มือกุศล</v>
          </cell>
          <cell r="K1319">
            <v>3470100201351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46300</v>
          </cell>
          <cell r="R1319">
            <v>4120.1000000000004</v>
          </cell>
          <cell r="S1319" t="str">
            <v>แขวงเชียงใหม่</v>
          </cell>
          <cell r="T1319" t="str">
            <v>ผบ.11342</v>
          </cell>
          <cell r="U1319">
            <v>2559</v>
          </cell>
          <cell r="V1319" t="str">
            <v>ผบ.2509</v>
          </cell>
          <cell r="W1319">
            <v>2559</v>
          </cell>
          <cell r="X1319"/>
          <cell r="Y1319"/>
          <cell r="Z1319"/>
          <cell r="AA1319">
            <v>25</v>
          </cell>
          <cell r="AB1319">
            <v>4</v>
          </cell>
          <cell r="AC1319">
            <v>2559</v>
          </cell>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นางเย็นฤดี มือกุศล</v>
          </cell>
          <cell r="BM1319">
            <v>823658010456</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2163</v>
          </cell>
          <cell r="C1320">
            <v>1315</v>
          </cell>
          <cell r="D1320">
            <v>29</v>
          </cell>
          <cell r="E1320">
            <v>3</v>
          </cell>
          <cell r="F1320">
            <v>2566</v>
          </cell>
          <cell r="G1320">
            <v>800030004512</v>
          </cell>
          <cell r="H1320" t="str">
            <v>นางสาว</v>
          </cell>
          <cell r="I1320" t="str">
            <v>สาวิณี</v>
          </cell>
          <cell r="J1320" t="str">
            <v>ประจำเมือง</v>
          </cell>
          <cell r="K1320">
            <v>1101800467491</v>
          </cell>
          <cell r="L1320" t="str">
            <v>บวกครกหลวง</v>
          </cell>
          <cell r="M1320" t="str">
            <v>เชียงใหม่ 3</v>
          </cell>
          <cell r="N1320">
            <v>8</v>
          </cell>
          <cell r="O1320" t="str">
            <v>สินเชื่อธนาคารประชาชน</v>
          </cell>
          <cell r="P1320" t="str">
            <v>1.บุคคลค้ำประกัน</v>
          </cell>
          <cell r="Q1320">
            <v>38419.19</v>
          </cell>
          <cell r="R1320">
            <v>6997.68</v>
          </cell>
          <cell r="S1320" t="str">
            <v>แขวงนครปฐม</v>
          </cell>
          <cell r="T1320" t="str">
            <v>ผบ.1455</v>
          </cell>
          <cell r="U1320">
            <v>2559</v>
          </cell>
          <cell r="V1320" t="str">
            <v>ผบ.1984</v>
          </cell>
          <cell r="W1320">
            <v>2559</v>
          </cell>
          <cell r="X1320">
            <v>4</v>
          </cell>
          <cell r="Y1320">
            <v>6</v>
          </cell>
          <cell r="Z1320">
            <v>2559</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นางสาวสาวิณี ประจำเมือง</v>
          </cell>
          <cell r="BM1320">
            <v>823658010454</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2164</v>
          </cell>
          <cell r="C1321">
            <v>1316</v>
          </cell>
          <cell r="D1321">
            <v>29</v>
          </cell>
          <cell r="E1321">
            <v>3</v>
          </cell>
          <cell r="F1321">
            <v>2566</v>
          </cell>
          <cell r="G1321">
            <v>800034577984</v>
          </cell>
          <cell r="H1321" t="str">
            <v>นาย</v>
          </cell>
          <cell r="I1321" t="str">
            <v>เดชา</v>
          </cell>
          <cell r="J1321" t="str">
            <v>นันตา</v>
          </cell>
          <cell r="K1321">
            <v>1570500120980</v>
          </cell>
          <cell r="L1321" t="str">
            <v>บ่อสร้าง</v>
          </cell>
          <cell r="M1321" t="str">
            <v>เชียงใหม่ 3</v>
          </cell>
          <cell r="N1321">
            <v>8</v>
          </cell>
          <cell r="O1321" t="str">
            <v>สินเชื่อธนาคารประชาชน</v>
          </cell>
          <cell r="P1321" t="str">
            <v>1.บุคคลค้ำประกัน</v>
          </cell>
          <cell r="Q1321">
            <v>96379.35</v>
          </cell>
          <cell r="R1321">
            <v>10197.35</v>
          </cell>
          <cell r="S1321" t="str">
            <v>จังหวัดเชียงราย</v>
          </cell>
          <cell r="T1321" t="str">
            <v>ผบ.1109</v>
          </cell>
          <cell r="U1321">
            <v>2559</v>
          </cell>
          <cell r="V1321" t="str">
            <v>ผบ.2072</v>
          </cell>
          <cell r="W1321">
            <v>2559</v>
          </cell>
          <cell r="X1321"/>
          <cell r="Y1321"/>
          <cell r="Z1321"/>
          <cell r="AA1321">
            <v>8</v>
          </cell>
          <cell r="AB1321">
            <v>8</v>
          </cell>
          <cell r="AC1321">
            <v>2559</v>
          </cell>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นายเดชา นันตา</v>
          </cell>
          <cell r="BM1321">
            <v>823658010388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2165</v>
          </cell>
          <cell r="C1322">
            <v>1317</v>
          </cell>
          <cell r="D1322">
            <v>29</v>
          </cell>
          <cell r="E1322">
            <v>3</v>
          </cell>
          <cell r="F1322">
            <v>2566</v>
          </cell>
          <cell r="G1322">
            <v>800046725712</v>
          </cell>
          <cell r="H1322" t="str">
            <v>นางสาว</v>
          </cell>
          <cell r="I1322" t="str">
            <v>สมปอง</v>
          </cell>
          <cell r="J1322" t="str">
            <v>เพียงคาม</v>
          </cell>
          <cell r="K1322">
            <v>2302000016328</v>
          </cell>
          <cell r="L1322" t="str">
            <v>แม่วาง</v>
          </cell>
          <cell r="M1322" t="str">
            <v>เชียงใหม่ 3</v>
          </cell>
          <cell r="N1322">
            <v>8</v>
          </cell>
          <cell r="O1322" t="str">
            <v>สินเชื่อธนาคารประชาชน</v>
          </cell>
          <cell r="P1322" t="str">
            <v>1.บุคคลค้ำประกัน</v>
          </cell>
          <cell r="Q1322">
            <v>30000</v>
          </cell>
          <cell r="R1322">
            <v>2206.88</v>
          </cell>
          <cell r="S1322" t="str">
            <v>จังหวัดสีคิ้ว</v>
          </cell>
          <cell r="T1322" t="str">
            <v>ผบ.280</v>
          </cell>
          <cell r="U1322">
            <v>2559</v>
          </cell>
          <cell r="V1322" t="str">
            <v>ผบ.2659</v>
          </cell>
          <cell r="W1322">
            <v>2559</v>
          </cell>
          <cell r="X1322">
            <v>5</v>
          </cell>
          <cell r="Y1322">
            <v>9</v>
          </cell>
          <cell r="Z1322">
            <v>2559</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นางสาวสมปอง เพียงคาม</v>
          </cell>
          <cell r="BM1322">
            <v>823759010298</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2166</v>
          </cell>
          <cell r="C1323">
            <v>1318</v>
          </cell>
          <cell r="D1323">
            <v>29</v>
          </cell>
          <cell r="E1323">
            <v>3</v>
          </cell>
          <cell r="F1323">
            <v>2566</v>
          </cell>
          <cell r="G1323">
            <v>800041328660</v>
          </cell>
          <cell r="H1323" t="str">
            <v>นางสาว</v>
          </cell>
          <cell r="I1323" t="str">
            <v>พิมลพรรณ</v>
          </cell>
          <cell r="J1323" t="str">
            <v>กาสม หรือหุ่นนภรินทร์</v>
          </cell>
          <cell r="K1323">
            <v>1509900523982</v>
          </cell>
          <cell r="L1323" t="str">
            <v>บ่อสร้าง</v>
          </cell>
          <cell r="M1323" t="str">
            <v>เชียงใหม่ 3</v>
          </cell>
          <cell r="N1323">
            <v>8</v>
          </cell>
          <cell r="O1323" t="str">
            <v>สินเชื่อธนาคารประชาชน</v>
          </cell>
          <cell r="P1323" t="str">
            <v>1.บุคคลค้ำประกัน</v>
          </cell>
          <cell r="Q1323">
            <v>34140.660000000003</v>
          </cell>
          <cell r="R1323">
            <v>15974.99</v>
          </cell>
          <cell r="S1323" t="str">
            <v>แขวงเชียงใหม่</v>
          </cell>
          <cell r="T1323" t="str">
            <v>ผบ.12036</v>
          </cell>
          <cell r="U1323">
            <v>2561</v>
          </cell>
          <cell r="V1323" t="str">
            <v>ผบ.1074</v>
          </cell>
          <cell r="W1323">
            <v>2562</v>
          </cell>
          <cell r="X1323"/>
          <cell r="Y1323"/>
          <cell r="Z1323"/>
          <cell r="AA1323">
            <v>12</v>
          </cell>
          <cell r="AB1323">
            <v>2</v>
          </cell>
          <cell r="AC1323">
            <v>2562</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นางสาวพิมลพรรณ กาสม หรือหุ่นนภรินทร์</v>
          </cell>
          <cell r="BM1323">
            <v>823659010993</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2167</v>
          </cell>
          <cell r="C1324">
            <v>1319</v>
          </cell>
          <cell r="D1324">
            <v>4</v>
          </cell>
          <cell r="E1324">
            <v>4</v>
          </cell>
          <cell r="F1324">
            <v>2566</v>
          </cell>
          <cell r="G1324">
            <v>800044542168</v>
          </cell>
          <cell r="H1324" t="str">
            <v>นาย</v>
          </cell>
          <cell r="I1324" t="str">
            <v xml:space="preserve">ณัฐพงศ์ </v>
          </cell>
          <cell r="J1324" t="str">
            <v>ศรีวนิช</v>
          </cell>
          <cell r="K1324">
            <v>3509900848314</v>
          </cell>
          <cell r="L1324" t="str">
            <v>เชียงใหม่</v>
          </cell>
          <cell r="M1324" t="str">
            <v>เชียงใหม่ 1</v>
          </cell>
          <cell r="N1324">
            <v>8</v>
          </cell>
          <cell r="O1324" t="str">
            <v>สินเชื่อธนาคารประชาชน</v>
          </cell>
          <cell r="P1324" t="str">
            <v>1.บุคคลค้ำประกัน</v>
          </cell>
          <cell r="Q1324">
            <v>152774</v>
          </cell>
          <cell r="R1324">
            <v>12</v>
          </cell>
          <cell r="S1324" t="str">
            <v>แขวงลำปาง</v>
          </cell>
          <cell r="T1324" t="str">
            <v>ผบ.5773</v>
          </cell>
          <cell r="U1324">
            <v>2560</v>
          </cell>
          <cell r="V1324" t="str">
            <v>ผบ.7640</v>
          </cell>
          <cell r="W1324">
            <v>2560</v>
          </cell>
          <cell r="X1324"/>
          <cell r="Y1324"/>
          <cell r="Z1324"/>
          <cell r="AA1324">
            <v>17</v>
          </cell>
          <cell r="AB1324">
            <v>11</v>
          </cell>
          <cell r="AC1324">
            <v>2560</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นายณัฐพงศ์  ศรีวนิช</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2168</v>
          </cell>
          <cell r="C1325">
            <v>1320</v>
          </cell>
          <cell r="D1325">
            <v>4</v>
          </cell>
          <cell r="E1325">
            <v>4</v>
          </cell>
          <cell r="F1325">
            <v>2566</v>
          </cell>
          <cell r="G1325">
            <v>800100543845</v>
          </cell>
          <cell r="H1325" t="str">
            <v>นาย</v>
          </cell>
          <cell r="I1325" t="str">
            <v>ธรรมนูญ</v>
          </cell>
          <cell r="J1325" t="str">
            <v>เผยกลิ่น</v>
          </cell>
          <cell r="K1325">
            <v>1509901380964</v>
          </cell>
          <cell r="L1325" t="str">
            <v>หนองหอย</v>
          </cell>
          <cell r="M1325" t="str">
            <v>เชียงใหม่ 1</v>
          </cell>
          <cell r="N1325">
            <v>8</v>
          </cell>
          <cell r="O1325" t="str">
            <v>สินเชื่อธนาคารประชาชน</v>
          </cell>
          <cell r="P1325" t="str">
            <v>1.บุคคลค้ำประกัน</v>
          </cell>
          <cell r="Q1325">
            <v>33437.440000000002</v>
          </cell>
          <cell r="R1325">
            <v>10560.09</v>
          </cell>
          <cell r="S1325" t="str">
            <v>แขวงเชียงดาว</v>
          </cell>
          <cell r="T1325" t="str">
            <v>ผบE41</v>
          </cell>
          <cell r="U1325">
            <v>2566</v>
          </cell>
          <cell r="V1325" t="str">
            <v>ผบE142</v>
          </cell>
          <cell r="W1325">
            <v>2566</v>
          </cell>
          <cell r="X1325">
            <v>21</v>
          </cell>
          <cell r="Y1325">
            <v>2</v>
          </cell>
          <cell r="Z1325">
            <v>2566</v>
          </cell>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นายธรรมนูญ เผยกลิ่น</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2169</v>
          </cell>
          <cell r="C1326">
            <v>1321</v>
          </cell>
          <cell r="D1326">
            <v>28</v>
          </cell>
          <cell r="E1326">
            <v>3</v>
          </cell>
          <cell r="F1326">
            <v>2566</v>
          </cell>
          <cell r="G1326"/>
          <cell r="H1326" t="str">
            <v>นาย</v>
          </cell>
          <cell r="I1326" t="str">
            <v>สงวน</v>
          </cell>
          <cell r="J1326" t="str">
            <v>สุภาใจ</v>
          </cell>
          <cell r="K1326">
            <v>3501100248994</v>
          </cell>
          <cell r="L1326" t="str">
            <v>พร้าว</v>
          </cell>
          <cell r="M1326" t="str">
            <v>เชียงใหม่ 2</v>
          </cell>
          <cell r="N1326">
            <v>8</v>
          </cell>
          <cell r="O1326" t="str">
            <v>สินเชื่อธนาคารประชาชน</v>
          </cell>
          <cell r="P1326" t="str">
            <v>1.บุคคลค้ำประกัน</v>
          </cell>
          <cell r="Q1326">
            <v>64734</v>
          </cell>
          <cell r="R1326">
            <v>16357.19</v>
          </cell>
          <cell r="S1326" t="str">
            <v>แขวงเชียงใหม่</v>
          </cell>
          <cell r="T1326" t="str">
            <v>ผบ.3499</v>
          </cell>
          <cell r="U1326">
            <v>2562</v>
          </cell>
          <cell r="V1326" t="str">
            <v>ผบ.4456</v>
          </cell>
          <cell r="W1326">
            <v>2562</v>
          </cell>
          <cell r="X1326"/>
          <cell r="Y1326"/>
          <cell r="Z1326"/>
          <cell r="AA1326">
            <v>8</v>
          </cell>
          <cell r="AB1326">
            <v>6</v>
          </cell>
          <cell r="AC1326">
            <v>2566</v>
          </cell>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นายสงวน สุภาใจ</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2170</v>
          </cell>
          <cell r="C1327">
            <v>1322</v>
          </cell>
          <cell r="D1327">
            <v>28</v>
          </cell>
          <cell r="E1327">
            <v>3</v>
          </cell>
          <cell r="F1327">
            <v>2566</v>
          </cell>
          <cell r="G1327">
            <v>855648014477</v>
          </cell>
          <cell r="H1327" t="str">
            <v>จ่าสิบตรีหรือร้อยตรี</v>
          </cell>
          <cell r="I1327" t="str">
            <v>สุนทรหรือเรืองกวี</v>
          </cell>
          <cell r="J1327" t="str">
            <v>ดวงเงาหรือโฆษิตอำไพ</v>
          </cell>
          <cell r="K1327">
            <v>3509900757831</v>
          </cell>
          <cell r="L1327" t="str">
            <v>พร้าว</v>
          </cell>
          <cell r="M1327" t="str">
            <v>เชียงใหม่ 2</v>
          </cell>
          <cell r="N1327">
            <v>8</v>
          </cell>
          <cell r="O1327" t="str">
            <v>สินเชื่อเพื่อพัฒนาคุณภาพชีวิตทหาร</v>
          </cell>
          <cell r="P1327" t="str">
            <v>1.บุคคลค้ำประกัน</v>
          </cell>
          <cell r="Q1327">
            <v>57325.22</v>
          </cell>
          <cell r="R1327">
            <v>5479.74</v>
          </cell>
          <cell r="S1327" t="str">
            <v>แขวงเชียงใหม่</v>
          </cell>
          <cell r="T1327" t="str">
            <v>ผบE3010</v>
          </cell>
          <cell r="U1327">
            <v>2565</v>
          </cell>
          <cell r="V1327" t="str">
            <v>ผบE7866</v>
          </cell>
          <cell r="W1327">
            <v>2565</v>
          </cell>
          <cell r="X1327">
            <v>8</v>
          </cell>
          <cell r="Y1327">
            <v>11</v>
          </cell>
          <cell r="Z1327">
            <v>2565</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จ่าสิบตรีหรือร้อยตรีสุนทรหรือเรืองกวี ดวงเงาหรือโฆษิตอำไพ</v>
          </cell>
          <cell r="BM1327">
            <v>0</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2171</v>
          </cell>
          <cell r="C1328">
            <v>1323</v>
          </cell>
          <cell r="D1328">
            <v>15</v>
          </cell>
          <cell r="E1328">
            <v>3</v>
          </cell>
          <cell r="F1328">
            <v>2566</v>
          </cell>
          <cell r="G1328">
            <v>800016453840</v>
          </cell>
          <cell r="H1328" t="str">
            <v>นาย</v>
          </cell>
          <cell r="I1328" t="str">
            <v>สามารถ</v>
          </cell>
          <cell r="J1328" t="str">
            <v>บุญยังเต</v>
          </cell>
          <cell r="K1328">
            <v>5501500001437</v>
          </cell>
          <cell r="L1328" t="str">
            <v>หางดง</v>
          </cell>
          <cell r="M1328" t="str">
            <v>เชียงใหม่ 3</v>
          </cell>
          <cell r="N1328">
            <v>8</v>
          </cell>
          <cell r="O1328" t="str">
            <v>สินเชื่อธนาคารประชาชน</v>
          </cell>
          <cell r="P1328" t="str">
            <v>1.บุคคลค้ำประกัน</v>
          </cell>
          <cell r="Q1328">
            <v>47222</v>
          </cell>
          <cell r="R1328">
            <v>17869</v>
          </cell>
          <cell r="S1328" t="str">
            <v>แขวงเชียงใหม่</v>
          </cell>
          <cell r="T1328" t="str">
            <v>ผบ.7499</v>
          </cell>
          <cell r="U1328">
            <v>2557</v>
          </cell>
          <cell r="V1328" t="str">
            <v>ผบ.432</v>
          </cell>
          <cell r="W1328">
            <v>2558</v>
          </cell>
          <cell r="X1328"/>
          <cell r="Y1328"/>
          <cell r="Z1328"/>
          <cell r="AA1328">
            <v>4</v>
          </cell>
          <cell r="AB1328">
            <v>2</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นายสามารถ บุญยังเต</v>
          </cell>
          <cell r="BM1328">
            <v>823757010106</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2172</v>
          </cell>
          <cell r="C1329">
            <v>1324</v>
          </cell>
          <cell r="D1329">
            <v>15</v>
          </cell>
          <cell r="E1329">
            <v>3</v>
          </cell>
          <cell r="F1329">
            <v>2566</v>
          </cell>
          <cell r="G1329">
            <v>800031171849</v>
          </cell>
          <cell r="H1329" t="str">
            <v>นาง</v>
          </cell>
          <cell r="I1329" t="str">
            <v>สุกัญญา</v>
          </cell>
          <cell r="J1329" t="str">
            <v>ไชยเป็ง</v>
          </cell>
          <cell r="K1329">
            <v>3589900060598</v>
          </cell>
          <cell r="L1329" t="str">
            <v>หางดง</v>
          </cell>
          <cell r="M1329" t="str">
            <v>เชียงใหม่ 3</v>
          </cell>
          <cell r="N1329">
            <v>8</v>
          </cell>
          <cell r="O1329" t="str">
            <v>สินเชื่อธนาคารประชาชน</v>
          </cell>
          <cell r="P1329" t="str">
            <v>1.บุคคลค้ำประกัน</v>
          </cell>
          <cell r="Q1329">
            <v>36656</v>
          </cell>
          <cell r="R1329">
            <v>4711.38</v>
          </cell>
          <cell r="S1329" t="str">
            <v>จังหวัดแม่ฮ่องสอน</v>
          </cell>
          <cell r="T1329" t="str">
            <v>ผบ.317</v>
          </cell>
          <cell r="U1329">
            <v>2558</v>
          </cell>
          <cell r="V1329" t="str">
            <v>ผบ.345</v>
          </cell>
          <cell r="W1329">
            <v>2558</v>
          </cell>
          <cell r="X1329"/>
          <cell r="Y1329"/>
          <cell r="Z1329"/>
          <cell r="AA1329">
            <v>9</v>
          </cell>
          <cell r="AB1329">
            <v>11</v>
          </cell>
          <cell r="AC1329">
            <v>2558</v>
          </cell>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นางสุกัญญา ไชยเป็ง</v>
          </cell>
          <cell r="BM1329">
            <v>823755010402</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2173</v>
          </cell>
          <cell r="C1330">
            <v>1325</v>
          </cell>
          <cell r="D1330">
            <v>15</v>
          </cell>
          <cell r="E1330">
            <v>3</v>
          </cell>
          <cell r="F1330">
            <v>2566</v>
          </cell>
          <cell r="G1330">
            <v>800029090746</v>
          </cell>
          <cell r="H1330" t="str">
            <v>นางสาว</v>
          </cell>
          <cell r="I1330" t="str">
            <v>ทิวากร</v>
          </cell>
          <cell r="J1330" t="str">
            <v>ยศสุตัน</v>
          </cell>
          <cell r="K1330">
            <v>1540200008807</v>
          </cell>
          <cell r="L1330" t="str">
            <v>หางดง</v>
          </cell>
          <cell r="M1330" t="str">
            <v>เชียงใหม่ 3</v>
          </cell>
          <cell r="N1330">
            <v>8</v>
          </cell>
          <cell r="O1330" t="str">
            <v>สินเชื่อธนาคารประชาชน</v>
          </cell>
          <cell r="P1330" t="str">
            <v>1.บุคคลค้ำประกัน</v>
          </cell>
          <cell r="Q1330">
            <v>28313.52</v>
          </cell>
          <cell r="R1330">
            <v>2535.12</v>
          </cell>
          <cell r="S1330" t="str">
            <v>จังหวัดแพร่</v>
          </cell>
          <cell r="T1330" t="str">
            <v>ผบ.2944</v>
          </cell>
          <cell r="U1330">
            <v>2558</v>
          </cell>
          <cell r="V1330" t="str">
            <v>ผบ.3437</v>
          </cell>
          <cell r="W1330">
            <v>2558</v>
          </cell>
          <cell r="X1330">
            <v>14</v>
          </cell>
          <cell r="Y1330">
            <v>12</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นางสาวทิวากร ยศสุตัน</v>
          </cell>
          <cell r="BM1330">
            <v>823755010427</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2174</v>
          </cell>
          <cell r="C1331">
            <v>1326</v>
          </cell>
          <cell r="D1331">
            <v>15</v>
          </cell>
          <cell r="E1331">
            <v>3</v>
          </cell>
          <cell r="F1331">
            <v>2566</v>
          </cell>
          <cell r="G1331">
            <v>800020777622</v>
          </cell>
          <cell r="H1331" t="str">
            <v>นาย</v>
          </cell>
          <cell r="I1331" t="str">
            <v>วุฒิชานนท์</v>
          </cell>
          <cell r="J1331" t="str">
            <v>สมนาศักดิ์</v>
          </cell>
          <cell r="K1331">
            <v>3570800310322</v>
          </cell>
          <cell r="L1331" t="str">
            <v>หางดง</v>
          </cell>
          <cell r="M1331" t="str">
            <v>เชียงใหม่ 3</v>
          </cell>
          <cell r="N1331">
            <v>8</v>
          </cell>
          <cell r="O1331" t="str">
            <v>สินเชื่อธนาคารประชาชน</v>
          </cell>
          <cell r="P1331" t="str">
            <v>1.บุคคลค้ำประกัน</v>
          </cell>
          <cell r="Q1331">
            <v>74175.990000000005</v>
          </cell>
          <cell r="R1331">
            <v>20279.86</v>
          </cell>
          <cell r="S1331" t="str">
            <v>จังหวัดเชียงราย</v>
          </cell>
          <cell r="T1331" t="str">
            <v>ผบ.3666</v>
          </cell>
          <cell r="U1331">
            <v>2558</v>
          </cell>
          <cell r="V1331" t="str">
            <v>ผบ.4573</v>
          </cell>
          <cell r="W1331">
            <v>2558</v>
          </cell>
          <cell r="X1331">
            <v>23</v>
          </cell>
          <cell r="Y1331">
            <v>11</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นายวุฒิชานนท์ สมนาศักดิ์</v>
          </cell>
          <cell r="BM1331">
            <v>0</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2175</v>
          </cell>
          <cell r="C1332">
            <v>1327</v>
          </cell>
          <cell r="D1332">
            <v>15</v>
          </cell>
          <cell r="E1332">
            <v>3</v>
          </cell>
          <cell r="F1332">
            <v>2566</v>
          </cell>
          <cell r="G1332">
            <v>800028275322</v>
          </cell>
          <cell r="H1332" t="str">
            <v>นาย</v>
          </cell>
          <cell r="I1332" t="str">
            <v>ธนะพันธ์</v>
          </cell>
          <cell r="J1332" t="str">
            <v>กลั่นปรุง</v>
          </cell>
          <cell r="K1332">
            <v>1760100053981</v>
          </cell>
          <cell r="L1332" t="str">
            <v>หางดง</v>
          </cell>
          <cell r="M1332" t="str">
            <v>เชียงใหม่ 3</v>
          </cell>
          <cell r="N1332">
            <v>8</v>
          </cell>
          <cell r="O1332" t="str">
            <v>สินเชื่อธนาคารประชาชน</v>
          </cell>
          <cell r="P1332" t="str">
            <v>1.บุคคลค้ำประกัน</v>
          </cell>
          <cell r="Q1332">
            <v>32650</v>
          </cell>
          <cell r="R1332">
            <v>5353.51</v>
          </cell>
          <cell r="S1332" t="str">
            <v>จังหวัดชุมพร</v>
          </cell>
          <cell r="T1332" t="str">
            <v>ผบ.1424</v>
          </cell>
          <cell r="U1332">
            <v>2558</v>
          </cell>
          <cell r="V1332" t="str">
            <v>ผบ.1780</v>
          </cell>
          <cell r="W1332">
            <v>2558</v>
          </cell>
          <cell r="X1332">
            <v>26</v>
          </cell>
          <cell r="Y1332">
            <v>10</v>
          </cell>
          <cell r="Z1332">
            <v>2558</v>
          </cell>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นายธนะพันธ์ กลั่นปรุง</v>
          </cell>
          <cell r="BM1332">
            <v>823758010045</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2176</v>
          </cell>
          <cell r="C1333">
            <v>1328</v>
          </cell>
          <cell r="D1333">
            <v>15</v>
          </cell>
          <cell r="E1333">
            <v>3</v>
          </cell>
          <cell r="F1333">
            <v>2566</v>
          </cell>
          <cell r="G1333">
            <v>800011800342</v>
          </cell>
          <cell r="H1333" t="str">
            <v>นาง</v>
          </cell>
          <cell r="I1333" t="str">
            <v>พรทิพย์</v>
          </cell>
          <cell r="J1333" t="str">
            <v>สัตยากร</v>
          </cell>
          <cell r="K1333">
            <v>3501200164083</v>
          </cell>
          <cell r="L1333" t="str">
            <v>สันป่าตอง</v>
          </cell>
          <cell r="M1333" t="str">
            <v>เชียงใหม่ 3</v>
          </cell>
          <cell r="N1333">
            <v>8</v>
          </cell>
          <cell r="O1333" t="str">
            <v>สินเชื่อธนาคารประชาชน</v>
          </cell>
          <cell r="P1333" t="str">
            <v>1.บุคคลค้ำประกัน</v>
          </cell>
          <cell r="Q1333">
            <v>43257.89</v>
          </cell>
          <cell r="R1333">
            <v>1276.3699999999999</v>
          </cell>
          <cell r="S1333" t="str">
            <v>แขวงเชียงใหม่</v>
          </cell>
          <cell r="T1333" t="str">
            <v>ผบ.4723</v>
          </cell>
          <cell r="U1333">
            <v>2558</v>
          </cell>
          <cell r="V1333" t="str">
            <v>ผบ.4505</v>
          </cell>
          <cell r="W1333">
            <v>2558</v>
          </cell>
          <cell r="X1333"/>
          <cell r="Y1333"/>
          <cell r="Z1333"/>
          <cell r="AA1333">
            <v>4</v>
          </cell>
          <cell r="AB1333">
            <v>8</v>
          </cell>
          <cell r="AC1333">
            <v>2558</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นางพรทิพย์ สัตยากร</v>
          </cell>
          <cell r="BM1333">
            <v>823757010068</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2177</v>
          </cell>
          <cell r="C1334">
            <v>1329</v>
          </cell>
          <cell r="D1334">
            <v>15</v>
          </cell>
          <cell r="E1334">
            <v>3</v>
          </cell>
          <cell r="F1334">
            <v>2566</v>
          </cell>
          <cell r="G1334">
            <v>800026406192</v>
          </cell>
          <cell r="H1334" t="str">
            <v>นาย</v>
          </cell>
          <cell r="I1334" t="str">
            <v>อุทัย</v>
          </cell>
          <cell r="J1334" t="str">
            <v>คำเขียว</v>
          </cell>
          <cell r="K1334">
            <v>3500100045223</v>
          </cell>
          <cell r="L1334" t="str">
            <v>สันป่าตอง</v>
          </cell>
          <cell r="M1334" t="str">
            <v>เชียงใหม่ 3</v>
          </cell>
          <cell r="N1334">
            <v>8</v>
          </cell>
          <cell r="O1334" t="str">
            <v>สินเชื่อธนาคารประชาชน</v>
          </cell>
          <cell r="P1334" t="str">
            <v>1.บุคคลค้ำประกัน</v>
          </cell>
          <cell r="Q1334">
            <v>128328</v>
          </cell>
          <cell r="R1334">
            <v>24022.63</v>
          </cell>
          <cell r="S1334" t="str">
            <v>แขวงเชียงใหม่</v>
          </cell>
          <cell r="T1334" t="str">
            <v>ผบ.6151</v>
          </cell>
          <cell r="U1334">
            <v>2558</v>
          </cell>
          <cell r="V1334" t="str">
            <v>ผบ.5452</v>
          </cell>
          <cell r="W1334">
            <v>2558</v>
          </cell>
          <cell r="X1334">
            <v>18</v>
          </cell>
          <cell r="Y1334">
            <v>8</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นายอุทัย คำเขียว</v>
          </cell>
          <cell r="BM1334">
            <v>823758010071</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2178</v>
          </cell>
          <cell r="C1335">
            <v>1330</v>
          </cell>
          <cell r="D1335">
            <v>15</v>
          </cell>
          <cell r="E1335">
            <v>3</v>
          </cell>
          <cell r="F1335">
            <v>2566</v>
          </cell>
          <cell r="G1335">
            <v>800028100835</v>
          </cell>
          <cell r="H1335" t="str">
            <v>นาย</v>
          </cell>
          <cell r="I1335" t="str">
            <v>ราชันย์</v>
          </cell>
          <cell r="J1335" t="str">
            <v>รุ่งเรือง</v>
          </cell>
          <cell r="K1335">
            <v>3570400030667</v>
          </cell>
          <cell r="L1335" t="str">
            <v>สันป่าตอง</v>
          </cell>
          <cell r="M1335" t="str">
            <v>เชียงใหม่ 3</v>
          </cell>
          <cell r="N1335">
            <v>8</v>
          </cell>
          <cell r="O1335" t="str">
            <v>สินเชื่อธนาคารประชาชน</v>
          </cell>
          <cell r="P1335" t="str">
            <v>1.บุคคลค้ำประกัน</v>
          </cell>
          <cell r="Q1335">
            <v>174382</v>
          </cell>
          <cell r="R1335">
            <v>19346.37</v>
          </cell>
          <cell r="S1335" t="str">
            <v>จังหวัดเทิง</v>
          </cell>
          <cell r="T1335" t="str">
            <v>ผบ.1165</v>
          </cell>
          <cell r="U1335">
            <v>2558</v>
          </cell>
          <cell r="V1335" t="str">
            <v>ผบ.1365</v>
          </cell>
          <cell r="W1335">
            <v>2558</v>
          </cell>
          <cell r="X1335">
            <v>16</v>
          </cell>
          <cell r="Y1335">
            <v>11</v>
          </cell>
          <cell r="Z1335">
            <v>2558</v>
          </cell>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นายราชันย์ รุ่งเรือง</v>
          </cell>
          <cell r="BM1335">
            <v>823757010003</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2179</v>
          </cell>
          <cell r="C1336">
            <v>1331</v>
          </cell>
          <cell r="D1336">
            <v>15</v>
          </cell>
          <cell r="E1336">
            <v>3</v>
          </cell>
          <cell r="F1336">
            <v>2566</v>
          </cell>
          <cell r="G1336">
            <v>800020645688</v>
          </cell>
          <cell r="H1336" t="str">
            <v>นาย</v>
          </cell>
          <cell r="I1336" t="str">
            <v>กมล</v>
          </cell>
          <cell r="J1336" t="str">
            <v>ศรีคำมูล</v>
          </cell>
          <cell r="K1336">
            <v>3501200964527</v>
          </cell>
          <cell r="L1336" t="str">
            <v>สันป่าตอง</v>
          </cell>
          <cell r="M1336" t="str">
            <v>เชียงใหม่ 3</v>
          </cell>
          <cell r="N1336">
            <v>8</v>
          </cell>
          <cell r="O1336" t="str">
            <v>สินเชื่อธนาคารประชาชน</v>
          </cell>
          <cell r="P1336" t="str">
            <v>1.บุคคลค้ำประกัน</v>
          </cell>
          <cell r="Q1336">
            <v>172908</v>
          </cell>
          <cell r="R1336">
            <v>23575.17</v>
          </cell>
          <cell r="S1336" t="str">
            <v>แขวงเชียงใหม่</v>
          </cell>
          <cell r="T1336" t="str">
            <v>ผบ.2268</v>
          </cell>
          <cell r="U1336">
            <v>2258</v>
          </cell>
          <cell r="V1336" t="str">
            <v>ผบ.3580</v>
          </cell>
          <cell r="W1336">
            <v>2558</v>
          </cell>
          <cell r="X1336"/>
          <cell r="Y1336"/>
          <cell r="Z1336"/>
          <cell r="AA1336">
            <v>8</v>
          </cell>
          <cell r="AB1336">
            <v>7</v>
          </cell>
          <cell r="AC1336">
            <v>2558</v>
          </cell>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นายกมล ศรีคำมูล</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2180</v>
          </cell>
          <cell r="C1337">
            <v>1332</v>
          </cell>
          <cell r="D1337">
            <v>15</v>
          </cell>
          <cell r="E1337">
            <v>3</v>
          </cell>
          <cell r="F1337">
            <v>2566</v>
          </cell>
          <cell r="G1337">
            <v>800026548589</v>
          </cell>
          <cell r="H1337" t="str">
            <v>นาย</v>
          </cell>
          <cell r="I1337" t="str">
            <v>เกียรติชาย</v>
          </cell>
          <cell r="J1337" t="str">
            <v>ฐาราชวงศ์ศึก</v>
          </cell>
          <cell r="K1337">
            <v>3259900146789</v>
          </cell>
          <cell r="L1337" t="str">
            <v>สันป่าตอง</v>
          </cell>
          <cell r="M1337" t="str">
            <v>เชียงใหม่ 3</v>
          </cell>
          <cell r="N1337">
            <v>8</v>
          </cell>
          <cell r="O1337" t="str">
            <v>สินเชื่อสวัสดิการ</v>
          </cell>
          <cell r="P1337" t="str">
            <v>1.บุคคลค้ำประกัน</v>
          </cell>
          <cell r="Q1337">
            <v>127907.72</v>
          </cell>
          <cell r="R1337">
            <v>16213.07</v>
          </cell>
          <cell r="S1337" t="str">
            <v>จังหวัดลำพูน</v>
          </cell>
          <cell r="T1337" t="str">
            <v>ผบ.2789</v>
          </cell>
          <cell r="U1337">
            <v>2558</v>
          </cell>
          <cell r="V1337" t="str">
            <v>ผบ.3048</v>
          </cell>
          <cell r="W1337">
            <v>2558</v>
          </cell>
          <cell r="X1337">
            <v>26</v>
          </cell>
          <cell r="Y1337">
            <v>10</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นายเกียรติชาย ฐาราชวงศ์ศึก</v>
          </cell>
          <cell r="BM1337">
            <v>0</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2181</v>
          </cell>
          <cell r="C1338">
            <v>1333</v>
          </cell>
          <cell r="D1338">
            <v>15</v>
          </cell>
          <cell r="E1338">
            <v>3</v>
          </cell>
          <cell r="F1338">
            <v>2566</v>
          </cell>
          <cell r="G1338">
            <v>800014256732</v>
          </cell>
          <cell r="H1338" t="str">
            <v>นาง</v>
          </cell>
          <cell r="I1338" t="str">
            <v>บัวรวย</v>
          </cell>
          <cell r="J1338" t="str">
            <v>บุญมา</v>
          </cell>
          <cell r="K1338">
            <v>3501200738616</v>
          </cell>
          <cell r="L1338" t="str">
            <v>สันป่าตอง</v>
          </cell>
          <cell r="M1338" t="str">
            <v>เชียงใหม่ 3</v>
          </cell>
          <cell r="N1338">
            <v>8</v>
          </cell>
          <cell r="O1338" t="str">
            <v>สินเชื่อธนาคารประชาชน</v>
          </cell>
          <cell r="P1338" t="str">
            <v>1.บุคคลค้ำประกัน</v>
          </cell>
          <cell r="Q1338">
            <v>67527.360000000001</v>
          </cell>
          <cell r="R1338">
            <v>6370.58</v>
          </cell>
          <cell r="S1338" t="str">
            <v>แขวงเชียงใหม่</v>
          </cell>
          <cell r="T1338" t="str">
            <v>ผบ.8267</v>
          </cell>
          <cell r="U1338">
            <v>2558</v>
          </cell>
          <cell r="V1338" t="str">
            <v>ผบ.9312</v>
          </cell>
          <cell r="W1338">
            <v>2558</v>
          </cell>
          <cell r="X1338">
            <v>30</v>
          </cell>
          <cell r="Y1338">
            <v>11</v>
          </cell>
          <cell r="Z1338">
            <v>2558</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t="str">
            <v>นางบัวรวย บุญมา</v>
          </cell>
          <cell r="BM1338">
            <v>823758010432</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v>2182</v>
          </cell>
          <cell r="C1339">
            <v>1334</v>
          </cell>
          <cell r="D1339">
            <v>21</v>
          </cell>
          <cell r="E1339">
            <v>3</v>
          </cell>
          <cell r="F1339">
            <v>2566</v>
          </cell>
          <cell r="G1339">
            <v>800097565652</v>
          </cell>
          <cell r="H1339" t="str">
            <v>นาง</v>
          </cell>
          <cell r="I1339" t="str">
            <v xml:space="preserve">พิทักษ์ </v>
          </cell>
          <cell r="J1339" t="str">
            <v>พิมพ์เกตุ</v>
          </cell>
          <cell r="K1339">
            <v>3630400049472</v>
          </cell>
          <cell r="L1339" t="str">
            <v>หนองหอย</v>
          </cell>
          <cell r="M1339" t="str">
            <v>เชียงใหม่ 1</v>
          </cell>
          <cell r="N1339">
            <v>8</v>
          </cell>
          <cell r="O1339" t="str">
            <v>สินเชื่อธนาคารประชาชน</v>
          </cell>
          <cell r="P1339" t="str">
            <v>1.บุคคลค้ำประกัน</v>
          </cell>
          <cell r="Q1339">
            <v>31703.21</v>
          </cell>
          <cell r="R1339">
            <v>8493.4</v>
          </cell>
          <cell r="S1339" t="str">
            <v>แขวงเชียงดาว</v>
          </cell>
          <cell r="T1339" t="str">
            <v>ผบE926</v>
          </cell>
          <cell r="U1339">
            <v>2565</v>
          </cell>
          <cell r="V1339" t="str">
            <v>ผบE228</v>
          </cell>
          <cell r="W1339">
            <v>2566</v>
          </cell>
          <cell r="X1339">
            <v>16</v>
          </cell>
          <cell r="Y1339">
            <v>1</v>
          </cell>
          <cell r="Z1339">
            <v>2566</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t="str">
            <v>ออกหนังสือเตือน 27/7/2565//ออกขอให้ชำระหนี้ 30/9/2565//นัดสืบพยานวันที่ 16/1/2566 เวลา 10.30 น.</v>
          </cell>
          <cell r="BE1339" t="str">
            <v/>
          </cell>
          <cell r="BF1339" t="str">
            <v/>
          </cell>
          <cell r="BG1339" t="str">
            <v/>
          </cell>
          <cell r="BH1339" t="str">
            <v/>
          </cell>
          <cell r="BI1339" t="str">
            <v/>
          </cell>
          <cell r="BJ1339" t="str">
            <v/>
          </cell>
          <cell r="BK1339" t="str">
            <v/>
          </cell>
          <cell r="BL1339" t="str">
            <v>นางพิทักษ์  พิมพ์เกตุ</v>
          </cell>
          <cell r="BM1339">
            <v>883165010608</v>
          </cell>
          <cell r="BN1339"/>
          <cell r="BO1339"/>
          <cell r="BP1339"/>
          <cell r="BQ1339"/>
          <cell r="BR1339"/>
          <cell r="BS1339"/>
          <cell r="BT1339"/>
          <cell r="BU1339"/>
          <cell r="BV1339"/>
          <cell r="BW1339"/>
          <cell r="BX1339"/>
          <cell r="BY1339"/>
          <cell r="BZ1339"/>
          <cell r="CA1339"/>
          <cell r="CB1339"/>
          <cell r="CC1339"/>
          <cell r="CD1339">
            <v>243217</v>
          </cell>
          <cell r="CE1339"/>
          <cell r="CF1339"/>
          <cell r="CG1339"/>
          <cell r="CH1339"/>
          <cell r="CI1339"/>
          <cell r="CJ1339"/>
          <cell r="CK1339"/>
          <cell r="CL1339">
            <v>243217</v>
          </cell>
          <cell r="CM1339"/>
          <cell r="CN1339"/>
          <cell r="CO1339"/>
        </row>
        <row r="1340">
          <cell r="B1340">
            <v>2183</v>
          </cell>
          <cell r="C1340">
            <v>1335</v>
          </cell>
          <cell r="D1340">
            <v>22</v>
          </cell>
          <cell r="E1340">
            <v>3</v>
          </cell>
          <cell r="F1340">
            <v>2566</v>
          </cell>
          <cell r="G1340">
            <v>800057308861</v>
          </cell>
          <cell r="H1340" t="str">
            <v>นาย</v>
          </cell>
          <cell r="I1340" t="str">
            <v>บุญธรรม</v>
          </cell>
          <cell r="J1340" t="str">
            <v>พันน้อย</v>
          </cell>
          <cell r="K1340">
            <v>3420300077590</v>
          </cell>
          <cell r="L1340" t="str">
            <v>สามแยกสันทราย</v>
          </cell>
          <cell r="M1340" t="str">
            <v>เชียงใหม่ 1</v>
          </cell>
          <cell r="N1340">
            <v>8</v>
          </cell>
          <cell r="O1340" t="str">
            <v>สินเชื่อธนาคารประชาชน</v>
          </cell>
          <cell r="P1340" t="str">
            <v>1.บุคคลค้ำประกัน</v>
          </cell>
          <cell r="Q1340">
            <v>35496</v>
          </cell>
          <cell r="R1340">
            <v>16562.34</v>
          </cell>
          <cell r="S1340" t="str">
            <v>แขวงเชียงดาว</v>
          </cell>
          <cell r="T1340" t="str">
            <v>ผบE43</v>
          </cell>
          <cell r="U1340">
            <v>2566</v>
          </cell>
          <cell r="V1340" t="str">
            <v>ผบE144</v>
          </cell>
          <cell r="W1340">
            <v>2566</v>
          </cell>
          <cell r="X1340">
            <v>21</v>
          </cell>
          <cell r="Y1340">
            <v>2</v>
          </cell>
          <cell r="Z1340">
            <v>2566</v>
          </cell>
          <cell r="AA1340"/>
          <cell r="AB1340"/>
          <cell r="AC1340"/>
          <cell r="AD1340"/>
          <cell r="AE1340"/>
          <cell r="AF1340"/>
          <cell r="AG1340"/>
          <cell r="AH1340"/>
          <cell r="AI1340"/>
          <cell r="AJ1340"/>
          <cell r="AK1340"/>
          <cell r="AL1340"/>
          <cell r="AM1340"/>
          <cell r="AN1340"/>
          <cell r="AO1340"/>
          <cell r="AP1340"/>
          <cell r="AQ1340"/>
          <cell r="AR1340"/>
          <cell r="AS1340" t="str">
            <v>พิพากษาให้จำเลยที่ 1 รับผิดเต็มท้ายฟ้อง ส่วนจำเลยที่ 2 และที่ 3 รับผิดเฉพาะต้นเงิน</v>
          </cell>
          <cell r="AT1340"/>
          <cell r="AU1340"/>
          <cell r="AV1340"/>
          <cell r="AW1340"/>
          <cell r="AX1340"/>
          <cell r="AY1340"/>
          <cell r="AZ1340"/>
          <cell r="BA1340"/>
          <cell r="BB1340"/>
          <cell r="BC1340"/>
          <cell r="BD1340" t="str">
            <v>ออกหนังสือเตือน 31/8/2565//นัดสืบพยาน 21/2/2566 เวลา 9.00 น.</v>
          </cell>
          <cell r="BE1340" t="str">
            <v/>
          </cell>
          <cell r="BF1340">
            <v>22</v>
          </cell>
          <cell r="BG1340">
            <v>7</v>
          </cell>
          <cell r="BH1340">
            <v>2565</v>
          </cell>
          <cell r="BI1340">
            <v>2000</v>
          </cell>
          <cell r="BJ1340">
            <v>15</v>
          </cell>
          <cell r="BK1340">
            <v>2</v>
          </cell>
          <cell r="BL1340" t="str">
            <v>นายบุญธรรม พันน้อย</v>
          </cell>
          <cell r="BM1340">
            <v>883165010786</v>
          </cell>
          <cell r="BN1340"/>
          <cell r="BO1340"/>
          <cell r="BP1340"/>
          <cell r="BQ1340"/>
          <cell r="BR1340"/>
          <cell r="BS1340"/>
          <cell r="BT1340"/>
          <cell r="BU1340"/>
          <cell r="BV1340"/>
          <cell r="BW1340"/>
          <cell r="BX1340"/>
          <cell r="BY1340"/>
          <cell r="BZ1340"/>
          <cell r="CA1340"/>
          <cell r="CB1340"/>
          <cell r="CC1340"/>
          <cell r="CD1340">
            <v>243277</v>
          </cell>
          <cell r="CE1340"/>
          <cell r="CF1340"/>
          <cell r="CG1340"/>
          <cell r="CH1340"/>
          <cell r="CI1340"/>
          <cell r="CJ1340"/>
          <cell r="CK1340"/>
          <cell r="CL1340">
            <v>243277</v>
          </cell>
          <cell r="CM1340"/>
          <cell r="CN1340"/>
          <cell r="CO1340"/>
        </row>
        <row r="1341">
          <cell r="B1341">
            <v>2184</v>
          </cell>
          <cell r="C1341">
            <v>1336</v>
          </cell>
          <cell r="D1341">
            <v>29</v>
          </cell>
          <cell r="E1341">
            <v>3</v>
          </cell>
          <cell r="F1341">
            <v>2566</v>
          </cell>
          <cell r="G1341">
            <v>800118172009</v>
          </cell>
          <cell r="H1341" t="str">
            <v>นาย</v>
          </cell>
          <cell r="I1341" t="str">
            <v>ทรัพย์เจริญ</v>
          </cell>
          <cell r="J1341" t="str">
            <v>แก้วบังวัน</v>
          </cell>
          <cell r="K1341">
            <v>1539900644917</v>
          </cell>
          <cell r="L1341" t="str">
            <v>เมญ่า-เชียงใหม่</v>
          </cell>
          <cell r="M1341" t="str">
            <v>เชียงใหม่ 1</v>
          </cell>
          <cell r="N1341">
            <v>8</v>
          </cell>
          <cell r="O1341" t="str">
            <v>สินเชื่อธนาคารประชาชน</v>
          </cell>
          <cell r="P1341" t="str">
            <v>1.บุคคลค้ำประกัน</v>
          </cell>
          <cell r="Q1341">
            <v>86664</v>
          </cell>
          <cell r="R1341">
            <v>15589.75</v>
          </cell>
          <cell r="S1341" t="str">
            <v>แขวงเชียงใหม่</v>
          </cell>
          <cell r="T1341" t="str">
            <v>ผบE7140</v>
          </cell>
          <cell r="U1341">
            <v>2565</v>
          </cell>
          <cell r="V1341" t="str">
            <v>ผบE246</v>
          </cell>
          <cell r="W1341">
            <v>2566</v>
          </cell>
          <cell r="X1341">
            <v>17</v>
          </cell>
          <cell r="Y1341">
            <v>1</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นายทรัพย์เจริญ แก้วบังวัน</v>
          </cell>
          <cell r="BM1341">
            <v>883165010176</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2185</v>
          </cell>
          <cell r="C1342">
            <v>1337</v>
          </cell>
          <cell r="D1342">
            <v>30</v>
          </cell>
          <cell r="E1342">
            <v>3</v>
          </cell>
          <cell r="F1342">
            <v>2566</v>
          </cell>
          <cell r="G1342">
            <v>800070515450</v>
          </cell>
          <cell r="H1342" t="str">
            <v>นางสาว</v>
          </cell>
          <cell r="I1342" t="str">
            <v>มินตรา</v>
          </cell>
          <cell r="J1342" t="str">
            <v>ทะสอน</v>
          </cell>
          <cell r="K1342">
            <v>1549900355346</v>
          </cell>
          <cell r="L1342" t="str">
            <v>เมญ่า - เชียงใหม่</v>
          </cell>
          <cell r="M1342" t="str">
            <v>เชียงใหม่ 1</v>
          </cell>
          <cell r="N1342">
            <v>8</v>
          </cell>
          <cell r="O1342" t="str">
            <v>สินเชื่อธนาคารประชาชน</v>
          </cell>
          <cell r="P1342" t="str">
            <v>1.บุคคลค้ำประกัน</v>
          </cell>
          <cell r="Q1342">
            <v>61514.58</v>
          </cell>
          <cell r="R1342">
            <v>31008.080000000002</v>
          </cell>
          <cell r="S1342" t="str">
            <v>จังหวัดแพร่</v>
          </cell>
          <cell r="T1342" t="str">
            <v>ผบE157</v>
          </cell>
          <cell r="U1342">
            <v>2566</v>
          </cell>
          <cell r="V1342" t="str">
            <v>ผบE658</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นางสาวมินตรา ทะสอน</v>
          </cell>
          <cell r="BM1342">
            <v>883165010622</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2186</v>
          </cell>
          <cell r="C1343">
            <v>1338</v>
          </cell>
          <cell r="D1343">
            <v>30</v>
          </cell>
          <cell r="E1343">
            <v>3</v>
          </cell>
          <cell r="F1343">
            <v>2566</v>
          </cell>
          <cell r="G1343">
            <v>800068819609</v>
          </cell>
          <cell r="H1343" t="str">
            <v>นางสาว</v>
          </cell>
          <cell r="I1343" t="str">
            <v>กนกกาญจน์</v>
          </cell>
          <cell r="J1343" t="str">
            <v>บุตรดี</v>
          </cell>
          <cell r="K1343">
            <v>1560100184646</v>
          </cell>
          <cell r="L1343" t="str">
            <v>เมญ่า - เชียงใหม่</v>
          </cell>
          <cell r="M1343" t="str">
            <v>เชียงใหม่ 1</v>
          </cell>
          <cell r="N1343">
            <v>8</v>
          </cell>
          <cell r="O1343" t="str">
            <v>สินเชื่อธนาคารประชาชน</v>
          </cell>
          <cell r="P1343" t="str">
            <v>1.บุคคลค้ำประกัน</v>
          </cell>
          <cell r="Q1343">
            <v>67820.759999999995</v>
          </cell>
          <cell r="R1343">
            <v>18719.38</v>
          </cell>
          <cell r="S1343" t="str">
            <v>แขวงเชียงราย</v>
          </cell>
          <cell r="T1343" t="str">
            <v>ผบE110</v>
          </cell>
          <cell r="U1343">
            <v>2566</v>
          </cell>
          <cell r="V1343" t="str">
            <v>ผบE806</v>
          </cell>
          <cell r="W1343">
            <v>2566</v>
          </cell>
          <cell r="X1343">
            <v>27</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นางสาวกนกกาญจน์ บุตรดี</v>
          </cell>
          <cell r="BM1343">
            <v>883165010165</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2187</v>
          </cell>
          <cell r="C1344">
            <v>1339</v>
          </cell>
          <cell r="D1344">
            <v>3</v>
          </cell>
          <cell r="E1344">
            <v>4</v>
          </cell>
          <cell r="F1344">
            <v>2566</v>
          </cell>
          <cell r="G1344">
            <v>800095637008</v>
          </cell>
          <cell r="H1344" t="str">
            <v>นาย</v>
          </cell>
          <cell r="I1344" t="str">
            <v>สิทธิโชค</v>
          </cell>
          <cell r="J1344" t="str">
            <v>ดาราวงษ์</v>
          </cell>
          <cell r="K1344">
            <v>1509900673984</v>
          </cell>
          <cell r="L1344" t="str">
            <v>มีโชค พลาซ่า</v>
          </cell>
          <cell r="M1344" t="str">
            <v>เชียงใหม่ 2</v>
          </cell>
          <cell r="N1344">
            <v>8</v>
          </cell>
          <cell r="O1344" t="str">
            <v>สินเชื่อแก้ไขปัญหาหนี้นอกระบบPSAระยะที่ 2</v>
          </cell>
          <cell r="P1344" t="str">
            <v>1.บุคคลค้ำประกัน</v>
          </cell>
          <cell r="Q1344">
            <v>41660</v>
          </cell>
          <cell r="R1344">
            <v>7718.27</v>
          </cell>
          <cell r="S1344" t="str">
            <v>แขวงเชียงดาว</v>
          </cell>
          <cell r="T1344" t="str">
            <v>ผบE15</v>
          </cell>
          <cell r="U1344">
            <v>2566</v>
          </cell>
          <cell r="V1344" t="str">
            <v>ผบE95</v>
          </cell>
          <cell r="W1344">
            <v>2566</v>
          </cell>
          <cell r="X1344">
            <v>6</v>
          </cell>
          <cell r="Y1344">
            <v>2</v>
          </cell>
          <cell r="Z1344">
            <v>2566</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นายสิทธิโชค ดาราวงษ์</v>
          </cell>
          <cell r="BM1344">
            <v>883265010689</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2188</v>
          </cell>
          <cell r="C1345">
            <v>1340</v>
          </cell>
          <cell r="D1345">
            <v>3</v>
          </cell>
          <cell r="E1345">
            <v>4</v>
          </cell>
          <cell r="F1345">
            <v>2566</v>
          </cell>
          <cell r="G1345">
            <v>800096199412</v>
          </cell>
          <cell r="H1345" t="str">
            <v>นาย</v>
          </cell>
          <cell r="I1345" t="str">
            <v>ไสว</v>
          </cell>
          <cell r="J1345" t="str">
            <v>โคตรชมภู</v>
          </cell>
          <cell r="K1345">
            <v>3430200701771</v>
          </cell>
          <cell r="L1345" t="str">
            <v>มีโชค พลาซ่า</v>
          </cell>
          <cell r="M1345" t="str">
            <v>เชียงใหม่ 2</v>
          </cell>
          <cell r="N1345">
            <v>8</v>
          </cell>
          <cell r="O1345" t="str">
            <v>สินเชื่อแก้ไขปัญหาหนี้นอกระบบ (PSA)</v>
          </cell>
          <cell r="P1345" t="str">
            <v>1.บุคคลค้ำประกัน</v>
          </cell>
          <cell r="Q1345">
            <v>31740.46</v>
          </cell>
          <cell r="R1345">
            <v>6349</v>
          </cell>
          <cell r="S1345" t="str">
            <v>แขวงเชียงใหม่</v>
          </cell>
          <cell r="T1345" t="str">
            <v>ผบE6242</v>
          </cell>
          <cell r="U1345">
            <v>2565</v>
          </cell>
          <cell r="V1345" t="str">
            <v>ผบE8439</v>
          </cell>
          <cell r="W1345">
            <v>2565</v>
          </cell>
          <cell r="X1345">
            <v>28</v>
          </cell>
          <cell r="Y1345">
            <v>11</v>
          </cell>
          <cell r="Z1345">
            <v>2565</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นายไสว โคตรชมภู</v>
          </cell>
          <cell r="BM1345">
            <v>883265010311</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2189</v>
          </cell>
          <cell r="C1346">
            <v>1341</v>
          </cell>
          <cell r="D1346">
            <v>17</v>
          </cell>
          <cell r="E1346">
            <v>4</v>
          </cell>
          <cell r="F1346">
            <v>2566</v>
          </cell>
          <cell r="G1346" t="str">
            <v>800100758781 , 
800100758799</v>
          </cell>
          <cell r="H1346" t="str">
            <v>นาย</v>
          </cell>
          <cell r="I1346" t="str">
            <v>ศักดิ์ชัย</v>
          </cell>
          <cell r="J1346" t="str">
            <v>ศรีปุริ</v>
          </cell>
          <cell r="K1346">
            <v>3570100944329</v>
          </cell>
          <cell r="L1346" t="str">
            <v>มีโชค พลาซ่า</v>
          </cell>
          <cell r="M1346" t="str">
            <v>เชียงใหม่ 2</v>
          </cell>
          <cell r="N1346">
            <v>8</v>
          </cell>
          <cell r="O1346" t="str">
            <v>สินเขื่อเคหะ, สินเชื่อไทรทอง MRTA</v>
          </cell>
          <cell r="P1346" t="str">
            <v>2.หลักทรัพย์ค้ำประกัน</v>
          </cell>
          <cell r="Q1346">
            <v>824320.38</v>
          </cell>
          <cell r="R1346">
            <v>58563.77</v>
          </cell>
          <cell r="S1346" t="str">
            <v>จังหวัดเชียงราย</v>
          </cell>
          <cell r="T1346" t="str">
            <v>ผบE956</v>
          </cell>
          <cell r="U1346">
            <v>2565</v>
          </cell>
          <cell r="V1346" t="str">
            <v>ผบE115</v>
          </cell>
          <cell r="W1346">
            <v>2566</v>
          </cell>
          <cell r="X1346">
            <v>13</v>
          </cell>
          <cell r="Y1346">
            <v>2</v>
          </cell>
          <cell r="Z1346">
            <v>2566</v>
          </cell>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นายศักดิ์ชัย ศรีปุริ</v>
          </cell>
          <cell r="BM1346">
            <v>883162012289</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2190</v>
          </cell>
          <cell r="C1347">
            <v>1342</v>
          </cell>
          <cell r="D1347">
            <v>23</v>
          </cell>
          <cell r="E1347">
            <v>5</v>
          </cell>
          <cell r="F1347">
            <v>2566</v>
          </cell>
          <cell r="G1347">
            <v>800001552044</v>
          </cell>
          <cell r="H1347" t="str">
            <v>นางสาว</v>
          </cell>
          <cell r="I1347" t="str">
            <v>อลิสา</v>
          </cell>
          <cell r="J1347" t="str">
            <v>พรหมนิ่ม</v>
          </cell>
          <cell r="K1347"/>
          <cell r="L1347" t="str">
            <v>สันป่าตอง</v>
          </cell>
          <cell r="M1347" t="str">
            <v>เชียงใหม่ 3</v>
          </cell>
          <cell r="N1347">
            <v>8</v>
          </cell>
          <cell r="O1347" t="str">
            <v>สินเชื่อกเพื่อการบริโภค</v>
          </cell>
          <cell r="P1347"/>
          <cell r="Q1347"/>
          <cell r="R1347"/>
          <cell r="S1347" t="str">
            <v>แขวงเชียงใหม่</v>
          </cell>
          <cell r="T1347" t="str">
            <v>ผบ.3237</v>
          </cell>
          <cell r="U1347">
            <v>2559</v>
          </cell>
          <cell r="V1347" t="str">
            <v>ผบ.4518</v>
          </cell>
          <cell r="W1347">
            <v>2559</v>
          </cell>
          <cell r="X1347">
            <v>28</v>
          </cell>
          <cell r="Y1347">
            <v>6</v>
          </cell>
          <cell r="Z1347">
            <v>2559</v>
          </cell>
          <cell r="AA1347"/>
          <cell r="AB1347"/>
          <cell r="AC1347"/>
          <cell r="AD1347"/>
          <cell r="AE1347"/>
          <cell r="AF1347"/>
          <cell r="AG1347">
            <v>16</v>
          </cell>
          <cell r="AH1347">
            <v>2</v>
          </cell>
          <cell r="AI1347">
            <v>2560</v>
          </cell>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นางสาวอลิสา พรหมนิ่ม</v>
          </cell>
          <cell r="BM1347">
            <v>0</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2191</v>
          </cell>
          <cell r="C1348">
            <v>1343</v>
          </cell>
          <cell r="D1348">
            <v>29</v>
          </cell>
          <cell r="E1348">
            <v>5</v>
          </cell>
          <cell r="F1348">
            <v>2566</v>
          </cell>
          <cell r="G1348" t="str">
            <v>800095007822,
800095007830</v>
          </cell>
          <cell r="H1348" t="str">
            <v>นาย</v>
          </cell>
          <cell r="I1348" t="str">
            <v>วรศักดิ์</v>
          </cell>
          <cell r="J1348" t="str">
            <v>ทรงชัยอิตรานนท์</v>
          </cell>
          <cell r="K1348">
            <v>8570884005152</v>
          </cell>
          <cell r="L1348" t="str">
            <v>หนองหอย</v>
          </cell>
          <cell r="M1348" t="str">
            <v>เชียงใหม่ 1</v>
          </cell>
          <cell r="N1348">
            <v>8</v>
          </cell>
          <cell r="O1348" t="str">
            <v>สินเชื่อเคหะ,ไทรทอง</v>
          </cell>
          <cell r="P1348" t="str">
            <v>2.หลักทรัพย์ค้ำประกัน</v>
          </cell>
          <cell r="Q1348">
            <v>1635394.75</v>
          </cell>
          <cell r="R1348">
            <v>215940.73</v>
          </cell>
          <cell r="S1348" t="str">
            <v>จังหวัดเชียงใหม่</v>
          </cell>
          <cell r="T1348" t="str">
            <v>ผบE61</v>
          </cell>
          <cell r="U1348">
            <v>2566</v>
          </cell>
          <cell r="V1348" t="str">
            <v>ผบE379</v>
          </cell>
          <cell r="W1348">
            <v>2566</v>
          </cell>
          <cell r="X1348">
            <v>13</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t="str">
            <v>นายวรศักดิ์ ทรงชัยอิตรานนท์</v>
          </cell>
          <cell r="BM1348">
            <v>883165010605</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2192</v>
          </cell>
          <cell r="C1349">
            <v>1344</v>
          </cell>
          <cell r="D1349">
            <v>29</v>
          </cell>
          <cell r="E1349">
            <v>5</v>
          </cell>
          <cell r="F1349">
            <v>2566</v>
          </cell>
          <cell r="G1349" t="str">
            <v>800102244566 , 
800102244574</v>
          </cell>
          <cell r="H1349" t="str">
            <v>นาย</v>
          </cell>
          <cell r="I1349" t="str">
            <v>จักรกฤษณ์</v>
          </cell>
          <cell r="J1349" t="str">
            <v>จันทร์ดอนตอง</v>
          </cell>
          <cell r="K1349">
            <v>1510100183631</v>
          </cell>
          <cell r="L1349" t="str">
            <v>หนองหอย</v>
          </cell>
          <cell r="M1349" t="str">
            <v>เชียงใหม่ 1</v>
          </cell>
          <cell r="N1349">
            <v>8</v>
          </cell>
          <cell r="O1349" t="str">
            <v>สินเชื่อเคหะ , สินเชื่อไทรทอง</v>
          </cell>
          <cell r="P1349" t="str">
            <v>2.หลักทรัพย์ค้ำประกัน</v>
          </cell>
          <cell r="Q1349">
            <v>1265362.42</v>
          </cell>
          <cell r="R1349">
            <v>89257.58</v>
          </cell>
          <cell r="S1349" t="str">
            <v>จังหวัดลำพูน</v>
          </cell>
          <cell r="T1349" t="str">
            <v>ผบE78</v>
          </cell>
          <cell r="U1349">
            <v>2566</v>
          </cell>
          <cell r="V1349" t="str">
            <v>ผบE806</v>
          </cell>
          <cell r="W1349">
            <v>2566</v>
          </cell>
          <cell r="X1349">
            <v>20</v>
          </cell>
          <cell r="Y1349">
            <v>3</v>
          </cell>
          <cell r="Z1349">
            <v>2566</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t="str">
            <v>นายจักรกฤษณ์ จันทร์ดอนตอง</v>
          </cell>
          <cell r="BM1349">
            <v>883165010606</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2193</v>
          </cell>
          <cell r="C1350">
            <v>1345</v>
          </cell>
          <cell r="D1350">
            <v>29</v>
          </cell>
          <cell r="E1350">
            <v>5</v>
          </cell>
          <cell r="F1350">
            <v>2566</v>
          </cell>
          <cell r="G1350">
            <v>800016004684</v>
          </cell>
          <cell r="H1350" t="str">
            <v>ด.ต.</v>
          </cell>
          <cell r="I1350" t="str">
            <v xml:space="preserve">ไพบูลย์  </v>
          </cell>
          <cell r="J1350" t="str">
            <v>เชื้อกันทา</v>
          </cell>
          <cell r="K1350"/>
          <cell r="L1350" t="str">
            <v>สันทราย</v>
          </cell>
          <cell r="M1350" t="str">
            <v>เชียงใหม่ 2</v>
          </cell>
          <cell r="N1350">
            <v>8</v>
          </cell>
          <cell r="O1350"/>
          <cell r="P1350"/>
          <cell r="Q1350"/>
          <cell r="R1350"/>
          <cell r="S1350" t="str">
            <v>จังหวัดเชียงใหม่</v>
          </cell>
          <cell r="T1350" t="str">
            <v>ผบ.392</v>
          </cell>
          <cell r="U1350">
            <v>2557</v>
          </cell>
          <cell r="V1350" t="str">
            <v>ผบ.2033</v>
          </cell>
          <cell r="W1350">
            <v>2557</v>
          </cell>
          <cell r="X1350"/>
          <cell r="Y1350"/>
          <cell r="Z1350"/>
          <cell r="AA1350">
            <v>13</v>
          </cell>
          <cell r="AB1350">
            <v>10</v>
          </cell>
          <cell r="AC1350">
            <v>2557</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คำสั่งถอนการยึดจำนวน 1 แปลง วันที่ 26/5/2566//รายการถอนการยึด 29/5/2566</v>
          </cell>
          <cell r="BC1350"/>
          <cell r="BD1350"/>
          <cell r="BE1350"/>
          <cell r="BF1350"/>
          <cell r="BG1350"/>
          <cell r="BH1350"/>
          <cell r="BI1350"/>
          <cell r="BJ1350"/>
          <cell r="BK1350"/>
          <cell r="BL1350" t="str">
            <v>ด.ต.ไพบูลย์   เชื้อกันทา</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2194</v>
          </cell>
          <cell r="C1351">
            <v>1346</v>
          </cell>
          <cell r="D1351">
            <v>9</v>
          </cell>
          <cell r="E1351">
            <v>6</v>
          </cell>
          <cell r="F1351">
            <v>2566</v>
          </cell>
          <cell r="G1351"/>
          <cell r="H1351" t="str">
            <v>นางสาว</v>
          </cell>
          <cell r="I1351" t="str">
            <v>เกื้อลภัส</v>
          </cell>
          <cell r="J1351" t="str">
            <v>สังฆบุญ</v>
          </cell>
          <cell r="K1351" t="str">
            <v>3 5012 00848 60 8</v>
          </cell>
          <cell r="L1351" t="str">
            <v>บิ๊กซีหางดง</v>
          </cell>
          <cell r="M1351" t="str">
            <v>เชียงใหม่ 3</v>
          </cell>
          <cell r="N1351">
            <v>8</v>
          </cell>
          <cell r="O1351"/>
          <cell r="P1351"/>
          <cell r="Q1351"/>
          <cell r="R1351"/>
          <cell r="S1351" t="str">
            <v>จังหวัดเชียงใหม่</v>
          </cell>
          <cell r="T1351"/>
          <cell r="U1351"/>
          <cell r="V1351" t="str">
            <v>พ.961</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นางสาวเกื้อลภัส สังฆบุญ</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2195</v>
          </cell>
          <cell r="C1352">
            <v>1347</v>
          </cell>
          <cell r="D1352">
            <v>16</v>
          </cell>
          <cell r="E1352">
            <v>6</v>
          </cell>
          <cell r="F1352">
            <v>2566</v>
          </cell>
          <cell r="G1352"/>
          <cell r="H1352" t="str">
            <v>นางสาว</v>
          </cell>
          <cell r="I1352" t="str">
            <v>ภวรัญชน์หรือคันฉัตร</v>
          </cell>
          <cell r="J1352" t="str">
            <v>ฟินโปร</v>
          </cell>
          <cell r="K1352"/>
          <cell r="L1352" t="str">
            <v>บวกครกหลวง</v>
          </cell>
          <cell r="M1352" t="str">
            <v>เชียงใหม่ 3</v>
          </cell>
          <cell r="N1352">
            <v>8</v>
          </cell>
          <cell r="O1352"/>
          <cell r="P1352"/>
          <cell r="Q1352"/>
          <cell r="R1352"/>
          <cell r="S1352" t="str">
            <v>แขวงเชียงดาว</v>
          </cell>
          <cell r="T1352"/>
          <cell r="U1352"/>
          <cell r="V1352" t="str">
            <v>ผบE518</v>
          </cell>
          <cell r="W1352">
            <v>2564</v>
          </cell>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นำส่งต้นฉบับโฉนดที่ดินและสัญญาจำนอง</v>
          </cell>
          <cell r="BC1352"/>
          <cell r="BD1352"/>
          <cell r="BE1352"/>
          <cell r="BF1352"/>
          <cell r="BG1352"/>
          <cell r="BH1352"/>
          <cell r="BI1352"/>
          <cell r="BJ1352"/>
          <cell r="BK1352"/>
          <cell r="BL1352" t="str">
            <v>นางสาวภวรัญชน์หรือคันฉัตร ฟินโปร</v>
          </cell>
          <cell r="BM1352">
            <v>0</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2196</v>
          </cell>
          <cell r="C1353">
            <v>1348</v>
          </cell>
          <cell r="D1353">
            <v>20</v>
          </cell>
          <cell r="E1353">
            <v>4</v>
          </cell>
          <cell r="F1353">
            <v>2566</v>
          </cell>
          <cell r="G1353">
            <v>800099771969</v>
          </cell>
          <cell r="H1353" t="str">
            <v>นาย</v>
          </cell>
          <cell r="I1353" t="str">
            <v>ภานุพงษ์</v>
          </cell>
          <cell r="J1353" t="str">
            <v>เลี้ยงประเสริฐ</v>
          </cell>
          <cell r="K1353">
            <v>1509900774331</v>
          </cell>
          <cell r="L1353" t="str">
            <v>เชียงใหม่</v>
          </cell>
          <cell r="M1353" t="str">
            <v>เชียงใหม่ 1</v>
          </cell>
          <cell r="N1353">
            <v>8</v>
          </cell>
          <cell r="O1353" t="str">
            <v>สินเชื่อธนาคารประชาชน</v>
          </cell>
          <cell r="P1353" t="str">
            <v>1.บุคคลค้ำประกัน</v>
          </cell>
          <cell r="Q1353">
            <v>76284</v>
          </cell>
          <cell r="R1353">
            <v>13020.89</v>
          </cell>
          <cell r="S1353" t="str">
            <v>แขวงเชียงใหม่</v>
          </cell>
          <cell r="T1353" t="str">
            <v>ผบE6241</v>
          </cell>
          <cell r="U1353">
            <v>2565</v>
          </cell>
          <cell r="V1353" t="str">
            <v>ผบE8454</v>
          </cell>
          <cell r="W1353">
            <v>2565</v>
          </cell>
          <cell r="X1353"/>
          <cell r="Y1353"/>
          <cell r="Z1353"/>
          <cell r="AA1353">
            <v>28</v>
          </cell>
          <cell r="AB1353">
            <v>11</v>
          </cell>
          <cell r="AC1353">
            <v>2565</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นายภานุพงษ์ เลี้ยงประเสริฐ</v>
          </cell>
          <cell r="BM1353">
            <v>883165010121</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2197</v>
          </cell>
          <cell r="C1354">
            <v>1349</v>
          </cell>
          <cell r="D1354">
            <v>20</v>
          </cell>
          <cell r="E1354">
            <v>4</v>
          </cell>
          <cell r="F1354">
            <v>2566</v>
          </cell>
          <cell r="G1354">
            <v>800071754991</v>
          </cell>
          <cell r="H1354" t="str">
            <v>นางสาว</v>
          </cell>
          <cell r="I1354" t="str">
            <v>ว้าง</v>
          </cell>
          <cell r="J1354" t="str">
            <v>ลอเฒ่า</v>
          </cell>
          <cell r="K1354">
            <v>3501500571512</v>
          </cell>
          <cell r="L1354" t="str">
            <v>เชียงใหม่</v>
          </cell>
          <cell r="M1354" t="str">
            <v>เชียงใหม่ 1</v>
          </cell>
          <cell r="N1354">
            <v>8</v>
          </cell>
          <cell r="O1354" t="str">
            <v>สินเชื่อธนาคารประชาชน</v>
          </cell>
          <cell r="P1354" t="str">
            <v>1.บุคคลค้ำประกัน</v>
          </cell>
          <cell r="Q1354">
            <v>93654</v>
          </cell>
          <cell r="R1354">
            <v>48361.18</v>
          </cell>
          <cell r="S1354" t="str">
            <v>แขวงเชียงใหม่</v>
          </cell>
          <cell r="T1354" t="str">
            <v>ผบE7156</v>
          </cell>
          <cell r="U1354">
            <v>2565</v>
          </cell>
          <cell r="V1354" t="str">
            <v>ผบE138</v>
          </cell>
          <cell r="W1354">
            <v>2566</v>
          </cell>
          <cell r="X1354">
            <v>17</v>
          </cell>
          <cell r="Y1354">
            <v>1</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นางสาวว้าง ลอเฒ่า</v>
          </cell>
          <cell r="BM1354">
            <v>88316501078</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2198</v>
          </cell>
          <cell r="C1355">
            <v>1350</v>
          </cell>
          <cell r="D1355">
            <v>20</v>
          </cell>
          <cell r="E1355">
            <v>4</v>
          </cell>
          <cell r="F1355">
            <v>2566</v>
          </cell>
          <cell r="G1355" t="str">
            <v>800102481580 , 800123242805</v>
          </cell>
          <cell r="H1355" t="str">
            <v>นางสาว</v>
          </cell>
          <cell r="I1355" t="str">
            <v>ไพลิน</v>
          </cell>
          <cell r="J1355" t="str">
            <v>แสนกอง</v>
          </cell>
          <cell r="K1355">
            <v>1209600007442</v>
          </cell>
          <cell r="L1355" t="str">
            <v>เมญ่า-เชียงใหม่</v>
          </cell>
          <cell r="M1355" t="str">
            <v>เชียงใหม่ 1</v>
          </cell>
          <cell r="N1355">
            <v>8</v>
          </cell>
          <cell r="O1355" t="str">
            <v>สินเชื่อธนาคารประชาชน , สินเชื่อผู้มีรายได้ประจำ</v>
          </cell>
          <cell r="P1355" t="str">
            <v>1.บุคคลค้ำประกัน</v>
          </cell>
          <cell r="Q1355">
            <v>121906</v>
          </cell>
          <cell r="R1355">
            <v>27349.51</v>
          </cell>
          <cell r="S1355" t="str">
            <v>แขวงเชียงใหม่</v>
          </cell>
          <cell r="T1355" t="str">
            <v>ผบE7760</v>
          </cell>
          <cell r="U1355">
            <v>2565</v>
          </cell>
          <cell r="V1355" t="str">
            <v>ผบE886</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นางสาวไพลิน แสนกอง</v>
          </cell>
          <cell r="BM1355">
            <v>883165010619</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2199</v>
          </cell>
          <cell r="C1356">
            <v>1351</v>
          </cell>
          <cell r="D1356">
            <v>20</v>
          </cell>
          <cell r="E1356">
            <v>4</v>
          </cell>
          <cell r="F1356">
            <v>2566</v>
          </cell>
          <cell r="G1356">
            <v>800124754113</v>
          </cell>
          <cell r="H1356"/>
          <cell r="I1356" t="str">
            <v>ห้างหุ้นส่วนจำกัด ไข่เค็มราเชนทร์</v>
          </cell>
          <cell r="J1356"/>
          <cell r="K1356">
            <v>503561002116</v>
          </cell>
          <cell r="L1356" t="str">
            <v>ประตูช้างเผือก</v>
          </cell>
          <cell r="M1356" t="str">
            <v>เชียงใหม่ 1</v>
          </cell>
          <cell r="N1356">
            <v>8</v>
          </cell>
          <cell r="O1356" t="str">
            <v>สินเชื่อดอกเบี้ยต่ำ ออมสินช่วยเหลือ SMEs (Soft Covid)</v>
          </cell>
          <cell r="P1356" t="str">
            <v>3.บุคคลฯและหลักทรัพย์ค้ำประกัน</v>
          </cell>
          <cell r="Q1356"/>
          <cell r="R1356"/>
          <cell r="S1356" t="str">
            <v>แขวงเชียงใหม่</v>
          </cell>
          <cell r="T1356" t="str">
            <v>มE337</v>
          </cell>
          <cell r="U1356">
            <v>2565</v>
          </cell>
          <cell r="V1356" t="str">
            <v>มE45</v>
          </cell>
          <cell r="W1356">
            <v>2566</v>
          </cell>
          <cell r="X1356">
            <v>7</v>
          </cell>
          <cell r="Y1356">
            <v>2</v>
          </cell>
          <cell r="Z1356">
            <v>2566</v>
          </cell>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 xml:space="preserve">ห้างหุ้นส่วนจำกัด ไข่เค็มราเชนทร์ </v>
          </cell>
          <cell r="BM1356">
            <v>0</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2200</v>
          </cell>
          <cell r="C1357">
            <v>1352</v>
          </cell>
          <cell r="D1357">
            <v>20</v>
          </cell>
          <cell r="E1357">
            <v>4</v>
          </cell>
          <cell r="F1357">
            <v>2566</v>
          </cell>
          <cell r="G1357">
            <v>800094203950</v>
          </cell>
          <cell r="H1357" t="str">
            <v>นาย</v>
          </cell>
          <cell r="I1357" t="str">
            <v>อภิราม</v>
          </cell>
          <cell r="J1357" t="str">
            <v>เนตรทิพย์</v>
          </cell>
          <cell r="K1357">
            <v>5550500627149</v>
          </cell>
          <cell r="L1357" t="str">
            <v>ประตูช้างเผือก</v>
          </cell>
          <cell r="M1357" t="str">
            <v>เชียงใหม่1</v>
          </cell>
          <cell r="N1357">
            <v>8</v>
          </cell>
          <cell r="O1357" t="str">
            <v>สินเชื่อธนาคารประชาชน</v>
          </cell>
          <cell r="P1357" t="str">
            <v>1.บุคคลค้ำประกัน</v>
          </cell>
          <cell r="Q1357">
            <v>132500</v>
          </cell>
          <cell r="R1357">
            <v>40266.03</v>
          </cell>
          <cell r="S1357" t="str">
            <v>แขวงเชียงใหม่</v>
          </cell>
          <cell r="T1357" t="str">
            <v>ผบE7122</v>
          </cell>
          <cell r="U1357">
            <v>2565</v>
          </cell>
          <cell r="V1357" t="str">
            <v>ผบE244</v>
          </cell>
          <cell r="W1357">
            <v>2566</v>
          </cell>
          <cell r="X1357">
            <v>17</v>
          </cell>
          <cell r="Y1357">
            <v>1</v>
          </cell>
          <cell r="Z1357">
            <v>2566</v>
          </cell>
          <cell r="AA1357">
            <v>1</v>
          </cell>
          <cell r="AB1357">
            <v>2566</v>
          </cell>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นายอภิราม เนตรทิพย์</v>
          </cell>
          <cell r="BM1357">
            <v>883165010476</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2201</v>
          </cell>
          <cell r="C1358">
            <v>1353</v>
          </cell>
          <cell r="D1358">
            <v>21</v>
          </cell>
          <cell r="E1358">
            <v>4</v>
          </cell>
          <cell r="F1358">
            <v>2566</v>
          </cell>
          <cell r="G1358">
            <v>800085810102</v>
          </cell>
          <cell r="H1358" t="str">
            <v>นางสาว</v>
          </cell>
          <cell r="I1358" t="str">
            <v>ธันย์ชนก</v>
          </cell>
          <cell r="J1358" t="str">
            <v>ผัดประเสริฐ</v>
          </cell>
          <cell r="K1358">
            <v>1509900353114</v>
          </cell>
          <cell r="L1358" t="str">
            <v>ประตูช้างเผือก</v>
          </cell>
          <cell r="M1358" t="str">
            <v>เชียงใหม่ 1</v>
          </cell>
          <cell r="N1358">
            <v>8</v>
          </cell>
          <cell r="O1358" t="str">
            <v>สินเชื่อธนาคารประชาชน</v>
          </cell>
          <cell r="P1358" t="str">
            <v>1.บุคคลค้ำประกัน</v>
          </cell>
          <cell r="Q1358">
            <v>151494.25</v>
          </cell>
          <cell r="R1358">
            <v>37710.019999999997</v>
          </cell>
          <cell r="S1358" t="str">
            <v>แขวงเชียงใหม่</v>
          </cell>
          <cell r="T1358" t="str">
            <v>ผบE7794</v>
          </cell>
          <cell r="U1358">
            <v>2565</v>
          </cell>
          <cell r="V1358" t="str">
            <v>ผบE806</v>
          </cell>
          <cell r="W1358">
            <v>2566</v>
          </cell>
          <cell r="X1358">
            <v>7</v>
          </cell>
          <cell r="Y1358">
            <v>2</v>
          </cell>
          <cell r="Z1358">
            <v>2566</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นางสาวธันย์ชนก ผัดประเสริฐ</v>
          </cell>
          <cell r="BM1358">
            <v>0</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2202</v>
          </cell>
          <cell r="C1359">
            <v>1354</v>
          </cell>
          <cell r="D1359">
            <v>5</v>
          </cell>
          <cell r="E1359">
            <v>5</v>
          </cell>
          <cell r="F1359">
            <v>2566</v>
          </cell>
          <cell r="G1359">
            <v>800042209893</v>
          </cell>
          <cell r="H1359" t="str">
            <v>นางสาว</v>
          </cell>
          <cell r="I1359" t="str">
            <v>จิตตานันท์</v>
          </cell>
          <cell r="J1359" t="str">
            <v>ดวงปัญญา</v>
          </cell>
          <cell r="K1359">
            <v>1501100087854</v>
          </cell>
          <cell r="L1359" t="str">
            <v>สามแยกสันทราย</v>
          </cell>
          <cell r="M1359" t="str">
            <v>เชียงใหม่1</v>
          </cell>
          <cell r="N1359">
            <v>8</v>
          </cell>
          <cell r="O1359" t="str">
            <v>สินเชื่อธนาคารประชาชน</v>
          </cell>
          <cell r="P1359" t="str">
            <v>1.บุคคลค้ำประกัน</v>
          </cell>
          <cell r="Q1359">
            <v>44295</v>
          </cell>
          <cell r="R1359">
            <v>16506.54</v>
          </cell>
          <cell r="S1359" t="str">
            <v>แขวงเชียงดาว</v>
          </cell>
          <cell r="T1359" t="str">
            <v>ผบE852</v>
          </cell>
          <cell r="U1359">
            <v>2565</v>
          </cell>
          <cell r="V1359" t="str">
            <v>ผบE956</v>
          </cell>
          <cell r="W1359">
            <v>2565</v>
          </cell>
          <cell r="X1359">
            <v>13</v>
          </cell>
          <cell r="Y1359">
            <v>12</v>
          </cell>
          <cell r="Z1359">
            <v>2565</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นางสาวจิตตานันท์ ดวงปัญญา</v>
          </cell>
          <cell r="BM1359">
            <v>883165010262</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2203</v>
          </cell>
          <cell r="C1360">
            <v>1355</v>
          </cell>
          <cell r="D1360">
            <v>9</v>
          </cell>
          <cell r="E1360">
            <v>5</v>
          </cell>
          <cell r="F1360">
            <v>2566</v>
          </cell>
          <cell r="G1360">
            <v>800048510690</v>
          </cell>
          <cell r="H1360" t="str">
            <v>นางสาว</v>
          </cell>
          <cell r="I1360" t="str">
            <v>น้ำเพชร</v>
          </cell>
          <cell r="J1360" t="str">
            <v>อะทะ</v>
          </cell>
          <cell r="K1360">
            <v>3540100993630</v>
          </cell>
          <cell r="L1360" t="str">
            <v>เซ็นทรัลแอร์พอร์ตพลาซ่า เชียงใหม่</v>
          </cell>
          <cell r="M1360" t="str">
            <v>เชียงใหม่1</v>
          </cell>
          <cell r="N1360">
            <v>8</v>
          </cell>
          <cell r="O1360" t="str">
            <v>สินเชื่อธนาคารประชาชน</v>
          </cell>
          <cell r="P1360" t="str">
            <v>1.บุคคลค้ำประกัน</v>
          </cell>
          <cell r="Q1360"/>
          <cell r="R1360"/>
          <cell r="S1360" t="str">
            <v>จังหวัดแพร่</v>
          </cell>
          <cell r="T1360" t="str">
            <v>ผบ.4790</v>
          </cell>
          <cell r="U1360">
            <v>2561</v>
          </cell>
          <cell r="V1360" t="str">
            <v>ผบ.6530</v>
          </cell>
          <cell r="W1360">
            <v>2561</v>
          </cell>
          <cell r="X1360">
            <v>20</v>
          </cell>
          <cell r="Y1360">
            <v>11</v>
          </cell>
          <cell r="Z1360">
            <v>2561</v>
          </cell>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นางสาวน้ำเพชร อะทะ</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2204</v>
          </cell>
          <cell r="C1361">
            <v>1356</v>
          </cell>
          <cell r="D1361">
            <v>1</v>
          </cell>
          <cell r="E1361">
            <v>6</v>
          </cell>
          <cell r="F1361">
            <v>2566</v>
          </cell>
          <cell r="G1361">
            <v>800033290498</v>
          </cell>
          <cell r="H1361" t="str">
            <v>นาย</v>
          </cell>
          <cell r="I1361" t="str">
            <v>พรชัย</v>
          </cell>
          <cell r="J1361" t="str">
            <v>คำแดง</v>
          </cell>
          <cell r="K1361">
            <v>3500200393171</v>
          </cell>
          <cell r="L1361" t="str">
            <v>หนองหอย</v>
          </cell>
          <cell r="M1361" t="str">
            <v>เชียงใหม่ 1</v>
          </cell>
          <cell r="N1361">
            <v>8</v>
          </cell>
          <cell r="O1361" t="str">
            <v>สินเชื่อธนาคารประชาชน</v>
          </cell>
          <cell r="P1361" t="str">
            <v>1.บุคคลค้ำประกัน</v>
          </cell>
          <cell r="Q1361"/>
          <cell r="R1361"/>
          <cell r="S1361" t="str">
            <v>แขวงเชียงใหม่</v>
          </cell>
          <cell r="T1361" t="str">
            <v>ผบ.10739</v>
          </cell>
          <cell r="U1361">
            <v>2559</v>
          </cell>
          <cell r="V1361" t="str">
            <v>ผบ.11127</v>
          </cell>
          <cell r="W1361">
            <v>2559</v>
          </cell>
          <cell r="X1361"/>
          <cell r="Y1361"/>
          <cell r="Z1361"/>
          <cell r="AA1361">
            <v>27</v>
          </cell>
          <cell r="AB1361">
            <v>9</v>
          </cell>
          <cell r="AC1361">
            <v>2559</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นายพรชัย คำแดง</v>
          </cell>
          <cell r="BM1361">
            <v>0</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2205</v>
          </cell>
          <cell r="C1362">
            <v>1357</v>
          </cell>
          <cell r="D1362">
            <v>7</v>
          </cell>
          <cell r="E1362">
            <v>6</v>
          </cell>
          <cell r="F1362">
            <v>2566</v>
          </cell>
          <cell r="G1362">
            <v>800022546553</v>
          </cell>
          <cell r="H1362" t="str">
            <v>นางสาว</v>
          </cell>
          <cell r="I1362" t="str">
            <v>ขวัญนภา</v>
          </cell>
          <cell r="J1362" t="str">
            <v>แก้วอินตา</v>
          </cell>
          <cell r="K1362">
            <v>3570101058665</v>
          </cell>
          <cell r="L1362" t="str">
            <v>หนองหอย</v>
          </cell>
          <cell r="M1362" t="str">
            <v>เชียงใหม่ 1</v>
          </cell>
          <cell r="N1362">
            <v>8</v>
          </cell>
          <cell r="O1362" t="str">
            <v>สินเชื่อธนาคารประชาชน</v>
          </cell>
          <cell r="P1362" t="str">
            <v>1.บุคคลค้ำประกัน</v>
          </cell>
          <cell r="Q1362">
            <v>162488</v>
          </cell>
          <cell r="R1362">
            <v>12</v>
          </cell>
          <cell r="S1362" t="str">
            <v>แขวงเชียงใหม่</v>
          </cell>
          <cell r="T1362" t="str">
            <v>ผบ.11148</v>
          </cell>
          <cell r="U1362">
            <v>2561</v>
          </cell>
          <cell r="V1362" t="str">
            <v>ผบ.13158</v>
          </cell>
          <cell r="W1362">
            <v>2561</v>
          </cell>
          <cell r="X1362">
            <v>20</v>
          </cell>
          <cell r="Y1362">
            <v>11</v>
          </cell>
          <cell r="Z1362">
            <v>2561</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นางสาวขวัญนภา แก้วอินตา</v>
          </cell>
          <cell r="BM1362">
            <v>823558010124</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2206</v>
          </cell>
          <cell r="C1363">
            <v>1358</v>
          </cell>
          <cell r="D1363">
            <v>7</v>
          </cell>
          <cell r="E1363">
            <v>6</v>
          </cell>
          <cell r="F1363">
            <v>2566</v>
          </cell>
          <cell r="G1363" t="str">
            <v>800101510454 , 800106787446</v>
          </cell>
          <cell r="H1363" t="str">
            <v>นางสาว</v>
          </cell>
          <cell r="I1363" t="str">
            <v>รัชนี</v>
          </cell>
          <cell r="J1363" t="str">
            <v>แก้วบุญเรือง</v>
          </cell>
          <cell r="K1363" t="str">
            <v>3 5099 00894 44 8</v>
          </cell>
          <cell r="L1363" t="str">
            <v>เชียงใหม่</v>
          </cell>
          <cell r="M1363" t="str">
            <v>เชียงใหม่ 1</v>
          </cell>
          <cell r="N1363">
            <v>8</v>
          </cell>
          <cell r="O1363" t="str">
            <v>สินเชื่อธนาคารประชาชน , สินเชื่อผู้มีอาชีพอิสระ</v>
          </cell>
          <cell r="P1363" t="str">
            <v>4.ไม่มีหลักประกัน</v>
          </cell>
          <cell r="Q1363">
            <v>197221.69</v>
          </cell>
          <cell r="R1363">
            <v>49349.25</v>
          </cell>
          <cell r="S1363" t="str">
            <v>แขวงเชียงใหม่</v>
          </cell>
          <cell r="T1363" t="str">
            <v>ผบE7793</v>
          </cell>
          <cell r="U1363">
            <v>2565</v>
          </cell>
          <cell r="V1363" t="str">
            <v>ผบE807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นางสาวรัชนี แก้วบุญเรือง</v>
          </cell>
          <cell r="BM1363">
            <v>883165010689</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2207</v>
          </cell>
          <cell r="C1364">
            <v>1359</v>
          </cell>
          <cell r="D1364">
            <v>7</v>
          </cell>
          <cell r="E1364">
            <v>6</v>
          </cell>
          <cell r="F1364">
            <v>2566</v>
          </cell>
          <cell r="G1364" t="str">
            <v>800087620806 , 800087684927</v>
          </cell>
          <cell r="H1364" t="str">
            <v>นาย</v>
          </cell>
          <cell r="I1364" t="str">
            <v xml:space="preserve">วิรุติ </v>
          </cell>
          <cell r="J1364" t="str">
            <v>เมืองแก้ว</v>
          </cell>
          <cell r="K1364">
            <v>1509900199522</v>
          </cell>
          <cell r="L1364" t="str">
            <v>ถนนทิพย์เนตร</v>
          </cell>
          <cell r="M1364" t="str">
            <v>เชียงใหม่ 1</v>
          </cell>
          <cell r="N1364">
            <v>8</v>
          </cell>
          <cell r="O1364" t="str">
            <v xml:space="preserve">สินเชื่อธนาคารประชาชน , สินเชื่อแก้ไขปัญาหนี้นอกระบบPSA ระยะที่ 2 </v>
          </cell>
          <cell r="P1364" t="str">
            <v>1.บุคคลค้ำประกัน</v>
          </cell>
          <cell r="Q1364">
            <v>35988</v>
          </cell>
          <cell r="R1364">
            <v>14780.23</v>
          </cell>
          <cell r="S1364" t="str">
            <v>แขวงเชียงใหม่</v>
          </cell>
          <cell r="T1364" t="str">
            <v>ผบE7756</v>
          </cell>
          <cell r="U1364">
            <v>2565</v>
          </cell>
          <cell r="V1364" t="str">
            <v>ผบE837</v>
          </cell>
          <cell r="W1364">
            <v>2566</v>
          </cell>
          <cell r="X1364">
            <v>7</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นายวิรุติ  เมืองแก้ว</v>
          </cell>
          <cell r="BM1364">
            <v>883165010613</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2208</v>
          </cell>
          <cell r="C1365">
            <v>1360</v>
          </cell>
          <cell r="D1365">
            <v>7</v>
          </cell>
          <cell r="E1365">
            <v>6</v>
          </cell>
          <cell r="F1365">
            <v>2566</v>
          </cell>
          <cell r="G1365">
            <v>800070523892</v>
          </cell>
          <cell r="H1365" t="str">
            <v>นาย</v>
          </cell>
          <cell r="I1365" t="str">
            <v>ธนวัฒน์</v>
          </cell>
          <cell r="J1365" t="str">
            <v xml:space="preserve">เลรามัญ </v>
          </cell>
          <cell r="K1365">
            <v>1509900928885</v>
          </cell>
          <cell r="L1365" t="str">
            <v>เมญ่า-เชียงใหม่</v>
          </cell>
          <cell r="M1365" t="str">
            <v>เชียงใหม่ 1</v>
          </cell>
          <cell r="N1365">
            <v>8</v>
          </cell>
          <cell r="O1365" t="str">
            <v>สินเชื่อธนาคารประชาชน</v>
          </cell>
          <cell r="P1365" t="str">
            <v>1.บุคคลค้ำประกัน</v>
          </cell>
          <cell r="Q1365">
            <v>43341.54</v>
          </cell>
          <cell r="R1365">
            <v>23238.75</v>
          </cell>
          <cell r="S1365" t="str">
            <v>แขวงเชียงใหม่</v>
          </cell>
          <cell r="T1365" t="str">
            <v>ผบE7758</v>
          </cell>
          <cell r="U1365">
            <v>2565</v>
          </cell>
          <cell r="V1365" t="str">
            <v>ผบE1210</v>
          </cell>
          <cell r="W1365">
            <v>2566</v>
          </cell>
          <cell r="X1365">
            <v>20</v>
          </cell>
          <cell r="Y1365">
            <v>2</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 xml:space="preserve">นายธนวัฒน์ เลรามัญ </v>
          </cell>
          <cell r="BM1365">
            <v>883165010620</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2209</v>
          </cell>
          <cell r="C1366">
            <v>1361</v>
          </cell>
          <cell r="D1366">
            <v>7</v>
          </cell>
          <cell r="E1366">
            <v>6</v>
          </cell>
          <cell r="F1366">
            <v>2566</v>
          </cell>
          <cell r="G1366">
            <v>800096898534</v>
          </cell>
          <cell r="H1366" t="str">
            <v>นางสาว</v>
          </cell>
          <cell r="I1366" t="str">
            <v>อาภาภรณ์</v>
          </cell>
          <cell r="J1366" t="str">
            <v>ยะมะโน</v>
          </cell>
          <cell r="K1366">
            <v>1580300077207</v>
          </cell>
          <cell r="L1366" t="str">
            <v>ถนนทิพย์เนตร</v>
          </cell>
          <cell r="M1366" t="str">
            <v>เชียงใหม่ 1</v>
          </cell>
          <cell r="N1366">
            <v>8</v>
          </cell>
          <cell r="O1366" t="str">
            <v>สินเชื่อธนาคารประชาชน</v>
          </cell>
          <cell r="P1366" t="str">
            <v>1.บุคคลค้ำประกัน</v>
          </cell>
          <cell r="Q1366">
            <v>60365.32</v>
          </cell>
          <cell r="R1366">
            <v>13595.18</v>
          </cell>
          <cell r="S1366" t="str">
            <v>จังหวัดแม่ฮ่องสอน สาขาปาย</v>
          </cell>
          <cell r="T1366" t="str">
            <v>ผบE180</v>
          </cell>
          <cell r="U1366">
            <v>2565</v>
          </cell>
          <cell r="V1366" t="str">
            <v>ผบE12</v>
          </cell>
          <cell r="W1366">
            <v>2566</v>
          </cell>
          <cell r="X1366">
            <v>23</v>
          </cell>
          <cell r="Y1366">
            <v>1</v>
          </cell>
          <cell r="Z1366">
            <v>2566</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นางสาวอาภาภรณ์ ยะมะโน</v>
          </cell>
          <cell r="BM1366">
            <v>883165010604</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2210</v>
          </cell>
          <cell r="C1367">
            <v>1362</v>
          </cell>
          <cell r="D1367">
            <v>7</v>
          </cell>
          <cell r="E1367">
            <v>6</v>
          </cell>
          <cell r="F1367">
            <v>2566</v>
          </cell>
          <cell r="G1367">
            <v>800091427644</v>
          </cell>
          <cell r="H1367" t="str">
            <v>นาย</v>
          </cell>
          <cell r="I1367" t="str">
            <v>ฤทธิ์เดช</v>
          </cell>
          <cell r="J1367" t="str">
            <v>ใจคำ</v>
          </cell>
          <cell r="K1367">
            <v>3500600553183</v>
          </cell>
          <cell r="L1367" t="str">
            <v>เทสโก้โลตัส คำเที่ยง</v>
          </cell>
          <cell r="M1367" t="str">
            <v>เชียงใหม่ 1</v>
          </cell>
          <cell r="N1367">
            <v>8</v>
          </cell>
          <cell r="O1367" t="str">
            <v>สินเชื่อธนาคารประชาชน</v>
          </cell>
          <cell r="P1367" t="str">
            <v>1.บุคคลค้ำประกัน</v>
          </cell>
          <cell r="Q1367">
            <v>181244</v>
          </cell>
          <cell r="R1367">
            <v>46740.95</v>
          </cell>
          <cell r="S1367" t="str">
            <v>แขวงเชียงดาว</v>
          </cell>
          <cell r="T1367" t="str">
            <v>ผบE855</v>
          </cell>
          <cell r="U1367">
            <v>2565</v>
          </cell>
          <cell r="V1367" t="str">
            <v>ผบE944</v>
          </cell>
          <cell r="W1367">
            <v>2565</v>
          </cell>
          <cell r="X1367">
            <v>7</v>
          </cell>
          <cell r="Y1367">
            <v>12</v>
          </cell>
          <cell r="Z1367">
            <v>2565</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นายฤทธิ์เดช ใจคำ</v>
          </cell>
          <cell r="BM1367">
            <v>883165010177</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2211</v>
          </cell>
          <cell r="C1368">
            <v>1363</v>
          </cell>
          <cell r="D1368">
            <v>9</v>
          </cell>
          <cell r="E1368">
            <v>6</v>
          </cell>
          <cell r="F1368">
            <v>2566</v>
          </cell>
          <cell r="G1368">
            <v>800068168320</v>
          </cell>
          <cell r="H1368" t="str">
            <v>นาง</v>
          </cell>
          <cell r="I1368" t="str">
            <v>ละออ</v>
          </cell>
          <cell r="J1368" t="str">
            <v>ขัติบุญเรือง</v>
          </cell>
          <cell r="K1368" t="str">
            <v>3 5602 00423 28 2</v>
          </cell>
          <cell r="L1368" t="str">
            <v>เซ็นทรัลเฟสติวัล เชียงใหม่</v>
          </cell>
          <cell r="M1368" t="str">
            <v>เชียงใหม่ 1</v>
          </cell>
          <cell r="N1368">
            <v>8</v>
          </cell>
          <cell r="O1368" t="str">
            <v>สินเชื่อธนาคารประชาชน</v>
          </cell>
          <cell r="P1368" t="str">
            <v>1.บุคคลค้ำประกัน</v>
          </cell>
          <cell r="Q1368">
            <v>38321</v>
          </cell>
          <cell r="R1368">
            <v>27835.4</v>
          </cell>
          <cell r="S1368" t="str">
            <v>แขวงเวียงป่าเป้า</v>
          </cell>
          <cell r="T1368" t="str">
            <v>ผบE23</v>
          </cell>
          <cell r="U1368">
            <v>2566</v>
          </cell>
          <cell r="V1368" t="str">
            <v>ผบE139</v>
          </cell>
          <cell r="W1368">
            <v>2566</v>
          </cell>
          <cell r="X1368">
            <v>1</v>
          </cell>
          <cell r="Y1368">
            <v>3</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นางละออ ขัติบุญเรือง</v>
          </cell>
          <cell r="BM1368">
            <v>883165010394</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2212</v>
          </cell>
          <cell r="C1369">
            <v>1364</v>
          </cell>
          <cell r="D1369">
            <v>9</v>
          </cell>
          <cell r="E1369">
            <v>6</v>
          </cell>
          <cell r="F1369">
            <v>2566</v>
          </cell>
          <cell r="G1369">
            <v>800097516598</v>
          </cell>
          <cell r="H1369" t="str">
            <v>นางสาว</v>
          </cell>
          <cell r="I1369" t="str">
            <v>ทวินันท์</v>
          </cell>
          <cell r="J1369" t="str">
            <v>สุคันธเสาวภาคย์</v>
          </cell>
          <cell r="K1369">
            <v>1580200047918</v>
          </cell>
          <cell r="L1369" t="str">
            <v>ท่าแพ</v>
          </cell>
          <cell r="M1369" t="str">
            <v>เชียงใหม่ 1</v>
          </cell>
          <cell r="N1369">
            <v>8</v>
          </cell>
          <cell r="O1369" t="str">
            <v>สินเชื่อธนาคารประชาชน</v>
          </cell>
          <cell r="P1369" t="str">
            <v>1.บุคคลค้ำประกัน</v>
          </cell>
          <cell r="Q1369">
            <v>49984</v>
          </cell>
          <cell r="R1369">
            <v>15015.4</v>
          </cell>
          <cell r="S1369" t="str">
            <v>แขวงเชียงราย</v>
          </cell>
          <cell r="T1369" t="str">
            <v>ผบE3552</v>
          </cell>
          <cell r="U1369">
            <v>2565</v>
          </cell>
          <cell r="V1369" t="str">
            <v>ผบE115</v>
          </cell>
          <cell r="W1369">
            <v>2566</v>
          </cell>
          <cell r="X1369">
            <v>18</v>
          </cell>
          <cell r="Y1369">
            <v>1</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นางสาวทวินันท์ สุคันธเสาวภาคย์</v>
          </cell>
          <cell r="BM1369">
            <v>883165010085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2213</v>
          </cell>
          <cell r="C1370">
            <v>1365</v>
          </cell>
          <cell r="D1370">
            <v>9</v>
          </cell>
          <cell r="E1370">
            <v>6</v>
          </cell>
          <cell r="F1370">
            <v>2566</v>
          </cell>
          <cell r="G1370">
            <v>800074176119</v>
          </cell>
          <cell r="H1370" t="str">
            <v>นาย</v>
          </cell>
          <cell r="I1370" t="str">
            <v>วาทิต</v>
          </cell>
          <cell r="J1370" t="str">
            <v>ไพรพนาดล</v>
          </cell>
          <cell r="K1370" t="str">
            <v>1 5801 00053 98 3</v>
          </cell>
          <cell r="L1370" t="str">
            <v>ช้างม่อย</v>
          </cell>
          <cell r="M1370" t="str">
            <v>เชียงใหม่ 1</v>
          </cell>
          <cell r="N1370">
            <v>8</v>
          </cell>
          <cell r="O1370" t="str">
            <v>สินเชื่อธนาคารประชาชน</v>
          </cell>
          <cell r="P1370" t="str">
            <v>1.บุคคลค้ำประกัน</v>
          </cell>
          <cell r="Q1370">
            <v>42793.95</v>
          </cell>
          <cell r="R1370">
            <v>22633.53</v>
          </cell>
          <cell r="S1370" t="str">
            <v>จังหวัดแม่ฮ่องสอน</v>
          </cell>
          <cell r="T1370" t="str">
            <v>ผบE13</v>
          </cell>
          <cell r="U1370">
            <v>2566</v>
          </cell>
          <cell r="V1370" t="str">
            <v>ผบE70</v>
          </cell>
          <cell r="W1370">
            <v>2566</v>
          </cell>
          <cell r="X1370">
            <v>28</v>
          </cell>
          <cell r="Y1370">
            <v>2</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นายวาทิต ไพรพนาดล</v>
          </cell>
          <cell r="BM1370">
            <v>883165010385</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2214</v>
          </cell>
          <cell r="C1371">
            <v>1366</v>
          </cell>
          <cell r="D1371">
            <v>9</v>
          </cell>
          <cell r="E1371">
            <v>6</v>
          </cell>
          <cell r="F1371">
            <v>2566</v>
          </cell>
          <cell r="G1371">
            <v>800033668941</v>
          </cell>
          <cell r="H1371" t="str">
            <v>นางสาว</v>
          </cell>
          <cell r="I1371" t="str">
            <v>วีณา</v>
          </cell>
          <cell r="J1371" t="str">
            <v>กองมงคล</v>
          </cell>
          <cell r="K1371">
            <v>3559900101669</v>
          </cell>
          <cell r="L1371" t="str">
            <v>ช้างม่อย</v>
          </cell>
          <cell r="M1371" t="str">
            <v>เชียงใหม่ 1</v>
          </cell>
          <cell r="N1371">
            <v>8</v>
          </cell>
          <cell r="O1371" t="str">
            <v>สินเชื่อพัฒนาองค์กรชุมชน (รายบุคคล)</v>
          </cell>
          <cell r="P1371" t="str">
            <v>1.บุคคลค้ำประกัน</v>
          </cell>
          <cell r="Q1371">
            <v>323417.90999999997</v>
          </cell>
          <cell r="R1371">
            <v>67126.05</v>
          </cell>
          <cell r="S1371" t="str">
            <v>จังหวัดเชียงใหม่</v>
          </cell>
          <cell r="T1371" t="str">
            <v>ผบE70</v>
          </cell>
          <cell r="U1371">
            <v>2566</v>
          </cell>
          <cell r="V1371" t="str">
            <v>ผบE359</v>
          </cell>
          <cell r="W1371">
            <v>2566</v>
          </cell>
          <cell r="X1371">
            <v>13</v>
          </cell>
          <cell r="Y1371">
            <v>3</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นางสาววีณา กองมงคล</v>
          </cell>
          <cell r="BM1371">
            <v>883165010784</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2215</v>
          </cell>
          <cell r="C1372">
            <v>1367</v>
          </cell>
          <cell r="D1372">
            <v>13</v>
          </cell>
          <cell r="E1372">
            <v>6</v>
          </cell>
          <cell r="F1372">
            <v>2566</v>
          </cell>
          <cell r="G1372">
            <v>800074090112</v>
          </cell>
          <cell r="H1372" t="str">
            <v>นาย</v>
          </cell>
          <cell r="I1372" t="str">
            <v>ศรัณย์</v>
          </cell>
          <cell r="J1372" t="str">
            <v>พุทธเกิด</v>
          </cell>
          <cell r="K1372">
            <v>1509901464947</v>
          </cell>
          <cell r="L1372" t="str">
            <v>ช้างม่อย</v>
          </cell>
          <cell r="M1372" t="str">
            <v>เชียงใหม่ 1</v>
          </cell>
          <cell r="N1372">
            <v>8</v>
          </cell>
          <cell r="O1372" t="str">
            <v>สินเชื่อธนาคารประชาชน</v>
          </cell>
          <cell r="P1372" t="str">
            <v>1.บุคคลค้ำประกัน</v>
          </cell>
          <cell r="Q1372">
            <v>107663.79</v>
          </cell>
          <cell r="R1372">
            <v>43695.26</v>
          </cell>
          <cell r="S1372" t="str">
            <v>แขวงเชียงใหม่</v>
          </cell>
          <cell r="T1372" t="str">
            <v>ผบE1446</v>
          </cell>
          <cell r="U1372">
            <v>2566</v>
          </cell>
          <cell r="V1372" t="str">
            <v>ผบE3244</v>
          </cell>
          <cell r="W1372">
            <v>2566</v>
          </cell>
          <cell r="X1372">
            <v>16</v>
          </cell>
          <cell r="Y1372">
            <v>5</v>
          </cell>
          <cell r="Z1372">
            <v>2566</v>
          </cell>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นายศรัณย์ พุทธเกิด</v>
          </cell>
          <cell r="BM1372">
            <v>883163011762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2216</v>
          </cell>
          <cell r="C1373">
            <v>1368</v>
          </cell>
          <cell r="D1373">
            <v>8</v>
          </cell>
          <cell r="E1373">
            <v>5</v>
          </cell>
          <cell r="F1373">
            <v>2566</v>
          </cell>
          <cell r="G1373" t="str">
            <v>800075596778
800042491038</v>
          </cell>
          <cell r="H1373" t="str">
            <v>กองทุนหมู่บ้านสันป่าค่า หมู่ที่ 8</v>
          </cell>
          <cell r="I1373"/>
          <cell r="J1373"/>
          <cell r="K1373"/>
          <cell r="L1373" t="str">
            <v>บ่อสร้าง</v>
          </cell>
          <cell r="M1373" t="str">
            <v>เชียงใหม่ 1</v>
          </cell>
          <cell r="N1373">
            <v>8</v>
          </cell>
          <cell r="O1373" t="str">
            <v>สินเชื่อพัฒนาองค์กรชนบท</v>
          </cell>
          <cell r="P1373" t="str">
            <v>1.บุคคลค้ำประกัน</v>
          </cell>
          <cell r="Q1373">
            <v>1999614.88</v>
          </cell>
          <cell r="R1373"/>
          <cell r="S1373" t="str">
            <v>จังหวัดเชียงใหม่</v>
          </cell>
          <cell r="T1373" t="str">
            <v>ผบ.1250</v>
          </cell>
          <cell r="U1373">
            <v>2563</v>
          </cell>
          <cell r="V1373" t="str">
            <v>ผบ.2211</v>
          </cell>
          <cell r="W1373">
            <v>2563</v>
          </cell>
          <cell r="X1373"/>
          <cell r="Y1373"/>
          <cell r="Z1373"/>
          <cell r="AA1373">
            <v>8</v>
          </cell>
          <cell r="AB1373">
            <v>9</v>
          </cell>
          <cell r="AC1373">
            <v>2563</v>
          </cell>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t="str">
            <v xml:space="preserve">กองทุนหมู่บ้านสันป่าค่า หมู่ที่ 8 </v>
          </cell>
          <cell r="BM1373">
            <v>883263011722</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2217</v>
          </cell>
          <cell r="C1374">
            <v>1369</v>
          </cell>
          <cell r="D1374">
            <v>3</v>
          </cell>
          <cell r="E1374">
            <v>7</v>
          </cell>
          <cell r="F1374">
            <v>2566</v>
          </cell>
          <cell r="G1374">
            <v>853552003537</v>
          </cell>
          <cell r="H1374" t="str">
            <v>นางสาว</v>
          </cell>
          <cell r="I1374" t="str">
            <v xml:space="preserve">มัลลิกา </v>
          </cell>
          <cell r="J1374" t="str">
            <v>วารีรัตน์</v>
          </cell>
          <cell r="K1374"/>
          <cell r="L1374" t="str">
            <v>หางดง</v>
          </cell>
          <cell r="M1374" t="str">
            <v>เชียงใหม่ 3</v>
          </cell>
          <cell r="N1374">
            <v>8</v>
          </cell>
          <cell r="O1374"/>
          <cell r="P1374"/>
          <cell r="Q1374"/>
          <cell r="R1374"/>
          <cell r="S1374" t="str">
            <v>จังหวัดเชียงใหม่</v>
          </cell>
          <cell r="T1374"/>
          <cell r="U1374"/>
          <cell r="V1374" t="str">
            <v>ผบ.803</v>
          </cell>
          <cell r="W1374">
            <v>2562</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นางสาวมัลลิกา  วารีรัตน์</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2218</v>
          </cell>
          <cell r="C1375">
            <v>1370</v>
          </cell>
          <cell r="D1375">
            <v>3</v>
          </cell>
          <cell r="E1375">
            <v>7</v>
          </cell>
          <cell r="F1375">
            <v>2566</v>
          </cell>
          <cell r="G1375">
            <v>800130987095</v>
          </cell>
          <cell r="H1375" t="str">
            <v>ว่าที่ ร.ต.</v>
          </cell>
          <cell r="I1375" t="str">
            <v>ณัฐนันท์</v>
          </cell>
          <cell r="J1375" t="str">
            <v>กันทวงค์</v>
          </cell>
          <cell r="K1375"/>
          <cell r="L1375" t="str">
            <v>สันป่าตอง</v>
          </cell>
          <cell r="M1375" t="str">
            <v>เชียงใหม่ 3</v>
          </cell>
          <cell r="N1375">
            <v>8</v>
          </cell>
          <cell r="O1375"/>
          <cell r="P1375"/>
          <cell r="Q1375"/>
          <cell r="R1375"/>
          <cell r="S1375" t="str">
            <v>จังหวัดเชียงใหม่</v>
          </cell>
          <cell r="T1375"/>
          <cell r="U1375"/>
          <cell r="V1375" t="str">
            <v>ผบE1354</v>
          </cell>
          <cell r="W1375">
            <v>2565</v>
          </cell>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t="str">
            <v>นำส่งต้นฉบับโฉนดที่ดินและสัญญาจำนอง</v>
          </cell>
          <cell r="BC1375"/>
          <cell r="BD1375"/>
          <cell r="BE1375"/>
          <cell r="BF1375"/>
          <cell r="BG1375"/>
          <cell r="BH1375"/>
          <cell r="BI1375"/>
          <cell r="BJ1375"/>
          <cell r="BK1375"/>
          <cell r="BL1375" t="str">
            <v>ว่าที่ ร.ต.ณัฐนันท์ กันทวงค์</v>
          </cell>
          <cell r="BM1375">
            <v>0</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2219</v>
          </cell>
          <cell r="C1376">
            <v>1371</v>
          </cell>
          <cell r="D1376">
            <v>17</v>
          </cell>
          <cell r="E1376">
            <v>7</v>
          </cell>
          <cell r="F1376">
            <v>2566</v>
          </cell>
          <cell r="G1376" t="str">
            <v>800072197620 , 800072197638</v>
          </cell>
          <cell r="H1376" t="str">
            <v>นางสาว</v>
          </cell>
          <cell r="I1376" t="str">
            <v>ศิรประภา</v>
          </cell>
          <cell r="J1376" t="str">
            <v>เป็ดมา</v>
          </cell>
          <cell r="K1376">
            <v>1501600014970</v>
          </cell>
          <cell r="L1376" t="str">
            <v>หนองหอย</v>
          </cell>
          <cell r="M1376" t="str">
            <v>เชียงใหม่ 1</v>
          </cell>
          <cell r="N1376">
            <v>8</v>
          </cell>
          <cell r="O1376" t="str">
            <v>สินเชื่อเคหะ , สินเชื่อไทรทอง</v>
          </cell>
          <cell r="P1376" t="str">
            <v>2.หลักทรัพย์ค้ำประกัน</v>
          </cell>
          <cell r="Q1376">
            <v>472154.75</v>
          </cell>
          <cell r="R1376">
            <v>64051.73</v>
          </cell>
          <cell r="S1376" t="str">
            <v>จังหวัดฮอด</v>
          </cell>
          <cell r="T1376" t="str">
            <v>ผบE46</v>
          </cell>
          <cell r="U1376">
            <v>2566</v>
          </cell>
          <cell r="V1376" t="str">
            <v>ผบE313</v>
          </cell>
          <cell r="W1376">
            <v>2566</v>
          </cell>
          <cell r="X1376">
            <v>18</v>
          </cell>
          <cell r="Y1376">
            <v>4</v>
          </cell>
          <cell r="Z1376">
            <v>2566</v>
          </cell>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t="str">
            <v>นางสาวศิรประภา เป็ดมา</v>
          </cell>
          <cell r="BM1376">
            <v>883165010607</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2220</v>
          </cell>
          <cell r="C1377">
            <v>1372</v>
          </cell>
          <cell r="D1377">
            <v>27</v>
          </cell>
          <cell r="E1377">
            <v>7</v>
          </cell>
          <cell r="F1377">
            <v>2566</v>
          </cell>
          <cell r="G1377">
            <v>800046411628</v>
          </cell>
          <cell r="H1377" t="str">
            <v>นางสาว</v>
          </cell>
          <cell r="I1377" t="str">
            <v>ปรมาภรณ์</v>
          </cell>
          <cell r="J1377" t="str">
            <v>ชมภู</v>
          </cell>
          <cell r="K1377"/>
          <cell r="L1377" t="str">
            <v>สารภี</v>
          </cell>
          <cell r="M1377" t="str">
            <v>เชียงใหม่ 3</v>
          </cell>
          <cell r="N1377">
            <v>8</v>
          </cell>
          <cell r="O1377"/>
          <cell r="P1377"/>
          <cell r="Q1377"/>
          <cell r="R1377"/>
          <cell r="S1377" t="str">
            <v>แขวงเชียงใหม่</v>
          </cell>
          <cell r="T1377"/>
          <cell r="U1377"/>
          <cell r="V1377" t="str">
            <v>ผบE5795</v>
          </cell>
          <cell r="W1377">
            <v>2565</v>
          </cell>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นำส่งต้นฉบับโฉนดที่ดินและสัญญาจำนอง</v>
          </cell>
          <cell r="BC1377"/>
          <cell r="BD1377"/>
          <cell r="BE1377"/>
          <cell r="BF1377"/>
          <cell r="BG1377"/>
          <cell r="BH1377"/>
          <cell r="BI1377"/>
          <cell r="BJ1377"/>
          <cell r="BK1377"/>
          <cell r="BL1377" t="str">
            <v>นางสาวปรมาภรณ์ ชมภู</v>
          </cell>
          <cell r="BM1377">
            <v>0</v>
          </cell>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2221</v>
          </cell>
          <cell r="C1378">
            <v>1373</v>
          </cell>
          <cell r="D1378">
            <v>27</v>
          </cell>
          <cell r="E1378">
            <v>7</v>
          </cell>
          <cell r="F1378">
            <v>2566</v>
          </cell>
          <cell r="G1378" t="str">
            <v>800071501228,
800071501236,
800071501244</v>
          </cell>
          <cell r="H1378" t="str">
            <v>นาย</v>
          </cell>
          <cell r="I1378" t="str">
            <v>วัลลภ</v>
          </cell>
          <cell r="J1378" t="str">
            <v>ป่องผดุง</v>
          </cell>
          <cell r="K1378">
            <v>1219900531848</v>
          </cell>
          <cell r="L1378" t="str">
            <v>สันทราย</v>
          </cell>
          <cell r="M1378" t="str">
            <v>เชียงใหม่ 2</v>
          </cell>
          <cell r="N1378">
            <v>8</v>
          </cell>
          <cell r="O1378" t="str">
            <v>สินเชื่อไทรทอง</v>
          </cell>
          <cell r="P1378" t="str">
            <v>2.หลักทรัพย์ค้ำประกัน</v>
          </cell>
          <cell r="Q1378">
            <v>618215.43000000005</v>
          </cell>
          <cell r="R1378">
            <v>120824.36</v>
          </cell>
          <cell r="S1378" t="str">
            <v>จังหวัดพะเยา</v>
          </cell>
          <cell r="T1378" t="str">
            <v>ผบE755</v>
          </cell>
          <cell r="U1378">
            <v>2566</v>
          </cell>
          <cell r="V1378"/>
          <cell r="W1378"/>
          <cell r="X1378">
            <v>3</v>
          </cell>
          <cell r="Y1378">
            <v>7</v>
          </cell>
          <cell r="Z1378">
            <v>2566</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t="str">
            <v/>
          </cell>
          <cell r="BC1378" t="str">
            <v/>
          </cell>
          <cell r="BD1378" t="str">
            <v/>
          </cell>
          <cell r="BE1378" t="str">
            <v/>
          </cell>
          <cell r="BF1378"/>
          <cell r="BG1378" t="str">
            <v/>
          </cell>
          <cell r="BH1378" t="str">
            <v/>
          </cell>
          <cell r="BI1378" t="str">
            <v/>
          </cell>
          <cell r="BJ1378" t="str">
            <v/>
          </cell>
          <cell r="BK1378" t="str">
            <v/>
          </cell>
          <cell r="BL1378" t="str">
            <v>นายวัลลภ ป่องผดุง</v>
          </cell>
          <cell r="BM1378">
            <v>883262012532</v>
          </cell>
          <cell r="BN1378" t="str">
            <v/>
          </cell>
          <cell r="BO1378" t="str">
            <v/>
          </cell>
          <cell r="BP1378" t="str">
            <v/>
          </cell>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2222</v>
          </cell>
          <cell r="C1379">
            <v>1374</v>
          </cell>
          <cell r="D1379">
            <v>3</v>
          </cell>
          <cell r="E1379">
            <v>8</v>
          </cell>
          <cell r="F1379">
            <v>2566</v>
          </cell>
          <cell r="G1379">
            <v>800031171518</v>
          </cell>
          <cell r="H1379" t="str">
            <v>นางสาว</v>
          </cell>
          <cell r="I1379" t="str">
            <v>พิมพ์สินันท์</v>
          </cell>
          <cell r="J1379" t="str">
            <v>พิบูลย์ศรี</v>
          </cell>
          <cell r="K1379"/>
          <cell r="L1379" t="str">
            <v>หางดง</v>
          </cell>
          <cell r="M1379" t="str">
            <v>เชียงใหม่ 3</v>
          </cell>
          <cell r="N1379">
            <v>8</v>
          </cell>
          <cell r="O1379" t="str">
            <v>-</v>
          </cell>
          <cell r="P1379"/>
          <cell r="Q1379"/>
          <cell r="R1379"/>
          <cell r="S1379" t="str">
            <v>จังหวัดแม่ฮ่องสอน</v>
          </cell>
          <cell r="T1379" t="str">
            <v>ผบ.22</v>
          </cell>
          <cell r="U1379">
            <v>2559</v>
          </cell>
          <cell r="V1379" t="str">
            <v>ผบ.78</v>
          </cell>
          <cell r="W1379">
            <v>2559</v>
          </cell>
          <cell r="X1379">
            <v>24</v>
          </cell>
          <cell r="Y1379">
            <v>5</v>
          </cell>
          <cell r="Z1379">
            <v>2559</v>
          </cell>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t="str">
            <v>นางสาวพิมพ์สินันท์ พิบูลย์ศรี</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2223</v>
          </cell>
          <cell r="C1380">
            <v>1375</v>
          </cell>
          <cell r="D1380">
            <v>7</v>
          </cell>
          <cell r="E1380">
            <v>8</v>
          </cell>
          <cell r="F1380">
            <v>2566</v>
          </cell>
          <cell r="G1380">
            <v>863056993547</v>
          </cell>
          <cell r="H1380" t="str">
            <v>นางสาว</v>
          </cell>
          <cell r="I1380" t="str">
            <v>ธีราภรณ์</v>
          </cell>
          <cell r="J1380" t="str">
            <v>อุดมศิลปทรัพย์</v>
          </cell>
          <cell r="K1380"/>
          <cell r="L1380"/>
          <cell r="M1380" t="str">
            <v>เชียงใหม่ 3</v>
          </cell>
          <cell r="N1380">
            <v>8</v>
          </cell>
          <cell r="O1380"/>
          <cell r="P1380"/>
          <cell r="Q1380"/>
          <cell r="R1380"/>
          <cell r="S1380" t="str">
            <v>แขวงเชียงใหม่</v>
          </cell>
          <cell r="T1380"/>
          <cell r="U1380"/>
          <cell r="V1380" t="str">
            <v>ผบE3061</v>
          </cell>
          <cell r="W1380">
            <v>2563</v>
          </cell>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นำส่งต้นฉบับโฉนดที่ดินและสัญญาจำนอง</v>
          </cell>
          <cell r="BC1380"/>
          <cell r="BD1380"/>
          <cell r="BE1380"/>
          <cell r="BF1380"/>
          <cell r="BG1380"/>
          <cell r="BH1380"/>
          <cell r="BI1380"/>
          <cell r="BJ1380"/>
          <cell r="BK1380"/>
          <cell r="BL1380" t="str">
            <v>นางสาวธีราภรณ์ อุดมศิลปทรัพย์</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2224</v>
          </cell>
          <cell r="C1381">
            <v>1376</v>
          </cell>
          <cell r="D1381">
            <v>19</v>
          </cell>
          <cell r="E1381">
            <v>6</v>
          </cell>
          <cell r="F1381">
            <v>2566</v>
          </cell>
          <cell r="G1381"/>
          <cell r="H1381" t="str">
            <v>นาย</v>
          </cell>
          <cell r="I1381" t="str">
            <v>สรวิชย์</v>
          </cell>
          <cell r="J1381" t="str">
            <v>หิญชีระนันทน์</v>
          </cell>
          <cell r="K1381">
            <v>3102000467028</v>
          </cell>
          <cell r="L1381" t="str">
            <v>มหาวิทยาลัยเชียงใหม่</v>
          </cell>
          <cell r="M1381" t="str">
            <v>เชียงใหม่ 2</v>
          </cell>
          <cell r="N1381">
            <v>8</v>
          </cell>
          <cell r="O1381" t="str">
            <v>เพื่อการบริโภค</v>
          </cell>
          <cell r="P1381" t="str">
            <v>1.บุคคลค้ำประกัน</v>
          </cell>
          <cell r="Q1381">
            <v>153595.54</v>
          </cell>
          <cell r="R1381">
            <v>11370.28</v>
          </cell>
          <cell r="S1381" t="str">
            <v>แขวงเชียงใหม่</v>
          </cell>
          <cell r="T1381" t="str">
            <v>ผบ.91</v>
          </cell>
          <cell r="U1381">
            <v>2557</v>
          </cell>
          <cell r="V1381" t="str">
            <v>ผบ.1608</v>
          </cell>
          <cell r="W1381">
            <v>2557</v>
          </cell>
          <cell r="X1381"/>
          <cell r="Y1381"/>
          <cell r="Z1381"/>
          <cell r="AA1381">
            <v>14</v>
          </cell>
          <cell r="AB1381">
            <v>3</v>
          </cell>
          <cell r="AC1381">
            <v>2557</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t="str">
            <v>มีคำสั่งสืบทรัพย์วันที่ 19/6/2566</v>
          </cell>
          <cell r="BC1381"/>
          <cell r="BD1381"/>
          <cell r="BE1381"/>
          <cell r="BF1381"/>
          <cell r="BG1381"/>
          <cell r="BH1381"/>
          <cell r="BI1381"/>
          <cell r="BJ1381"/>
          <cell r="BK1381"/>
          <cell r="BL1381" t="str">
            <v>นายสรวิชย์ หิญชีระนันทน์</v>
          </cell>
          <cell r="BM1381">
            <v>0</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2225</v>
          </cell>
          <cell r="C1382">
            <v>1377</v>
          </cell>
          <cell r="D1382">
            <v>26</v>
          </cell>
          <cell r="E1382">
            <v>5</v>
          </cell>
          <cell r="F1382">
            <v>2566</v>
          </cell>
          <cell r="G1382">
            <v>800069384694</v>
          </cell>
          <cell r="H1382" t="str">
            <v>นาย</v>
          </cell>
          <cell r="I1382" t="str">
            <v>จิรพงค์</v>
          </cell>
          <cell r="J1382" t="str">
            <v>เรือนกูล</v>
          </cell>
          <cell r="K1382">
            <v>3560500050872</v>
          </cell>
          <cell r="L1382" t="str">
            <v>มหาวิทยาลัยเชียงใหม่</v>
          </cell>
          <cell r="M1382" t="str">
            <v>เชียงใหม่ 2</v>
          </cell>
          <cell r="N1382">
            <v>8</v>
          </cell>
          <cell r="O1382" t="str">
            <v>สินเชื่อธนาคารประชาชน</v>
          </cell>
          <cell r="P1382" t="str">
            <v>1.บุคคลค้ำประกัน</v>
          </cell>
          <cell r="Q1382">
            <v>114261</v>
          </cell>
          <cell r="R1382"/>
          <cell r="S1382" t="str">
            <v>แขวงลำปาง</v>
          </cell>
          <cell r="T1382" t="str">
            <v>ผบE709</v>
          </cell>
          <cell r="U1382">
            <v>2566</v>
          </cell>
          <cell r="V1382" t="str">
            <v>ผบE1493</v>
          </cell>
          <cell r="W1382">
            <v>2566</v>
          </cell>
          <cell r="X1382">
            <v>4</v>
          </cell>
          <cell r="Y1382">
            <v>4</v>
          </cell>
          <cell r="Z1382">
            <v>2566</v>
          </cell>
          <cell r="AA1382"/>
          <cell r="AB1382">
            <v>4</v>
          </cell>
          <cell r="AC1382">
            <v>4</v>
          </cell>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นายจิรพงค์ เรือนกูล</v>
          </cell>
          <cell r="BM1382">
            <v>883265010538</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2226</v>
          </cell>
          <cell r="C1383">
            <v>1378</v>
          </cell>
          <cell r="D1383">
            <v>30</v>
          </cell>
          <cell r="E1383">
            <v>5</v>
          </cell>
          <cell r="F1383">
            <v>2566</v>
          </cell>
          <cell r="G1383" t="str">
            <v>800108323901,
800073915970</v>
          </cell>
          <cell r="H1383" t="str">
            <v>นางสาว</v>
          </cell>
          <cell r="I1383" t="str">
            <v xml:space="preserve">สุจิน </v>
          </cell>
          <cell r="J1383" t="str">
            <v>จันทร์ปาง</v>
          </cell>
          <cell r="K1383">
            <v>3509901239672</v>
          </cell>
          <cell r="L1383" t="str">
            <v>แม่แตง</v>
          </cell>
          <cell r="M1383" t="str">
            <v>เชียงใหม่ 2</v>
          </cell>
          <cell r="N1383">
            <v>8</v>
          </cell>
          <cell r="O1383" t="str">
            <v>สินเชื่อธนาคารประชาชน, สินเชื่อแก้ไขปัญหาหนี้นอกระบบ</v>
          </cell>
          <cell r="P1383" t="str">
            <v>1.บุคคลค้ำประกัน</v>
          </cell>
          <cell r="Q1383">
            <v>52034.94</v>
          </cell>
          <cell r="R1383">
            <v>8924.25</v>
          </cell>
          <cell r="S1383" t="str">
            <v>แขวงเชียงดาว</v>
          </cell>
          <cell r="T1383" t="str">
            <v>ผบE148</v>
          </cell>
          <cell r="U1383">
            <v>2566</v>
          </cell>
          <cell r="V1383" t="str">
            <v>ผบE262</v>
          </cell>
          <cell r="W1383">
            <v>2566</v>
          </cell>
          <cell r="X1383">
            <v>20</v>
          </cell>
          <cell r="Y1383">
            <v>4</v>
          </cell>
          <cell r="Z1383">
            <v>2566</v>
          </cell>
          <cell r="AA1383"/>
          <cell r="AB1383"/>
          <cell r="AC1383"/>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นางสาวสุจิน  จันทร์ปาง</v>
          </cell>
          <cell r="BM1383" t="str">
            <v xml:space="preserve">              </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2227</v>
          </cell>
          <cell r="C1384">
            <v>1379</v>
          </cell>
          <cell r="D1384">
            <v>26</v>
          </cell>
          <cell r="E1384">
            <v>4</v>
          </cell>
          <cell r="F1384">
            <v>2566</v>
          </cell>
          <cell r="G1384">
            <v>800072203816</v>
          </cell>
          <cell r="H1384" t="str">
            <v>นาย</v>
          </cell>
          <cell r="I1384" t="str">
            <v>เทพโยธิน</v>
          </cell>
          <cell r="J1384" t="str">
            <v>พันธง</v>
          </cell>
          <cell r="K1384">
            <v>3500700429395</v>
          </cell>
          <cell r="L1384" t="str">
            <v>แม่ริม</v>
          </cell>
          <cell r="M1384" t="str">
            <v>เชียงใหม่ 2</v>
          </cell>
          <cell r="N1384">
            <v>8</v>
          </cell>
          <cell r="O1384" t="str">
            <v>สินเชื่อธนาคารประชาชน</v>
          </cell>
          <cell r="P1384" t="str">
            <v>1.บุคคลค้ำประกัน</v>
          </cell>
          <cell r="Q1384">
            <v>126786.65</v>
          </cell>
          <cell r="R1384">
            <v>37805.64</v>
          </cell>
          <cell r="S1384" t="str">
            <v>แขวงเชียงใหม่</v>
          </cell>
          <cell r="T1384" t="str">
            <v>ผบE3553</v>
          </cell>
          <cell r="U1384">
            <v>2565</v>
          </cell>
          <cell r="V1384" t="str">
            <v>ผบE7106</v>
          </cell>
          <cell r="W1384">
            <v>2565</v>
          </cell>
          <cell r="X1384">
            <v>4</v>
          </cell>
          <cell r="Y1384">
            <v>10</v>
          </cell>
          <cell r="Z1384"/>
          <cell r="AA1384">
            <v>4</v>
          </cell>
          <cell r="AB1384">
            <v>10</v>
          </cell>
          <cell r="AC1384">
            <v>2565</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นายเทพโยธิน พันธง</v>
          </cell>
          <cell r="BM1384">
            <v>883265010391</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2228</v>
          </cell>
          <cell r="C1385">
            <v>1380</v>
          </cell>
          <cell r="D1385"/>
          <cell r="E1385"/>
          <cell r="F1385"/>
          <cell r="G1385">
            <v>800044227786</v>
          </cell>
          <cell r="H1385" t="str">
            <v>นาง</v>
          </cell>
          <cell r="I1385" t="str">
            <v>กำไร</v>
          </cell>
          <cell r="J1385" t="str">
            <v>หวานฉ่ำ</v>
          </cell>
          <cell r="K1385">
            <v>3650500695238</v>
          </cell>
          <cell r="L1385" t="str">
            <v>บวกครกหลวง</v>
          </cell>
          <cell r="M1385" t="str">
            <v>เชียงใหม่ 3</v>
          </cell>
          <cell r="N1385">
            <v>8</v>
          </cell>
          <cell r="O1385" t="str">
            <v>องค์กรชุมชน</v>
          </cell>
          <cell r="P1385" t="str">
            <v>1.บุคคลค้ำประกัน</v>
          </cell>
          <cell r="Q1385">
            <v>135550.94</v>
          </cell>
          <cell r="R1385"/>
          <cell r="S1385" t="str">
            <v>แขวงเชียงใหม่</v>
          </cell>
          <cell r="T1385" t="str">
            <v>ผบ13005</v>
          </cell>
          <cell r="U1385">
            <v>2559</v>
          </cell>
          <cell r="V1385" t="str">
            <v>ผบ1812</v>
          </cell>
          <cell r="W1385">
            <v>2560</v>
          </cell>
          <cell r="X1385"/>
          <cell r="Y1385"/>
          <cell r="Z1385"/>
          <cell r="AA1385">
            <v>18</v>
          </cell>
          <cell r="AB1385">
            <v>4</v>
          </cell>
          <cell r="AC1385">
            <v>2560</v>
          </cell>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cell r="BC1385"/>
          <cell r="BD1385"/>
          <cell r="BE1385"/>
          <cell r="BF1385"/>
          <cell r="BG1385"/>
          <cell r="BH1385"/>
          <cell r="BI1385"/>
          <cell r="BJ1385"/>
          <cell r="BK1385"/>
          <cell r="BL1385" t="str">
            <v>นางกำไร หวานฉ่ำ</v>
          </cell>
          <cell r="BM1385">
            <v>823659010672</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2229</v>
          </cell>
          <cell r="C1386">
            <v>1381</v>
          </cell>
          <cell r="D1386"/>
          <cell r="E1386"/>
          <cell r="F1386"/>
          <cell r="G1386">
            <v>800034550700</v>
          </cell>
          <cell r="H1386" t="str">
            <v>นางสาว</v>
          </cell>
          <cell r="I1386" t="str">
            <v>ชนัดดา</v>
          </cell>
          <cell r="J1386" t="str">
            <v>รอดกระแสร์</v>
          </cell>
          <cell r="K1386"/>
          <cell r="L1386" t="str">
            <v>หางดง</v>
          </cell>
          <cell r="M1386" t="str">
            <v>เชียงใหม่ 3</v>
          </cell>
          <cell r="N1386">
            <v>8</v>
          </cell>
          <cell r="O1386"/>
          <cell r="P1386"/>
          <cell r="Q1386"/>
          <cell r="R1386"/>
          <cell r="S1386" t="str">
            <v>แขวงเชียงใหม่</v>
          </cell>
          <cell r="T1386"/>
          <cell r="U1386"/>
          <cell r="V1386" t="str">
            <v>ผบ.8958</v>
          </cell>
          <cell r="W1386">
            <v>2557</v>
          </cell>
          <cell r="X1386"/>
          <cell r="Y1386"/>
          <cell r="Z1386"/>
          <cell r="AA1386"/>
          <cell r="AB1386"/>
          <cell r="AC1386"/>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t="str">
            <v>ติดตามบัญชีรับจ่าย</v>
          </cell>
          <cell r="BC1386"/>
          <cell r="BD1386"/>
          <cell r="BE1386"/>
          <cell r="BF1386"/>
          <cell r="BG1386"/>
          <cell r="BH1386"/>
          <cell r="BI1386"/>
          <cell r="BJ1386"/>
          <cell r="BK1386"/>
          <cell r="BL1386" t="str">
            <v>นางสาวชนัดดา รอดกระแสร์</v>
          </cell>
          <cell r="BM1386">
            <v>0</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2230</v>
          </cell>
          <cell r="C1387">
            <v>1382</v>
          </cell>
          <cell r="D1387">
            <v>25</v>
          </cell>
          <cell r="E1387">
            <v>4</v>
          </cell>
          <cell r="F1387">
            <v>2566</v>
          </cell>
          <cell r="G1387">
            <v>800106183729</v>
          </cell>
          <cell r="H1387" t="str">
            <v>นาย</v>
          </cell>
          <cell r="I1387" t="str">
            <v>สุเมธ</v>
          </cell>
          <cell r="J1387" t="str">
            <v>บุญพากเพียร</v>
          </cell>
          <cell r="K1387">
            <v>1509901113192</v>
          </cell>
          <cell r="L1387" t="str">
            <v>จอมทอง</v>
          </cell>
          <cell r="M1387" t="str">
            <v>เชียงใหม่ 3</v>
          </cell>
          <cell r="N1387">
            <v>8</v>
          </cell>
          <cell r="O1387" t="str">
            <v>สินเชื่อธนาคารประชาชน</v>
          </cell>
          <cell r="P1387" t="str">
            <v>2.หลักทรัพย์ค้ำประกัน</v>
          </cell>
          <cell r="Q1387">
            <v>173461.98</v>
          </cell>
          <cell r="R1387">
            <v>9083.58</v>
          </cell>
          <cell r="S1387" t="str">
            <v>แขวงเชียงใหม่</v>
          </cell>
          <cell r="T1387" t="str">
            <v>ผบE5226</v>
          </cell>
          <cell r="U1387">
            <v>2565</v>
          </cell>
          <cell r="V1387" t="str">
            <v>ผบE8509</v>
          </cell>
          <cell r="W1387">
            <v>2565</v>
          </cell>
          <cell r="X1387"/>
          <cell r="Y1387"/>
          <cell r="Z1387"/>
          <cell r="AA1387">
            <v>28</v>
          </cell>
          <cell r="AB1387">
            <v>11</v>
          </cell>
          <cell r="AC1387">
            <v>2565</v>
          </cell>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นายสุเมธ บุญพากเพียร</v>
          </cell>
          <cell r="BM1387">
            <v>888165010036</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2231</v>
          </cell>
          <cell r="C1388">
            <v>1383</v>
          </cell>
          <cell r="D1388">
            <v>25</v>
          </cell>
          <cell r="E1388">
            <v>4</v>
          </cell>
          <cell r="F1388">
            <v>2566</v>
          </cell>
          <cell r="G1388">
            <v>800093961830</v>
          </cell>
          <cell r="H1388" t="str">
            <v>นางสาว</v>
          </cell>
          <cell r="I1388" t="str">
            <v>วาสนา</v>
          </cell>
          <cell r="J1388" t="str">
            <v>ปฐมนิมิตร</v>
          </cell>
          <cell r="K1388">
            <v>3510101309651</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45914</v>
          </cell>
          <cell r="R1388">
            <v>11203.15</v>
          </cell>
          <cell r="S1388" t="str">
            <v>จังหวัดลำพูน</v>
          </cell>
          <cell r="T1388" t="str">
            <v>ผบE1896</v>
          </cell>
          <cell r="U1388">
            <v>2564</v>
          </cell>
          <cell r="V1388" t="str">
            <v>ผบE322</v>
          </cell>
          <cell r="W1388">
            <v>2565</v>
          </cell>
          <cell r="X1388">
            <v>21</v>
          </cell>
          <cell r="Y1388">
            <v>2</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นางสาววาสนา ปฐมนิมิตร</v>
          </cell>
          <cell r="BM1388">
            <v>888164010460</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2232</v>
          </cell>
          <cell r="C1389">
            <v>1384</v>
          </cell>
          <cell r="D1389">
            <v>25</v>
          </cell>
          <cell r="E1389">
            <v>4</v>
          </cell>
          <cell r="F1389">
            <v>2566</v>
          </cell>
          <cell r="G1389">
            <v>800094730440</v>
          </cell>
          <cell r="H1389" t="str">
            <v>นาย</v>
          </cell>
          <cell r="I1389" t="str">
            <v>ธีระยุทธ</v>
          </cell>
          <cell r="J1389" t="str">
            <v>สุริยา</v>
          </cell>
          <cell r="K1389">
            <v>3500600078744</v>
          </cell>
          <cell r="L1389" t="str">
            <v>ดอยเต่า</v>
          </cell>
          <cell r="M1389" t="str">
            <v>เชียงใหม่ 3</v>
          </cell>
          <cell r="N1389">
            <v>8</v>
          </cell>
          <cell r="O1389" t="str">
            <v>สินเชื่อแก้ไขปัญหาหนี้นอกระบบPSAระยะที่2</v>
          </cell>
          <cell r="P1389" t="str">
            <v>1.บุคคลค้ำประกัน</v>
          </cell>
          <cell r="Q1389">
            <v>41660</v>
          </cell>
          <cell r="R1389">
            <v>7927.47</v>
          </cell>
          <cell r="S1389" t="str">
            <v>แขวงเชียงใหม่</v>
          </cell>
          <cell r="T1389" t="str">
            <v>ผบE242</v>
          </cell>
          <cell r="U1389">
            <v>2565</v>
          </cell>
          <cell r="V1389" t="str">
            <v>ผบE3885</v>
          </cell>
          <cell r="W1389">
            <v>2565</v>
          </cell>
          <cell r="X1389">
            <v>21</v>
          </cell>
          <cell r="Y1389">
            <v>6</v>
          </cell>
          <cell r="Z1389">
            <v>2565</v>
          </cell>
          <cell r="AA1389"/>
          <cell r="AB1389"/>
          <cell r="AC1389"/>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นายธีระยุทธ สุริยา</v>
          </cell>
          <cell r="BM1389">
            <v>888164010454</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2233</v>
          </cell>
          <cell r="C1390">
            <v>1385</v>
          </cell>
          <cell r="D1390">
            <v>25</v>
          </cell>
          <cell r="E1390">
            <v>4</v>
          </cell>
          <cell r="F1390">
            <v>2566</v>
          </cell>
          <cell r="G1390">
            <v>800125269434</v>
          </cell>
          <cell r="H1390" t="str">
            <v>นาย</v>
          </cell>
          <cell r="I1390" t="str">
            <v>จรินเดช</v>
          </cell>
          <cell r="J1390" t="str">
            <v>ศรีสถิตย์ธรรม</v>
          </cell>
          <cell r="K1390">
            <v>1580100058144</v>
          </cell>
          <cell r="L1390" t="str">
            <v>จอมทอง</v>
          </cell>
          <cell r="M1390" t="str">
            <v>เชียงใหม่ 3</v>
          </cell>
          <cell r="N1390">
            <v>8</v>
          </cell>
          <cell r="O1390" t="str">
            <v>สินเชื่อผู้รายได้ประจำ Covid-19 (PSA)</v>
          </cell>
          <cell r="P1390" t="str">
            <v>1.บุคคลค้ำประกัน</v>
          </cell>
          <cell r="Q1390">
            <v>47222</v>
          </cell>
          <cell r="R1390">
            <v>3097.69</v>
          </cell>
          <cell r="S1390" t="str">
            <v>จังหวัดฮอด</v>
          </cell>
          <cell r="T1390" t="str">
            <v>ผบE425</v>
          </cell>
          <cell r="U1390">
            <v>2565</v>
          </cell>
          <cell r="V1390" t="str">
            <v>ผบE550</v>
          </cell>
          <cell r="W1390">
            <v>2565</v>
          </cell>
          <cell r="X1390"/>
          <cell r="Y1390"/>
          <cell r="Z1390"/>
          <cell r="AA1390">
            <v>27</v>
          </cell>
          <cell r="AB1390">
            <v>7</v>
          </cell>
          <cell r="AC1390">
            <v>2565</v>
          </cell>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นายจรินเดช ศรีสถิตย์ธรรม</v>
          </cell>
          <cell r="BM1390">
            <v>888165010028</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2234</v>
          </cell>
          <cell r="C1391">
            <v>1386</v>
          </cell>
          <cell r="D1391">
            <v>25</v>
          </cell>
          <cell r="E1391">
            <v>4</v>
          </cell>
          <cell r="F1391">
            <v>2566</v>
          </cell>
          <cell r="G1391">
            <v>800121877701</v>
          </cell>
          <cell r="H1391" t="str">
            <v>นาง</v>
          </cell>
          <cell r="I1391" t="str">
            <v>พัชริดา</v>
          </cell>
          <cell r="J1391" t="str">
            <v>สกุลวิวัฒน์</v>
          </cell>
          <cell r="K1391">
            <v>3500200476751</v>
          </cell>
          <cell r="L1391" t="str">
            <v>จอมทอง</v>
          </cell>
          <cell r="M1391" t="str">
            <v>เชียงใหม่ 3</v>
          </cell>
          <cell r="N1391">
            <v>8</v>
          </cell>
          <cell r="O1391" t="str">
            <v>สินเชื่อแก้ไขปัญหาหนี้นอกระบบPSAระยะที่2</v>
          </cell>
          <cell r="P1391" t="str">
            <v>1.บุคคลค้ำประกัน</v>
          </cell>
          <cell r="Q1391">
            <v>41660</v>
          </cell>
          <cell r="R1391">
            <v>7927.47</v>
          </cell>
          <cell r="S1391" t="str">
            <v>จังหวัดลำพูน</v>
          </cell>
          <cell r="T1391" t="str">
            <v>ผบE1688</v>
          </cell>
          <cell r="U1391">
            <v>2565</v>
          </cell>
          <cell r="V1391" t="str">
            <v>ผบE2184</v>
          </cell>
          <cell r="W1391">
            <v>2565</v>
          </cell>
          <cell r="X1391">
            <v>7</v>
          </cell>
          <cell r="Y1391">
            <v>11</v>
          </cell>
          <cell r="Z1391">
            <v>2565</v>
          </cell>
          <cell r="AA1391"/>
          <cell r="AB1391"/>
          <cell r="AC1391"/>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นางพัชริดา สกุลวิวัฒน์</v>
          </cell>
          <cell r="BM1391">
            <v>888165010041</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2235</v>
          </cell>
          <cell r="C1392">
            <v>1387</v>
          </cell>
          <cell r="D1392">
            <v>25</v>
          </cell>
          <cell r="E1392">
            <v>4</v>
          </cell>
          <cell r="F1392">
            <v>2566</v>
          </cell>
          <cell r="G1392">
            <v>800093573791</v>
          </cell>
          <cell r="H1392" t="str">
            <v>นาง</v>
          </cell>
          <cell r="I1392" t="str">
            <v>สายใจ</v>
          </cell>
          <cell r="J1392" t="str">
            <v>ผังดี</v>
          </cell>
          <cell r="K1392">
            <v>3501400205841</v>
          </cell>
          <cell r="L1392" t="str">
            <v>จอมทอง</v>
          </cell>
          <cell r="M1392" t="str">
            <v>เชียงใหม่ 3</v>
          </cell>
          <cell r="N1392">
            <v>8</v>
          </cell>
          <cell r="O1392" t="str">
            <v>สินเชื่อธนาคารประชาชน</v>
          </cell>
          <cell r="P1392" t="str">
            <v>1.บุคคลค้ำประกัน</v>
          </cell>
          <cell r="Q1392">
            <v>40639.519999999997</v>
          </cell>
          <cell r="R1392">
            <v>7492.51</v>
          </cell>
          <cell r="S1392" t="str">
            <v>จังหวัดฮอด</v>
          </cell>
          <cell r="T1392" t="str">
            <v>ผบE430</v>
          </cell>
          <cell r="U1392">
            <v>2565</v>
          </cell>
          <cell r="V1392" t="str">
            <v>ผบE540</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นางสายใจ ผังดี</v>
          </cell>
          <cell r="BM1392">
            <v>888165010022</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2236</v>
          </cell>
          <cell r="C1393">
            <v>1388</v>
          </cell>
          <cell r="D1393">
            <v>25</v>
          </cell>
          <cell r="E1393">
            <v>4</v>
          </cell>
          <cell r="F1393">
            <v>2566</v>
          </cell>
          <cell r="G1393">
            <v>800093573676</v>
          </cell>
          <cell r="H1393" t="str">
            <v>นาง</v>
          </cell>
          <cell r="I1393" t="str">
            <v>วาสนา</v>
          </cell>
          <cell r="J1393" t="str">
            <v>หล้าคำ</v>
          </cell>
          <cell r="K1393">
            <v>3500200608797</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38037.14</v>
          </cell>
          <cell r="R1393">
            <v>9045.3799999999992</v>
          </cell>
          <cell r="S1393" t="str">
            <v>จังหวัดฮอด</v>
          </cell>
          <cell r="T1393" t="str">
            <v>ผบE420</v>
          </cell>
          <cell r="U1393">
            <v>2565</v>
          </cell>
          <cell r="V1393" t="str">
            <v>ผบE546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นางวาสนา หล้าคำ</v>
          </cell>
          <cell r="BM1393">
            <v>888165010035</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2237</v>
          </cell>
          <cell r="C1394">
            <v>1389</v>
          </cell>
          <cell r="D1394">
            <v>25</v>
          </cell>
          <cell r="E1394">
            <v>4</v>
          </cell>
          <cell r="F1394">
            <v>2566</v>
          </cell>
          <cell r="G1394">
            <v>800094766196</v>
          </cell>
          <cell r="H1394" t="str">
            <v>นาย</v>
          </cell>
          <cell r="I1394" t="str">
            <v>ธานินทร์</v>
          </cell>
          <cell r="J1394" t="str">
            <v>ธุระนันท์</v>
          </cell>
          <cell r="K1394">
            <v>1500200111462</v>
          </cell>
          <cell r="L1394" t="str">
            <v>จอมทอง</v>
          </cell>
          <cell r="M1394" t="str">
            <v>เชียงใหม่ 3</v>
          </cell>
          <cell r="N1394">
            <v>8</v>
          </cell>
          <cell r="O1394" t="str">
            <v>สินเชื่อแก้ไขปัญหาหนี้นอกระบบ PSAระยะที่2</v>
          </cell>
          <cell r="P1394" t="str">
            <v>1.บุคคลค้ำประกัน</v>
          </cell>
          <cell r="Q1394">
            <v>40439.120000000003</v>
          </cell>
          <cell r="R1394">
            <v>8995.06</v>
          </cell>
          <cell r="S1394" t="str">
            <v>จังหวัดฮอด</v>
          </cell>
          <cell r="T1394" t="str">
            <v>ผบE437</v>
          </cell>
          <cell r="U1394">
            <v>2565</v>
          </cell>
          <cell r="V1394" t="str">
            <v>ผบE556</v>
          </cell>
          <cell r="W1394">
            <v>2565</v>
          </cell>
          <cell r="X1394"/>
          <cell r="Y1394"/>
          <cell r="Z1394"/>
          <cell r="AA1394">
            <v>27</v>
          </cell>
          <cell r="AB1394">
            <v>7</v>
          </cell>
          <cell r="AC1394">
            <v>2565</v>
          </cell>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นายธานินทร์ ธุระนันท์</v>
          </cell>
          <cell r="BM1394">
            <v>888165010023</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2238</v>
          </cell>
          <cell r="C1395">
            <v>1390</v>
          </cell>
          <cell r="D1395">
            <v>25</v>
          </cell>
          <cell r="E1395">
            <v>4</v>
          </cell>
          <cell r="F1395">
            <v>2566</v>
          </cell>
          <cell r="G1395">
            <v>800114089637</v>
          </cell>
          <cell r="H1395" t="str">
            <v>นาย</v>
          </cell>
          <cell r="I1395" t="str">
            <v>วัชระ</v>
          </cell>
          <cell r="J1395" t="str">
            <v>เมืองอินทร์</v>
          </cell>
          <cell r="K1395">
            <v>1509900248131</v>
          </cell>
          <cell r="L1395" t="str">
            <v>จอมทอง</v>
          </cell>
          <cell r="M1395" t="str">
            <v>เชียงใหม่ 3</v>
          </cell>
          <cell r="N1395">
            <v>8</v>
          </cell>
          <cell r="O1395" t="str">
            <v>สินเชื่อธนาคารประชาชน</v>
          </cell>
          <cell r="P1395" t="str">
            <v>1.บุคคลค้ำประกัน</v>
          </cell>
          <cell r="Q1395">
            <v>34950.31</v>
          </cell>
          <cell r="R1395">
            <v>2650.69</v>
          </cell>
          <cell r="S1395" t="str">
            <v>แขวงเชียงใหม่</v>
          </cell>
          <cell r="T1395" t="str">
            <v>ผบ.888</v>
          </cell>
          <cell r="U1395">
            <v>2565</v>
          </cell>
          <cell r="V1395" t="str">
            <v>ผบ.1410</v>
          </cell>
          <cell r="W1395">
            <v>2565</v>
          </cell>
          <cell r="X1395">
            <v>29</v>
          </cell>
          <cell r="Y1395">
            <v>8</v>
          </cell>
          <cell r="Z1395">
            <v>2565</v>
          </cell>
          <cell r="AA1395"/>
          <cell r="AB1395"/>
          <cell r="AC1395"/>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นายวัชระ เมืองอินทร์</v>
          </cell>
          <cell r="BM1395">
            <v>888165010032</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2239</v>
          </cell>
          <cell r="C1396">
            <v>1391</v>
          </cell>
          <cell r="D1396">
            <v>25</v>
          </cell>
          <cell r="E1396">
            <v>4</v>
          </cell>
          <cell r="F1396">
            <v>2566</v>
          </cell>
          <cell r="G1396">
            <v>800091939374</v>
          </cell>
          <cell r="H1396" t="str">
            <v>นางสาว</v>
          </cell>
          <cell r="I1396" t="str">
            <v>ดวงเดือน</v>
          </cell>
          <cell r="J1396" t="str">
            <v>ฝั้นศรีหรือต๊ะวันวงค์</v>
          </cell>
          <cell r="K1396">
            <v>3500200641425</v>
          </cell>
          <cell r="L1396" t="str">
            <v>จอมทอง</v>
          </cell>
          <cell r="M1396" t="str">
            <v>เชียงใหม่ 3</v>
          </cell>
          <cell r="N1396">
            <v>8</v>
          </cell>
          <cell r="O1396" t="str">
            <v>สินเชื่อแก้ไขปัญหาหนี้นอกระบบ PSAระยะที่2</v>
          </cell>
          <cell r="P1396" t="str">
            <v>1.บุคคลค้ำประกัน</v>
          </cell>
          <cell r="Q1396">
            <v>36664.480000000003</v>
          </cell>
          <cell r="R1396">
            <v>9293.81</v>
          </cell>
          <cell r="S1396" t="str">
            <v>จังหวัดฮอด</v>
          </cell>
          <cell r="T1396" t="str">
            <v>ผบE433</v>
          </cell>
          <cell r="U1396">
            <v>2565</v>
          </cell>
          <cell r="V1396" t="str">
            <v>ผบE543</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นางสาวดวงเดือน ฝั้นศรีหรือต๊ะวันวงค์</v>
          </cell>
          <cell r="BM1396">
            <v>888165010025</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2240</v>
          </cell>
          <cell r="C1397">
            <v>1392</v>
          </cell>
          <cell r="D1397">
            <v>25</v>
          </cell>
          <cell r="E1397">
            <v>4</v>
          </cell>
          <cell r="F1397">
            <v>2566</v>
          </cell>
          <cell r="G1397">
            <v>800090527725</v>
          </cell>
          <cell r="H1397" t="str">
            <v>นาง</v>
          </cell>
          <cell r="I1397" t="str">
            <v>วัฒนา</v>
          </cell>
          <cell r="J1397" t="str">
            <v>กาวิชัย</v>
          </cell>
          <cell r="K1397">
            <v>1501700056461</v>
          </cell>
          <cell r="L1397" t="str">
            <v>ดอยเต่า</v>
          </cell>
          <cell r="M1397" t="str">
            <v>เชียงใหม่ 3</v>
          </cell>
          <cell r="N1397">
            <v>8</v>
          </cell>
          <cell r="O1397" t="str">
            <v>สินเชื่อแก้ไขปัญหาหนี้นอกระบบ PSAระยะที่2</v>
          </cell>
          <cell r="P1397" t="str">
            <v>1.บุคคลค้ำประกัน</v>
          </cell>
          <cell r="Q1397">
            <v>31652</v>
          </cell>
          <cell r="R1397">
            <v>6587.01</v>
          </cell>
          <cell r="S1397" t="str">
            <v>จังหวัดฮอด</v>
          </cell>
          <cell r="T1397" t="str">
            <v>ผบE440</v>
          </cell>
          <cell r="U1397">
            <v>2565</v>
          </cell>
          <cell r="V1397" t="str">
            <v>ผบE559</v>
          </cell>
          <cell r="W1397">
            <v>2565</v>
          </cell>
          <cell r="X1397"/>
          <cell r="Y1397"/>
          <cell r="Z1397"/>
          <cell r="AA1397">
            <v>27</v>
          </cell>
          <cell r="AB1397">
            <v>7</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นางวัฒนา กาวิชัย</v>
          </cell>
          <cell r="BM1397">
            <v>888165010010</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2241</v>
          </cell>
          <cell r="C1398">
            <v>1393</v>
          </cell>
          <cell r="D1398">
            <v>25</v>
          </cell>
          <cell r="E1398">
            <v>4</v>
          </cell>
          <cell r="F1398">
            <v>2566</v>
          </cell>
          <cell r="G1398">
            <v>800092946584</v>
          </cell>
          <cell r="H1398" t="str">
            <v>นางสาว</v>
          </cell>
          <cell r="I1398" t="str">
            <v>ภัทราพร</v>
          </cell>
          <cell r="J1398" t="str">
            <v>ปัญวงค์ษา</v>
          </cell>
          <cell r="K1398">
            <v>1500500081577</v>
          </cell>
          <cell r="L1398" t="str">
            <v>จอมทอง</v>
          </cell>
          <cell r="M1398" t="str">
            <v>เชียงใหม่ 3</v>
          </cell>
          <cell r="N1398">
            <v>8</v>
          </cell>
          <cell r="O1398" t="str">
            <v>สินเชื่อแก้ไขปัญหาหนี้นอกระบบ PSAระยะที่2</v>
          </cell>
          <cell r="P1398" t="str">
            <v>1.บุคคลค้ำประกัน</v>
          </cell>
          <cell r="Q1398">
            <v>31394.28</v>
          </cell>
          <cell r="R1398">
            <v>6578.71</v>
          </cell>
          <cell r="S1398" t="str">
            <v>แขวงเชียงใหม่</v>
          </cell>
          <cell r="T1398" t="str">
            <v>ผบ.890</v>
          </cell>
          <cell r="U1398">
            <v>2565</v>
          </cell>
          <cell r="V1398" t="str">
            <v>ผบ.1306</v>
          </cell>
          <cell r="W1398">
            <v>2565</v>
          </cell>
          <cell r="X1398"/>
          <cell r="Y1398"/>
          <cell r="Z1398"/>
          <cell r="AA1398">
            <v>17</v>
          </cell>
          <cell r="AB1398">
            <v>8</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นางสาวภัทราพร ปัญวงค์ษา</v>
          </cell>
          <cell r="BM1398">
            <v>888165010026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2242</v>
          </cell>
          <cell r="C1399">
            <v>1394</v>
          </cell>
          <cell r="D1399">
            <v>25</v>
          </cell>
          <cell r="E1399">
            <v>4</v>
          </cell>
          <cell r="F1399">
            <v>2566</v>
          </cell>
          <cell r="G1399">
            <v>800096346781</v>
          </cell>
          <cell r="H1399" t="str">
            <v>นาย</v>
          </cell>
          <cell r="I1399" t="str">
            <v>คำหล้า</v>
          </cell>
          <cell r="J1399" t="str">
            <v>ผัดสา</v>
          </cell>
          <cell r="K1399">
            <v>3501700141473</v>
          </cell>
          <cell r="L1399" t="str">
            <v>ดอยเต่า</v>
          </cell>
          <cell r="M1399" t="str">
            <v>เชียงใหม่ 3</v>
          </cell>
          <cell r="N1399">
            <v>8</v>
          </cell>
          <cell r="O1399" t="str">
            <v>สินเชื่อพัฒนาองค์กรชุมชน(รายบุคคล)</v>
          </cell>
          <cell r="P1399" t="str">
            <v>1.บุคคลค้ำประกัน</v>
          </cell>
          <cell r="Q1399">
            <v>30000</v>
          </cell>
          <cell r="R1399">
            <v>7559.9</v>
          </cell>
          <cell r="S1399" t="str">
            <v>จังหวัดฮอด</v>
          </cell>
          <cell r="T1399" t="str">
            <v>ผบE427</v>
          </cell>
          <cell r="U1399">
            <v>2565</v>
          </cell>
          <cell r="V1399" t="str">
            <v>ผบE552</v>
          </cell>
          <cell r="W1399">
            <v>2565</v>
          </cell>
          <cell r="X1399"/>
          <cell r="Y1399"/>
          <cell r="Z1399"/>
          <cell r="AA1399">
            <v>27</v>
          </cell>
          <cell r="AB1399">
            <v>7</v>
          </cell>
          <cell r="AC1399">
            <v>2565</v>
          </cell>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นายคำหล้า ผัดสา</v>
          </cell>
          <cell r="BM1399">
            <v>888164010476</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2243</v>
          </cell>
          <cell r="C1400">
            <v>1395</v>
          </cell>
          <cell r="D1400">
            <v>18</v>
          </cell>
          <cell r="E1400">
            <v>7</v>
          </cell>
          <cell r="F1400">
            <v>2566</v>
          </cell>
          <cell r="G1400" t="str">
            <v>800087218064 ,
 800106354981</v>
          </cell>
          <cell r="H1400" t="str">
            <v>นางสาว</v>
          </cell>
          <cell r="I1400" t="str">
            <v>แสงจันทร์</v>
          </cell>
          <cell r="J1400" t="str">
            <v>กันทะโล</v>
          </cell>
          <cell r="K1400" t="str">
            <v>3 5002 00018 97 3</v>
          </cell>
          <cell r="L1400" t="str">
            <v>เชียงใหม่</v>
          </cell>
          <cell r="M1400" t="str">
            <v>เชียงใหม่ 1</v>
          </cell>
          <cell r="N1400">
            <v>8</v>
          </cell>
          <cell r="O1400" t="str">
            <v>สินเชื่อธนาคารประชาชน , สินเชื่อผู้มีอาชีพอิสระ</v>
          </cell>
          <cell r="P1400" t="str">
            <v>4.ไม่มีหลักประกัน</v>
          </cell>
          <cell r="Q1400">
            <v>162492.14000000001</v>
          </cell>
          <cell r="R1400">
            <v>46559.26</v>
          </cell>
          <cell r="S1400" t="str">
            <v>จังหวัดฮอด</v>
          </cell>
          <cell r="T1400" t="str">
            <v>ผบE884</v>
          </cell>
          <cell r="U1400">
            <v>2565</v>
          </cell>
          <cell r="V1400" t="str">
            <v>ผบE143</v>
          </cell>
          <cell r="W1400">
            <v>2566</v>
          </cell>
          <cell r="X1400">
            <v>13</v>
          </cell>
          <cell r="Y1400">
            <v>2</v>
          </cell>
          <cell r="Z1400">
            <v>2566</v>
          </cell>
          <cell r="AA1400"/>
          <cell r="AB1400"/>
          <cell r="AC1400"/>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นางสาวแสงจันทร์ กันทะโล</v>
          </cell>
          <cell r="BM1400">
            <v>883165010690</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2244</v>
          </cell>
          <cell r="C1401">
            <v>1396</v>
          </cell>
          <cell r="D1401">
            <v>18</v>
          </cell>
          <cell r="E1401">
            <v>7</v>
          </cell>
          <cell r="F1401">
            <v>2566</v>
          </cell>
          <cell r="G1401">
            <v>800098835732</v>
          </cell>
          <cell r="H1401" t="str">
            <v>นางสาว</v>
          </cell>
          <cell r="I1401" t="str">
            <v>เบ็ญจวรรณ</v>
          </cell>
          <cell r="J1401" t="str">
            <v>วันชุ่ม</v>
          </cell>
          <cell r="K1401">
            <v>3509900479939</v>
          </cell>
          <cell r="L1401" t="str">
            <v>เชียงใหม่</v>
          </cell>
          <cell r="M1401" t="str">
            <v>เชียงใหม่ 1</v>
          </cell>
          <cell r="N1401">
            <v>8</v>
          </cell>
          <cell r="O1401" t="str">
            <v>สินเชื่อธนาคารประชาชน</v>
          </cell>
          <cell r="P1401" t="str">
            <v>1.บุคคลค้ำประกัน</v>
          </cell>
          <cell r="Q1401">
            <v>88188.96</v>
          </cell>
          <cell r="R1401"/>
          <cell r="S1401" t="str">
            <v>แขวงเชียงใหม่</v>
          </cell>
          <cell r="T1401" t="str">
            <v>ผบE5354</v>
          </cell>
          <cell r="U1401">
            <v>2565</v>
          </cell>
          <cell r="V1401" t="str">
            <v>ผบE8533</v>
          </cell>
          <cell r="W1401">
            <v>2565</v>
          </cell>
          <cell r="X1401"/>
          <cell r="Y1401"/>
          <cell r="Z1401"/>
          <cell r="AA1401">
            <v>29</v>
          </cell>
          <cell r="AB1401">
            <v>11</v>
          </cell>
          <cell r="AC1401">
            <v>2565</v>
          </cell>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นางสาวเบ็ญจวรรณ วันชุ่ม</v>
          </cell>
          <cell r="BM1401">
            <v>883165010123</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2245</v>
          </cell>
          <cell r="C1402">
            <v>1397</v>
          </cell>
          <cell r="D1402">
            <v>19</v>
          </cell>
          <cell r="E1402">
            <v>6</v>
          </cell>
          <cell r="F1402">
            <v>2566</v>
          </cell>
          <cell r="G1402" t="str">
            <v>800106649133 , 800085202912</v>
          </cell>
          <cell r="H1402" t="str">
            <v>นางสาว</v>
          </cell>
          <cell r="I1402" t="str">
            <v>พรพิมล</v>
          </cell>
          <cell r="J1402" t="str">
            <v>ตระกูล</v>
          </cell>
          <cell r="K1402">
            <v>1530500056530</v>
          </cell>
          <cell r="L1402" t="str">
            <v>เมญ่า-เชียงใหม่</v>
          </cell>
          <cell r="M1402" t="str">
            <v>เชียงใหม่ 1</v>
          </cell>
          <cell r="N1402">
            <v>8</v>
          </cell>
          <cell r="O1402" t="str">
            <v>สินเชื่อธนาคารประชาชน</v>
          </cell>
          <cell r="P1402" t="str">
            <v>1.บุคคลค้ำประกัน</v>
          </cell>
          <cell r="Q1402">
            <v>159045.56</v>
          </cell>
          <cell r="R1402">
            <v>54459.72</v>
          </cell>
          <cell r="S1402" t="str">
            <v>แขวงเชียงใหม่</v>
          </cell>
          <cell r="T1402" t="str">
            <v>ผบE374</v>
          </cell>
          <cell r="U1402">
            <v>2566</v>
          </cell>
          <cell r="V1402" t="str">
            <v>ผบE2146</v>
          </cell>
          <cell r="W1402">
            <v>2566</v>
          </cell>
          <cell r="X1402">
            <v>18</v>
          </cell>
          <cell r="Y1402">
            <v>4</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นางสาวพรพิมล ตระกูล</v>
          </cell>
          <cell r="BM1402">
            <v>883165010621</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2246</v>
          </cell>
          <cell r="C1403">
            <v>1398</v>
          </cell>
          <cell r="D1403">
            <v>6</v>
          </cell>
          <cell r="E1403">
            <v>7</v>
          </cell>
          <cell r="F1403">
            <v>2566</v>
          </cell>
          <cell r="G1403">
            <v>800096785962</v>
          </cell>
          <cell r="H1403" t="str">
            <v>นางสาว</v>
          </cell>
          <cell r="I1403" t="str">
            <v>รัตติกาล</v>
          </cell>
          <cell r="J1403" t="str">
            <v>หอมแก่นจันทร์</v>
          </cell>
          <cell r="K1403">
            <v>1529900232864</v>
          </cell>
          <cell r="L1403" t="str">
            <v>หนองหอย</v>
          </cell>
          <cell r="M1403" t="str">
            <v>เชียงใหม่ 1</v>
          </cell>
          <cell r="N1403">
            <v>8</v>
          </cell>
          <cell r="O1403" t="str">
            <v>สินเชื่อธนาคารประชาชน</v>
          </cell>
          <cell r="P1403" t="str">
            <v>1.บุคคลค้ำประกัน</v>
          </cell>
          <cell r="Q1403">
            <v>139078</v>
          </cell>
          <cell r="R1403">
            <v>33333.629999999997</v>
          </cell>
          <cell r="S1403" t="str">
            <v>แขวงลำปาง</v>
          </cell>
          <cell r="T1403" t="str">
            <v>ผบE1362</v>
          </cell>
          <cell r="U1403">
            <v>2566</v>
          </cell>
          <cell r="V1403" t="str">
            <v>ผบE1919</v>
          </cell>
          <cell r="W1403">
            <v>2566</v>
          </cell>
          <cell r="X1403">
            <v>1</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นางสาวรัตติกาล หอมแก่นจันทร์</v>
          </cell>
          <cell r="BM1403">
            <v>883164010348</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2247</v>
          </cell>
          <cell r="C1404">
            <v>1399</v>
          </cell>
          <cell r="D1404">
            <v>10</v>
          </cell>
          <cell r="E1404">
            <v>7</v>
          </cell>
          <cell r="F1404">
            <v>2566</v>
          </cell>
          <cell r="G1404">
            <v>800043781536</v>
          </cell>
          <cell r="H1404" t="str">
            <v>นางสาว</v>
          </cell>
          <cell r="I1404" t="str">
            <v>นัษฐภรณ์</v>
          </cell>
          <cell r="J1404" t="str">
            <v>วงษ์เวียน</v>
          </cell>
          <cell r="K1404">
            <v>1509900288401</v>
          </cell>
          <cell r="L1404" t="str">
            <v>หนองหอย</v>
          </cell>
          <cell r="M1404" t="str">
            <v>เชียงใหม่ 1</v>
          </cell>
          <cell r="N1404">
            <v>8</v>
          </cell>
          <cell r="O1404" t="str">
            <v>สินเชื่อธนาคารประชาชน</v>
          </cell>
          <cell r="P1404" t="str">
            <v>1.บุคคลค้ำประกัน</v>
          </cell>
          <cell r="Q1404">
            <v>77657.72</v>
          </cell>
          <cell r="R1404">
            <v>34422.28</v>
          </cell>
          <cell r="S1404" t="str">
            <v>แขวงเชียงใหม่</v>
          </cell>
          <cell r="T1404" t="str">
            <v>ผบE1442</v>
          </cell>
          <cell r="U1404">
            <v>2566</v>
          </cell>
          <cell r="V1404" t="str">
            <v>ผบE3284</v>
          </cell>
          <cell r="W1404">
            <v>2566</v>
          </cell>
          <cell r="X1404">
            <v>16</v>
          </cell>
          <cell r="Y1404">
            <v>5</v>
          </cell>
          <cell r="Z1404">
            <v>2566</v>
          </cell>
          <cell r="AA1404"/>
          <cell r="AB1404"/>
          <cell r="AC1404"/>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นางสาวนัษฐภรณ์ วงษ์เวียน</v>
          </cell>
          <cell r="BM1404">
            <v>883165010899</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2248</v>
          </cell>
          <cell r="C1405">
            <v>1400</v>
          </cell>
          <cell r="D1405">
            <v>10</v>
          </cell>
          <cell r="E1405">
            <v>7</v>
          </cell>
          <cell r="F1405">
            <v>2566</v>
          </cell>
          <cell r="G1405">
            <v>800015392205</v>
          </cell>
          <cell r="H1405" t="str">
            <v>นาย</v>
          </cell>
          <cell r="I1405" t="str">
            <v>ทวี</v>
          </cell>
          <cell r="J1405" t="str">
            <v>อนันต๊ะ</v>
          </cell>
          <cell r="K1405">
            <v>3540600168433</v>
          </cell>
          <cell r="L1405" t="str">
            <v>เชียงใหม่</v>
          </cell>
          <cell r="M1405" t="str">
            <v>เชียงใหม่ 1</v>
          </cell>
          <cell r="N1405">
            <v>8</v>
          </cell>
          <cell r="O1405" t="str">
            <v>ธปช.</v>
          </cell>
          <cell r="P1405" t="str">
            <v>1.บุคคลค้ำประกัน</v>
          </cell>
          <cell r="Q1405">
            <v>29560.560000000001</v>
          </cell>
          <cell r="R1405">
            <v>12</v>
          </cell>
          <cell r="S1405" t="str">
            <v>แขวงเชียงใหม่</v>
          </cell>
          <cell r="T1405" t="str">
            <v>ผบ.2624</v>
          </cell>
          <cell r="U1405">
            <v>2562</v>
          </cell>
          <cell r="V1405" t="str">
            <v>ผบ.3063</v>
          </cell>
          <cell r="W1405">
            <v>2562</v>
          </cell>
          <cell r="X1405"/>
          <cell r="Y1405"/>
          <cell r="Z1405"/>
          <cell r="AA1405">
            <v>12</v>
          </cell>
          <cell r="AB1405">
            <v>5</v>
          </cell>
          <cell r="AC1405">
            <v>2562</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นายทวี อนันต๊ะ</v>
          </cell>
          <cell r="BM1405">
            <v>883161010237</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2249</v>
          </cell>
          <cell r="C1406">
            <v>1401</v>
          </cell>
          <cell r="D1406">
            <v>10</v>
          </cell>
          <cell r="E1406">
            <v>7</v>
          </cell>
          <cell r="F1406">
            <v>2566</v>
          </cell>
          <cell r="G1406">
            <v>800014749694</v>
          </cell>
          <cell r="H1406" t="str">
            <v>นาง</v>
          </cell>
          <cell r="I1406" t="str">
            <v>กชชวรรณ</v>
          </cell>
          <cell r="J1406" t="str">
            <v>อาภาภัทรฐานิต</v>
          </cell>
          <cell r="K1406">
            <v>3501900651319</v>
          </cell>
          <cell r="L1406" t="str">
            <v>เชียงใหม่</v>
          </cell>
          <cell r="M1406" t="str">
            <v>เชียงใหม่ 1</v>
          </cell>
          <cell r="N1406">
            <v>8</v>
          </cell>
          <cell r="O1406" t="str">
            <v>สินเชื่อธนาคารประชาชน</v>
          </cell>
          <cell r="P1406" t="str">
            <v>1.บุคคลค้ำประกัน</v>
          </cell>
          <cell r="Q1406">
            <v>41769.06</v>
          </cell>
          <cell r="R1406">
            <v>26182.04</v>
          </cell>
          <cell r="S1406" t="str">
            <v>แขวงเชียงใหม่</v>
          </cell>
          <cell r="T1406" t="str">
            <v>ผบE209</v>
          </cell>
          <cell r="U1406">
            <v>2564</v>
          </cell>
          <cell r="V1406" t="str">
            <v>ผบE2004</v>
          </cell>
          <cell r="W1406">
            <v>2564</v>
          </cell>
          <cell r="X1406"/>
          <cell r="Y1406"/>
          <cell r="Z1406"/>
          <cell r="AA1406">
            <v>23</v>
          </cell>
          <cell r="AB1406">
            <v>8</v>
          </cell>
          <cell r="AC1406">
            <v>2564</v>
          </cell>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นางกชชวรรณ อาภาภัทรฐานิต</v>
          </cell>
          <cell r="BM1406">
            <v>883163011691</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2250</v>
          </cell>
          <cell r="C1407">
            <v>1402</v>
          </cell>
          <cell r="D1407">
            <v>15</v>
          </cell>
          <cell r="E1407">
            <v>6</v>
          </cell>
          <cell r="F1407">
            <v>2566</v>
          </cell>
          <cell r="G1407" t="str">
            <v>800085778093,
800085778101,
800095661784</v>
          </cell>
          <cell r="H1407" t="str">
            <v>นาย</v>
          </cell>
          <cell r="I1407" t="str">
            <v>ชัยณรงค์</v>
          </cell>
          <cell r="J1407" t="str">
            <v>วงษาปัดนา</v>
          </cell>
          <cell r="K1407">
            <v>1100700968218</v>
          </cell>
          <cell r="L1407" t="str">
            <v>ถนนทิพย์เนตร</v>
          </cell>
          <cell r="M1407" t="str">
            <v>เชียงใหม่ 1</v>
          </cell>
          <cell r="N1407">
            <v>8</v>
          </cell>
          <cell r="O1407" t="str">
            <v>สินเชื่อธนาคารประชาชน</v>
          </cell>
          <cell r="P1407" t="str">
            <v>1.บุคคลค้ำประกัน</v>
          </cell>
          <cell r="Q1407">
            <v>132206</v>
          </cell>
          <cell r="R1407">
            <v>62021.51</v>
          </cell>
          <cell r="S1407" t="str">
            <v>แขวงเชียงใหม่</v>
          </cell>
          <cell r="T1407" t="str">
            <v>ผบE1437</v>
          </cell>
          <cell r="U1407">
            <v>2566</v>
          </cell>
          <cell r="V1407" t="str">
            <v>ผบE3283</v>
          </cell>
          <cell r="W1407">
            <v>2566</v>
          </cell>
          <cell r="X1407">
            <v>16</v>
          </cell>
          <cell r="Y1407">
            <v>5</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นายชัยณรงค์ วงษาปัดนา</v>
          </cell>
          <cell r="BM1407">
            <v>883165010898</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2251</v>
          </cell>
          <cell r="C1408">
            <v>1403</v>
          </cell>
          <cell r="D1408">
            <v>1</v>
          </cell>
          <cell r="E1408">
            <v>9</v>
          </cell>
          <cell r="F1408">
            <v>2566</v>
          </cell>
          <cell r="G1408" t="str">
            <v>800025135495,
800065782974</v>
          </cell>
          <cell r="H1408" t="str">
            <v>นาย</v>
          </cell>
          <cell r="I1408" t="str">
            <v>สมบัติ</v>
          </cell>
          <cell r="J1408" t="str">
            <v>ศรีวิชัย</v>
          </cell>
          <cell r="K1408">
            <v>3500900644869</v>
          </cell>
          <cell r="L1408" t="str">
            <v>ไชยปราการ</v>
          </cell>
          <cell r="M1408" t="str">
            <v>เชียงใหม่ 2</v>
          </cell>
          <cell r="N1408">
            <v>8</v>
          </cell>
          <cell r="O1408" t="str">
            <v>สินเชื่อธนาคารประชาชน, สินเชื่อห้องแถว</v>
          </cell>
          <cell r="P1408" t="str">
            <v>2.หลักทรัพย์ค้ำประกัน</v>
          </cell>
          <cell r="Q1408">
            <v>239411.52</v>
          </cell>
          <cell r="R1408">
            <v>78903.539999999994</v>
          </cell>
          <cell r="S1408" t="str">
            <v>จังหวัดฝาง</v>
          </cell>
          <cell r="T1408" t="str">
            <v>ผบE518</v>
          </cell>
          <cell r="U1408">
            <v>2566</v>
          </cell>
          <cell r="V1408" t="str">
            <v>ผบE677</v>
          </cell>
          <cell r="W1408">
            <v>2566</v>
          </cell>
          <cell r="X1408">
            <v>12</v>
          </cell>
          <cell r="Y1408">
            <v>6</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นายสมบัติ ศรีวิชัย</v>
          </cell>
          <cell r="BM1408">
            <v>0</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2252</v>
          </cell>
          <cell r="C1409">
            <v>1404</v>
          </cell>
          <cell r="D1409">
            <v>1</v>
          </cell>
          <cell r="E1409">
            <v>9</v>
          </cell>
          <cell r="F1409">
            <v>2566</v>
          </cell>
          <cell r="G1409" t="str">
            <v>800093239914 , 800093239898</v>
          </cell>
          <cell r="H1409" t="str">
            <v>นาง</v>
          </cell>
          <cell r="I1409" t="str">
            <v>จิรพรรณ</v>
          </cell>
          <cell r="J1409" t="str">
            <v>ยง</v>
          </cell>
          <cell r="K1409">
            <v>3500600214354</v>
          </cell>
          <cell r="L1409" t="str">
            <v>ฝาง</v>
          </cell>
          <cell r="M1409" t="str">
            <v>เชียงใหม่ 2</v>
          </cell>
          <cell r="N1409">
            <v>8</v>
          </cell>
          <cell r="O1409" t="str">
            <v>สินเชื่อเคหะ</v>
          </cell>
          <cell r="P1409" t="str">
            <v>2.หลักทรัพย์ค้ำประกัน</v>
          </cell>
          <cell r="Q1409">
            <v>1878336.09</v>
          </cell>
          <cell r="R1409">
            <v>255343.68</v>
          </cell>
          <cell r="S1409" t="str">
            <v>จังหวัดเชียงใหม่</v>
          </cell>
          <cell r="T1409" t="str">
            <v>ผบE20</v>
          </cell>
          <cell r="U1409">
            <v>2566</v>
          </cell>
          <cell r="V1409" t="str">
            <v>ผบE378</v>
          </cell>
          <cell r="W1409">
            <v>2566</v>
          </cell>
          <cell r="X1409">
            <v>13</v>
          </cell>
          <cell r="Y1409">
            <v>3</v>
          </cell>
          <cell r="Z1409">
            <v>2566</v>
          </cell>
          <cell r="AA1409"/>
          <cell r="AB1409"/>
          <cell r="AC1409"/>
          <cell r="AD1409"/>
          <cell r="AE1409"/>
          <cell r="AF1409"/>
          <cell r="AG1409"/>
          <cell r="AH1409"/>
          <cell r="AI1409"/>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นางจิรพรรณ ยง</v>
          </cell>
          <cell r="BM1409">
            <v>883265010011</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2253</v>
          </cell>
          <cell r="C1410">
            <v>1405</v>
          </cell>
          <cell r="D1410">
            <v>11</v>
          </cell>
          <cell r="E1410">
            <v>9</v>
          </cell>
          <cell r="F1410">
            <v>2566</v>
          </cell>
          <cell r="G1410">
            <v>804053005398</v>
          </cell>
          <cell r="H1410" t="str">
            <v>นายหรือพันตำรวจโท</v>
          </cell>
          <cell r="I1410" t="str">
            <v>เจษฎา</v>
          </cell>
          <cell r="J1410" t="str">
            <v>ปิ่นชูทอง</v>
          </cell>
          <cell r="K1410">
            <v>3909801087265</v>
          </cell>
          <cell r="L1410" t="str">
            <v>พนมทวน</v>
          </cell>
          <cell r="M1410"/>
          <cell r="N1410"/>
          <cell r="O1410" t="str">
            <v>สินเชื่อสวัสดิการ</v>
          </cell>
          <cell r="P1410" t="str">
            <v>4.ไม่มีหลักประกัน</v>
          </cell>
          <cell r="Q1410">
            <v>1254956.79</v>
          </cell>
          <cell r="R1410">
            <v>443362.69</v>
          </cell>
          <cell r="S1410" t="str">
            <v>จังหวัดเชียงใหม่</v>
          </cell>
          <cell r="T1410" t="str">
            <v>ผบ.1387</v>
          </cell>
          <cell r="U1410">
            <v>2563</v>
          </cell>
          <cell r="V1410" t="str">
            <v>ผบ.2269</v>
          </cell>
          <cell r="W1410">
            <v>2563</v>
          </cell>
          <cell r="X1410"/>
          <cell r="Y1410"/>
          <cell r="Z1410"/>
          <cell r="AA1410">
            <v>17</v>
          </cell>
          <cell r="AB1410">
            <v>9</v>
          </cell>
          <cell r="AC1410">
            <v>2563</v>
          </cell>
          <cell r="AD1410"/>
          <cell r="AE1410"/>
          <cell r="AF1410"/>
          <cell r="AG1410">
            <v>2</v>
          </cell>
          <cell r="AH1410">
            <v>5</v>
          </cell>
          <cell r="AI1410">
            <v>2566</v>
          </cell>
          <cell r="AJ1410"/>
          <cell r="AK1410"/>
          <cell r="AL1410"/>
          <cell r="AM1410"/>
          <cell r="AN1410"/>
          <cell r="AO1410"/>
          <cell r="AP1410"/>
          <cell r="AQ1410"/>
          <cell r="AR1410"/>
          <cell r="AS1410"/>
          <cell r="AT1410"/>
          <cell r="AU1410"/>
          <cell r="AV1410"/>
          <cell r="AW1410"/>
          <cell r="AX1410"/>
          <cell r="AY1410"/>
          <cell r="AZ1410"/>
          <cell r="BA1410"/>
          <cell r="BB1410"/>
          <cell r="BC1410"/>
          <cell r="BD1410"/>
          <cell r="BE1410"/>
          <cell r="BF1410"/>
          <cell r="BG1410"/>
          <cell r="BH1410"/>
          <cell r="BI1410"/>
          <cell r="BJ1410"/>
          <cell r="BK1410"/>
          <cell r="BL1410" t="str">
            <v>นายหรือพันตำรวจโทเจษฎา ปิ่นชูทอง</v>
          </cell>
          <cell r="BM1410">
            <v>881763010317</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2254</v>
          </cell>
          <cell r="C1411">
            <v>1406</v>
          </cell>
          <cell r="D1411">
            <v>7</v>
          </cell>
          <cell r="E1411">
            <v>9</v>
          </cell>
          <cell r="F1411">
            <v>2566</v>
          </cell>
          <cell r="G1411">
            <v>800030687613</v>
          </cell>
          <cell r="H1411" t="str">
            <v>นาย</v>
          </cell>
          <cell r="I1411" t="str">
            <v xml:space="preserve">พงษ์ศักด์ </v>
          </cell>
          <cell r="J1411" t="str">
            <v>วรรณตระกูล</v>
          </cell>
          <cell r="K1411"/>
          <cell r="L1411" t="str">
            <v>หางดง</v>
          </cell>
          <cell r="M1411" t="str">
            <v>เชียงใหม่ 3</v>
          </cell>
          <cell r="N1411">
            <v>8</v>
          </cell>
          <cell r="O1411"/>
          <cell r="P1411"/>
          <cell r="Q1411"/>
          <cell r="R1411"/>
          <cell r="S1411" t="str">
            <v>แขวงเชียงใหม่</v>
          </cell>
          <cell r="T1411"/>
          <cell r="U1411"/>
          <cell r="V1411" t="str">
            <v>ผบE8518</v>
          </cell>
          <cell r="W1411">
            <v>2565</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นายพงษ์ศักด์  วรรณตระกูล</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2255</v>
          </cell>
          <cell r="C1412">
            <v>1407</v>
          </cell>
          <cell r="D1412">
            <v>7</v>
          </cell>
          <cell r="E1412">
            <v>9</v>
          </cell>
          <cell r="F1412">
            <v>2566</v>
          </cell>
          <cell r="G1412">
            <v>822053004682</v>
          </cell>
          <cell r="H1412" t="str">
            <v>นางสาว</v>
          </cell>
          <cell r="I1412" t="str">
            <v>กัญญา</v>
          </cell>
          <cell r="J1412" t="str">
            <v>แซ่กัง</v>
          </cell>
          <cell r="K1412"/>
          <cell r="L1412" t="str">
            <v>สารภี</v>
          </cell>
          <cell r="M1412" t="str">
            <v>เชียงใหม่ 3</v>
          </cell>
          <cell r="N1412">
            <v>8</v>
          </cell>
          <cell r="O1412"/>
          <cell r="P1412"/>
          <cell r="Q1412"/>
          <cell r="R1412"/>
          <cell r="S1412" t="str">
            <v>แขวงเชียงใหม่</v>
          </cell>
          <cell r="T1412"/>
          <cell r="U1412"/>
          <cell r="V1412" t="str">
            <v>ผบE794</v>
          </cell>
          <cell r="W1412">
            <v>2566</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นางสาวกัญญา แซ่กัง</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2256</v>
          </cell>
          <cell r="C1413">
            <v>1408</v>
          </cell>
          <cell r="D1413">
            <v>7</v>
          </cell>
          <cell r="E1413">
            <v>9</v>
          </cell>
          <cell r="F1413">
            <v>2566</v>
          </cell>
          <cell r="G1413">
            <v>800060316216</v>
          </cell>
          <cell r="H1413" t="str">
            <v>นาย</v>
          </cell>
          <cell r="I1413" t="str">
            <v>เกรียงไกร</v>
          </cell>
          <cell r="J1413" t="str">
            <v>คำแสน</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ผบ.3888</v>
          </cell>
          <cell r="W1413">
            <v>2555</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นายเกรียงไกร คำแสน</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2257</v>
          </cell>
          <cell r="C1414">
            <v>1409</v>
          </cell>
          <cell r="D1414">
            <v>12</v>
          </cell>
          <cell r="E1414">
            <v>9</v>
          </cell>
          <cell r="F1414">
            <v>2566</v>
          </cell>
          <cell r="G1414" t="str">
            <v>800081547286,
800081547302,
800081547294</v>
          </cell>
          <cell r="H1414" t="str">
            <v>นางสาว</v>
          </cell>
          <cell r="I1414" t="str">
            <v>ลักษณา</v>
          </cell>
          <cell r="J1414" t="str">
            <v>คำเจริญ</v>
          </cell>
          <cell r="K1414"/>
          <cell r="L1414" t="str">
            <v>แม่วาง</v>
          </cell>
          <cell r="M1414" t="str">
            <v>เชียงใหม่ 3</v>
          </cell>
          <cell r="N1414">
            <v>8</v>
          </cell>
          <cell r="O1414"/>
          <cell r="P1414"/>
          <cell r="Q1414"/>
          <cell r="R1414"/>
          <cell r="S1414" t="str">
            <v>แขวงเชียงใหม่</v>
          </cell>
          <cell r="T1414"/>
          <cell r="U1414"/>
          <cell r="V1414" t="str">
            <v>ผบE1951</v>
          </cell>
          <cell r="W1414">
            <v>2563</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นางสาวลักษณา คำเจริญ</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2258</v>
          </cell>
          <cell r="C1415">
            <v>1410</v>
          </cell>
          <cell r="D1415"/>
          <cell r="E1415"/>
          <cell r="F1415"/>
          <cell r="G1415">
            <v>800059946361</v>
          </cell>
          <cell r="H1415" t="str">
            <v>นาย</v>
          </cell>
          <cell r="I1415" t="str">
            <v>วรินทร์นวัต</v>
          </cell>
          <cell r="J1415" t="str">
            <v>อัชฌาสุตานันท์</v>
          </cell>
          <cell r="K1415"/>
          <cell r="L1415"/>
          <cell r="M1415" t="str">
            <v>เชียงใหม่ 3</v>
          </cell>
          <cell r="N1415">
            <v>8</v>
          </cell>
          <cell r="O1415"/>
          <cell r="P1415"/>
          <cell r="Q1415"/>
          <cell r="R1415"/>
          <cell r="S1415" t="str">
            <v>จังหวัดเชียงใหม่</v>
          </cell>
          <cell r="T1415"/>
          <cell r="U1415"/>
          <cell r="V1415" t="str">
            <v>ผบE1198</v>
          </cell>
          <cell r="W1415">
            <v>2565</v>
          </cell>
          <cell r="X1415"/>
          <cell r="Y1415"/>
          <cell r="Z1415"/>
          <cell r="AA1415"/>
          <cell r="AB1415"/>
          <cell r="AC1415"/>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t="str">
            <v>นำส่งต้นฉบับโฉนดที่ดินและสัญญาจำนอง</v>
          </cell>
          <cell r="BC1415"/>
          <cell r="BD1415"/>
          <cell r="BE1415"/>
          <cell r="BF1415"/>
          <cell r="BG1415"/>
          <cell r="BH1415"/>
          <cell r="BI1415"/>
          <cell r="BJ1415"/>
          <cell r="BK1415"/>
          <cell r="BL1415" t="str">
            <v>นายวรินทร์นวัต อัชฌาสุตานันท์</v>
          </cell>
          <cell r="BM1415">
            <v>0</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2259</v>
          </cell>
          <cell r="C1416">
            <v>1411</v>
          </cell>
          <cell r="D1416">
            <v>24</v>
          </cell>
          <cell r="E1416">
            <v>5</v>
          </cell>
          <cell r="F1416">
            <v>2566</v>
          </cell>
          <cell r="G1416">
            <v>800049845228</v>
          </cell>
          <cell r="H1416" t="str">
            <v>กลุ่มเครดิตยูเนี่ยมตำบลโปงทุ่ง</v>
          </cell>
          <cell r="I1416"/>
          <cell r="J1416"/>
          <cell r="K1416"/>
          <cell r="L1416" t="str">
            <v>ดอยเต่า</v>
          </cell>
          <cell r="M1416" t="str">
            <v>เชียงใหม่ 2</v>
          </cell>
          <cell r="N1416">
            <v>8</v>
          </cell>
          <cell r="O1416" t="str">
            <v>สินเชื่อพัฒนาชนบท</v>
          </cell>
          <cell r="P1416" t="str">
            <v>1.บุคคลค้ำประกัน</v>
          </cell>
          <cell r="Q1416">
            <v>438712.61</v>
          </cell>
          <cell r="R1416">
            <v>72883.56</v>
          </cell>
          <cell r="S1416" t="str">
            <v>จังหวัดฮอด</v>
          </cell>
          <cell r="T1416" t="str">
            <v>ผบE300</v>
          </cell>
          <cell r="U1416">
            <v>2563</v>
          </cell>
          <cell r="V1416" t="str">
            <v>ผบE300</v>
          </cell>
          <cell r="W1416">
            <v>2563</v>
          </cell>
          <cell r="X1416"/>
          <cell r="Y1416"/>
          <cell r="Z1416"/>
          <cell r="AA1416">
            <v>8</v>
          </cell>
          <cell r="AB1416">
            <v>9</v>
          </cell>
          <cell r="AC1416">
            <v>2563</v>
          </cell>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 xml:space="preserve">กลุ่มเครดิตยูเนี่ยมตำบลโปงทุ่ง </v>
          </cell>
          <cell r="BM1416">
            <v>883263011408</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2260</v>
          </cell>
          <cell r="C1417">
            <v>1412</v>
          </cell>
          <cell r="D1417">
            <v>17</v>
          </cell>
          <cell r="E1417">
            <v>8</v>
          </cell>
          <cell r="F1417">
            <v>2566</v>
          </cell>
          <cell r="G1417" t="str">
            <v>800094984013,
800073309877</v>
          </cell>
          <cell r="H1417" t="str">
            <v>นาย</v>
          </cell>
          <cell r="I1417" t="str">
            <v>นัฏฐาวุธ</v>
          </cell>
          <cell r="J1417" t="str">
            <v>สุภาโพน</v>
          </cell>
          <cell r="K1417">
            <v>1500200025761</v>
          </cell>
          <cell r="L1417" t="str">
            <v>ฮอด</v>
          </cell>
          <cell r="M1417" t="str">
            <v>เชียงใหม่ 3</v>
          </cell>
          <cell r="N1417">
            <v>8</v>
          </cell>
          <cell r="O1417" t="str">
            <v>สินเชื่อธนาคารประชาชน</v>
          </cell>
          <cell r="P1417" t="str">
            <v>1.บุคคลค้ำประกัน</v>
          </cell>
          <cell r="Q1417">
            <v>23328</v>
          </cell>
          <cell r="R1417">
            <v>8162.56</v>
          </cell>
          <cell r="S1417" t="str">
            <v>จังหวัดฮอด</v>
          </cell>
          <cell r="T1417" t="str">
            <v>ผบE802</v>
          </cell>
          <cell r="U1417">
            <v>2565</v>
          </cell>
          <cell r="V1417" t="str">
            <v>ผบE901</v>
          </cell>
          <cell r="W1417">
            <v>2565</v>
          </cell>
          <cell r="X1417">
            <v>22</v>
          </cell>
          <cell r="Y1417">
            <v>11</v>
          </cell>
          <cell r="Z1417">
            <v>2565</v>
          </cell>
          <cell r="AA1417"/>
          <cell r="AB1417"/>
          <cell r="AC1417"/>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นายนัฏฐาวุธ สุภาโพน</v>
          </cell>
          <cell r="BM1417" t="str">
            <v>888165010301,
888165010302</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2261</v>
          </cell>
          <cell r="C1418">
            <v>1413</v>
          </cell>
          <cell r="D1418"/>
          <cell r="E1418"/>
          <cell r="F1418"/>
          <cell r="G1418">
            <v>800063699394</v>
          </cell>
          <cell r="H1418" t="str">
            <v>นาย</v>
          </cell>
          <cell r="I1418" t="str">
            <v>ชุติเดช</v>
          </cell>
          <cell r="J1418" t="str">
            <v>จันทร์ณรงค์ชัย</v>
          </cell>
          <cell r="K1418" t="str">
            <v>1-5099-01003-45-1</v>
          </cell>
          <cell r="L1418" t="str">
            <v>สันกำแพง</v>
          </cell>
          <cell r="M1418" t="str">
            <v>เชียงใหม่ 3</v>
          </cell>
          <cell r="N1418">
            <v>8</v>
          </cell>
          <cell r="O1418" t="str">
            <v>สินเชื่อธนาคารประชาชน</v>
          </cell>
          <cell r="P1418" t="str">
            <v>1.บุคคลค้ำประกัน</v>
          </cell>
          <cell r="Q1418"/>
          <cell r="R1418"/>
          <cell r="S1418" t="str">
            <v>แขวงเชียงใหม่</v>
          </cell>
          <cell r="T1418" t="str">
            <v>ผบE5686</v>
          </cell>
          <cell r="U1418">
            <v>2564</v>
          </cell>
          <cell r="V1418" t="str">
            <v>ผบE5197</v>
          </cell>
          <cell r="W1418">
            <v>2565</v>
          </cell>
          <cell r="X1418"/>
          <cell r="Y1418"/>
          <cell r="Z1418"/>
          <cell r="AA1418">
            <v>25</v>
          </cell>
          <cell r="AB1418">
            <v>7</v>
          </cell>
          <cell r="AC1418">
            <v>2565</v>
          </cell>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นายชุติเดช จันทร์ณรงค์ชัย</v>
          </cell>
          <cell r="BM1418">
            <v>883263010384</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2262</v>
          </cell>
          <cell r="C1419">
            <v>1414</v>
          </cell>
          <cell r="D1419">
            <v>3</v>
          </cell>
          <cell r="E1419">
            <v>8</v>
          </cell>
          <cell r="F1419">
            <v>2566</v>
          </cell>
          <cell r="G1419">
            <v>800082419931</v>
          </cell>
          <cell r="H1419" t="str">
            <v>นาย</v>
          </cell>
          <cell r="I1419" t="str">
            <v>เชิดชัย</v>
          </cell>
          <cell r="J1419" t="str">
            <v>สุคำ</v>
          </cell>
          <cell r="K1419">
            <v>3500600513467</v>
          </cell>
          <cell r="L1419" t="str">
            <v>แม่ริม</v>
          </cell>
          <cell r="M1419" t="str">
            <v>เชียงใหม่ 2</v>
          </cell>
          <cell r="N1419">
            <v>8</v>
          </cell>
          <cell r="O1419" t="str">
            <v>สินเชื่อธนาคารประชาชน</v>
          </cell>
          <cell r="P1419" t="str">
            <v>1.บุคคลค้ำประกัน</v>
          </cell>
          <cell r="Q1419">
            <v>54654</v>
          </cell>
          <cell r="R1419">
            <v>24916.84</v>
          </cell>
          <cell r="S1419" t="str">
            <v>แขวงเชียงใหม่</v>
          </cell>
          <cell r="T1419" t="str">
            <v>ผบE1438</v>
          </cell>
          <cell r="U1419">
            <v>2566</v>
          </cell>
          <cell r="V1419" t="str">
            <v>ผบE3293</v>
          </cell>
          <cell r="W1419">
            <v>2566</v>
          </cell>
          <cell r="X1419">
            <v>16</v>
          </cell>
          <cell r="Y1419">
            <v>5</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นายเชิดชัย สุคำ</v>
          </cell>
          <cell r="BM1419">
            <v>0</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2263</v>
          </cell>
          <cell r="C1420">
            <v>1415</v>
          </cell>
          <cell r="D1420">
            <v>21</v>
          </cell>
          <cell r="E1420">
            <v>8</v>
          </cell>
          <cell r="F1420">
            <v>2566</v>
          </cell>
          <cell r="G1420">
            <v>800081782453</v>
          </cell>
          <cell r="H1420" t="str">
            <v>นางสาว</v>
          </cell>
          <cell r="I1420" t="str">
            <v>ฐิติมา</v>
          </cell>
          <cell r="J1420" t="str">
            <v>อุ่นเมืองอินทร์</v>
          </cell>
          <cell r="K1420" t="str">
            <v>1-5099-00895-15-4</v>
          </cell>
          <cell r="L1420" t="str">
            <v>สันทราย</v>
          </cell>
          <cell r="M1420" t="str">
            <v>เชียงใหม่ 2</v>
          </cell>
          <cell r="N1420">
            <v>8</v>
          </cell>
          <cell r="O1420" t="str">
            <v>สินเชื่อธนาคารประชาชน</v>
          </cell>
          <cell r="P1420" t="str">
            <v>1.บุคคลค้ำประกัน</v>
          </cell>
          <cell r="Q1420">
            <v>103108.2</v>
          </cell>
          <cell r="R1420">
            <v>43022.89</v>
          </cell>
          <cell r="S1420" t="str">
            <v>แขวงเชียงใหม่</v>
          </cell>
          <cell r="T1420" t="str">
            <v>ผบE2738</v>
          </cell>
          <cell r="U1420">
            <v>2566</v>
          </cell>
          <cell r="V1420" t="str">
            <v>ผบE4432</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นางสาวฐิติมา อุ่นเมืองอินทร์</v>
          </cell>
          <cell r="BM1420">
            <v>883266010023</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2264</v>
          </cell>
          <cell r="C1421">
            <v>1416</v>
          </cell>
          <cell r="D1421">
            <v>6</v>
          </cell>
          <cell r="E1421">
            <v>9</v>
          </cell>
          <cell r="F1421">
            <v>2566</v>
          </cell>
          <cell r="G1421">
            <v>800059343817</v>
          </cell>
          <cell r="H1421" t="str">
            <v>นาง</v>
          </cell>
          <cell r="I1421" t="str">
            <v>งามพิศ</v>
          </cell>
          <cell r="J1421" t="str">
            <v>อินต๊ะ</v>
          </cell>
          <cell r="K1421" t="str">
            <v>3-5014-00202-13-2</v>
          </cell>
          <cell r="L1421" t="str">
            <v>สันทราย</v>
          </cell>
          <cell r="M1421" t="str">
            <v>เชียงใหม่ 2</v>
          </cell>
          <cell r="N1421">
            <v>8</v>
          </cell>
          <cell r="O1421" t="str">
            <v>สินเชื่อธนาคารประชาชน</v>
          </cell>
          <cell r="P1421" t="str">
            <v>1.บุคคลค้ำประกัน</v>
          </cell>
          <cell r="Q1421">
            <v>96265</v>
          </cell>
          <cell r="R1421">
            <v>20217.240000000002</v>
          </cell>
          <cell r="S1421" t="str">
            <v>แขวงเชียงใหม่</v>
          </cell>
          <cell r="T1421" t="str">
            <v>ผบE2737</v>
          </cell>
          <cell r="U1421">
            <v>2566</v>
          </cell>
          <cell r="V1421" t="str">
            <v>ผบE4435</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นางงามพิศ อินต๊ะ</v>
          </cell>
          <cell r="BM1421">
            <v>883266010024</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2265</v>
          </cell>
          <cell r="C1422">
            <v>1417</v>
          </cell>
          <cell r="D1422">
            <v>6</v>
          </cell>
          <cell r="E1422">
            <v>9</v>
          </cell>
          <cell r="F1422">
            <v>2566</v>
          </cell>
          <cell r="G1422">
            <v>800085947532</v>
          </cell>
          <cell r="H1422" t="str">
            <v>นางสาว</v>
          </cell>
          <cell r="I1422" t="str">
            <v xml:space="preserve">รัตนาภรณ์ </v>
          </cell>
          <cell r="J1422" t="str">
            <v>พงษ์ตัน</v>
          </cell>
          <cell r="K1422">
            <v>1509901584551</v>
          </cell>
          <cell r="L1422" t="str">
            <v>สันทราย</v>
          </cell>
          <cell r="M1422" t="str">
            <v>เชียงใหม่ 2</v>
          </cell>
          <cell r="N1422">
            <v>8</v>
          </cell>
          <cell r="O1422" t="str">
            <v>สินเชื่อธนาคารประชาชน</v>
          </cell>
          <cell r="P1422" t="str">
            <v>1.บุคคลค้ำประกัน</v>
          </cell>
          <cell r="Q1422">
            <v>55988</v>
          </cell>
          <cell r="R1422">
            <v>22725.16</v>
          </cell>
          <cell r="S1422" t="str">
            <v>แขวงเชียงใหม่</v>
          </cell>
          <cell r="T1422" t="str">
            <v>ผบE1467</v>
          </cell>
          <cell r="U1422">
            <v>2566</v>
          </cell>
          <cell r="V1422" t="str">
            <v>ผบE4441</v>
          </cell>
          <cell r="W1422">
            <v>2566</v>
          </cell>
          <cell r="X1422">
            <v>12</v>
          </cell>
          <cell r="Y1422">
            <v>6</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นางสาวรัตนาภรณ์  พงษ์ตัน</v>
          </cell>
          <cell r="BM1422">
            <v>883265010850</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2266</v>
          </cell>
          <cell r="C1423">
            <v>1418</v>
          </cell>
          <cell r="D1423">
            <v>7</v>
          </cell>
          <cell r="E1423">
            <v>9</v>
          </cell>
          <cell r="F1423">
            <v>2566</v>
          </cell>
          <cell r="G1423">
            <v>800076818585</v>
          </cell>
          <cell r="H1423" t="str">
            <v>ว่าที่ร้อยตรี</v>
          </cell>
          <cell r="I1423" t="str">
            <v>ณัฐสิมา</v>
          </cell>
          <cell r="J1423" t="str">
            <v>ถนอมบุญ</v>
          </cell>
          <cell r="K1423" t="str">
            <v>1 5099 01032 29 0</v>
          </cell>
          <cell r="L1423" t="str">
            <v>แม่โจ้</v>
          </cell>
          <cell r="M1423" t="str">
            <v>เชียงใหม่ 2</v>
          </cell>
          <cell r="N1423">
            <v>8</v>
          </cell>
          <cell r="O1423" t="str">
            <v>สินเชื่อธนาคารประชาชน</v>
          </cell>
          <cell r="P1423" t="str">
            <v>1.บุคคลค้ำประกัน</v>
          </cell>
          <cell r="Q1423">
            <v>69067.14</v>
          </cell>
          <cell r="R1423">
            <v>27201.83</v>
          </cell>
          <cell r="S1423" t="str">
            <v>แขวงเชียงใหม่</v>
          </cell>
          <cell r="T1423" t="str">
            <v>ผบE7158</v>
          </cell>
          <cell r="U1423">
            <v>2565</v>
          </cell>
          <cell r="V1423" t="str">
            <v>ผบE139</v>
          </cell>
          <cell r="W1423">
            <v>2566</v>
          </cell>
          <cell r="X1423">
            <v>17</v>
          </cell>
          <cell r="Y1423">
            <v>1</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ว่าที่ร้อยตรีณัฐสิมา ถนอมบุญ</v>
          </cell>
          <cell r="BM1423">
            <v>883265010433</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2267</v>
          </cell>
          <cell r="C1424">
            <v>1419</v>
          </cell>
          <cell r="D1424">
            <v>7</v>
          </cell>
          <cell r="E1424">
            <v>9</v>
          </cell>
          <cell r="F1424">
            <v>2566</v>
          </cell>
          <cell r="G1424">
            <v>800145587260</v>
          </cell>
          <cell r="H1424" t="str">
            <v>นาย</v>
          </cell>
          <cell r="I1424" t="str">
            <v xml:space="preserve">กิตติ </v>
          </cell>
          <cell r="J1424" t="str">
            <v>อุ่นเรือน</v>
          </cell>
          <cell r="K1424">
            <v>1500700113375</v>
          </cell>
          <cell r="L1424" t="str">
            <v>แม่โจ้</v>
          </cell>
          <cell r="M1424" t="str">
            <v>เชียงใหม่ 2</v>
          </cell>
          <cell r="N1424">
            <v>8</v>
          </cell>
          <cell r="O1424" t="str">
            <v>สินเชื่อธนาคารประชาชน</v>
          </cell>
          <cell r="P1424" t="str">
            <v>1.บุคคลค้ำประกัน</v>
          </cell>
          <cell r="Q1424">
            <v>45833</v>
          </cell>
          <cell r="R1424">
            <v>3717.47</v>
          </cell>
          <cell r="S1424" t="str">
            <v>แขวงเชียงดาว</v>
          </cell>
          <cell r="T1424" t="str">
            <v>ผบE16</v>
          </cell>
          <cell r="U1424">
            <v>2566</v>
          </cell>
          <cell r="V1424" t="str">
            <v>ผบE96</v>
          </cell>
          <cell r="W1424">
            <v>2566</v>
          </cell>
          <cell r="X1424">
            <v>6</v>
          </cell>
          <cell r="Y1424">
            <v>2</v>
          </cell>
          <cell r="Z1424">
            <v>2566</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นายกิตติ  อุ่นเรือน</v>
          </cell>
          <cell r="BM1424">
            <v>883265010855</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2268</v>
          </cell>
          <cell r="C1425">
            <v>1420</v>
          </cell>
          <cell r="D1425">
            <v>4</v>
          </cell>
          <cell r="E1425">
            <v>8</v>
          </cell>
          <cell r="F1425">
            <v>2566</v>
          </cell>
          <cell r="G1425">
            <v>800102279513</v>
          </cell>
          <cell r="H1425" t="str">
            <v>นางสาว</v>
          </cell>
          <cell r="I1425" t="str">
            <v>ลลิภัทร</v>
          </cell>
          <cell r="J1425" t="str">
            <v>คัมภีระ</v>
          </cell>
          <cell r="K1425">
            <v>3501300819595</v>
          </cell>
          <cell r="L1425" t="str">
            <v>เชียงใหม่</v>
          </cell>
          <cell r="M1425" t="str">
            <v>เชียงใหม่ 1</v>
          </cell>
          <cell r="N1425">
            <v>8</v>
          </cell>
          <cell r="O1425" t="str">
            <v>สินเชื่อธนาคารประชาชน</v>
          </cell>
          <cell r="P1425" t="str">
            <v>1.บุคคลค้ำประกัน</v>
          </cell>
          <cell r="Q1425">
            <v>197696</v>
          </cell>
          <cell r="R1425">
            <v>29343.73</v>
          </cell>
          <cell r="S1425" t="str">
            <v>แขวงเชียงใหม่</v>
          </cell>
          <cell r="T1425" t="str">
            <v>ผบE6235</v>
          </cell>
          <cell r="U1425">
            <v>2565</v>
          </cell>
          <cell r="V1425" t="str">
            <v>ผบE8430</v>
          </cell>
          <cell r="W1425">
            <v>2565</v>
          </cell>
          <cell r="X1425">
            <v>28</v>
          </cell>
          <cell r="Y1425">
            <v>11</v>
          </cell>
          <cell r="Z1425">
            <v>2565</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นางสาวลลิภัทร คัมภีระ</v>
          </cell>
          <cell r="BM1425">
            <v>883165010124</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2269</v>
          </cell>
          <cell r="C1426">
            <v>1421</v>
          </cell>
          <cell r="D1426">
            <v>4</v>
          </cell>
          <cell r="E1426">
            <v>8</v>
          </cell>
          <cell r="F1426">
            <v>2566</v>
          </cell>
          <cell r="G1426">
            <v>800099092846</v>
          </cell>
          <cell r="H1426" t="str">
            <v>นางสาว</v>
          </cell>
          <cell r="I1426" t="str">
            <v>มณฑน์รัตน์</v>
          </cell>
          <cell r="J1426" t="str">
            <v>จิตรทรวง</v>
          </cell>
          <cell r="K1426">
            <v>3500600172422</v>
          </cell>
          <cell r="L1426" t="str">
            <v>เชียงใหม่</v>
          </cell>
          <cell r="M1426" t="str">
            <v>เชียงใหม่ 1</v>
          </cell>
          <cell r="N1426">
            <v>8</v>
          </cell>
          <cell r="O1426" t="str">
            <v>สินเชื่อธนาคารประชาชน</v>
          </cell>
          <cell r="P1426" t="str">
            <v>1.บุคคลค้ำประกัน</v>
          </cell>
          <cell r="Q1426">
            <v>130325</v>
          </cell>
          <cell r="R1426">
            <v>34665.800000000003</v>
          </cell>
          <cell r="S1426" t="str">
            <v>แขวงเชียงใหม่</v>
          </cell>
          <cell r="T1426" t="str">
            <v>ผบE7139</v>
          </cell>
          <cell r="U1426">
            <v>2565</v>
          </cell>
          <cell r="V1426" t="str">
            <v>ผบE245</v>
          </cell>
          <cell r="W1426">
            <v>2566</v>
          </cell>
          <cell r="X1426">
            <v>17</v>
          </cell>
          <cell r="Y1426">
            <v>1</v>
          </cell>
          <cell r="Z1426">
            <v>2566</v>
          </cell>
          <cell r="AA1426"/>
          <cell r="AB1426"/>
          <cell r="AC1426"/>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นางสาวมณฑน์รัตน์ จิตรทรวง</v>
          </cell>
          <cell r="BM1426">
            <v>883165010179</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2270</v>
          </cell>
          <cell r="C1427">
            <v>1422</v>
          </cell>
          <cell r="D1427">
            <v>4</v>
          </cell>
          <cell r="E1427">
            <v>8</v>
          </cell>
          <cell r="F1427">
            <v>2566</v>
          </cell>
          <cell r="G1427">
            <v>800027845919</v>
          </cell>
          <cell r="H1427" t="str">
            <v>นาง</v>
          </cell>
          <cell r="I1427" t="str">
            <v>สุนิสา</v>
          </cell>
          <cell r="J1427" t="str">
            <v>จินะชิต</v>
          </cell>
          <cell r="K1427">
            <v>3500100044581</v>
          </cell>
          <cell r="L1427" t="str">
            <v>เชียงใหม่</v>
          </cell>
          <cell r="M1427" t="str">
            <v>เชียงใหม่ 1</v>
          </cell>
          <cell r="N1427">
            <v>8</v>
          </cell>
          <cell r="O1427" t="str">
            <v>พัฒนากลุ่มอาชีพ (เกื้อกูล)</v>
          </cell>
          <cell r="P1427" t="str">
            <v>1.บุคคลค้ำประกัน</v>
          </cell>
          <cell r="Q1427">
            <v>1638273.58</v>
          </cell>
          <cell r="R1427">
            <v>199719.22</v>
          </cell>
          <cell r="S1427" t="str">
            <v>จังหวัดเชียงใหม่</v>
          </cell>
          <cell r="T1427" t="str">
            <v>ผบ.2004</v>
          </cell>
          <cell r="U1427">
            <v>2562</v>
          </cell>
          <cell r="V1427" t="str">
            <v>ผบ.2360</v>
          </cell>
          <cell r="W1427">
            <v>2562</v>
          </cell>
          <cell r="X1427"/>
          <cell r="Y1427"/>
          <cell r="Z1427"/>
          <cell r="AA1427">
            <v>28</v>
          </cell>
          <cell r="AB1427">
            <v>10</v>
          </cell>
          <cell r="AC1427">
            <v>2562</v>
          </cell>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นางสุนิสา จินะชิต</v>
          </cell>
          <cell r="BM1427">
            <v>883162011068</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2271</v>
          </cell>
          <cell r="C1428">
            <v>1423</v>
          </cell>
          <cell r="D1428">
            <v>8</v>
          </cell>
          <cell r="E1428">
            <v>8</v>
          </cell>
          <cell r="F1428">
            <v>2566</v>
          </cell>
          <cell r="G1428">
            <v>800031874046</v>
          </cell>
          <cell r="H1428" t="str">
            <v>นาย</v>
          </cell>
          <cell r="I1428" t="str">
            <v>ดำเนิน</v>
          </cell>
          <cell r="J1428" t="str">
            <v>ชัยมณี</v>
          </cell>
          <cell r="K1428" t="str">
            <v>3 5015 00518 16 6</v>
          </cell>
          <cell r="L1428" t="str">
            <v>หนองหอย</v>
          </cell>
          <cell r="M1428" t="str">
            <v>เชียงใหม่ 1</v>
          </cell>
          <cell r="N1428">
            <v>8</v>
          </cell>
          <cell r="O1428" t="str">
            <v>สินเชื่อสวัสดิการ</v>
          </cell>
          <cell r="P1428" t="str">
            <v>1.บุคคลค้ำประกัน</v>
          </cell>
          <cell r="Q1428">
            <v>96054.93</v>
          </cell>
          <cell r="R1428">
            <v>15125.83</v>
          </cell>
          <cell r="S1428" t="str">
            <v>แขวงเชียงใหม่</v>
          </cell>
          <cell r="T1428" t="str">
            <v>ผบE2728</v>
          </cell>
          <cell r="U1428">
            <v>2566</v>
          </cell>
          <cell r="V1428" t="str">
            <v>ผบE4411</v>
          </cell>
          <cell r="W1428">
            <v>2566</v>
          </cell>
          <cell r="X1428">
            <v>12</v>
          </cell>
          <cell r="Y1428">
            <v>6</v>
          </cell>
          <cell r="Z1428">
            <v>2566</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นายดำเนิน ชัยมณี</v>
          </cell>
          <cell r="BM1428">
            <v>883166010005</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2272</v>
          </cell>
          <cell r="C1429">
            <v>1424</v>
          </cell>
          <cell r="D1429">
            <v>11</v>
          </cell>
          <cell r="E1429">
            <v>8</v>
          </cell>
          <cell r="F1429">
            <v>2566</v>
          </cell>
          <cell r="G1429">
            <v>800054826030</v>
          </cell>
          <cell r="H1429" t="str">
            <v>นาง</v>
          </cell>
          <cell r="I1429" t="str">
            <v>เกสรา</v>
          </cell>
          <cell r="J1429" t="str">
            <v>ไอ่มี</v>
          </cell>
          <cell r="K1429">
            <v>5570100082781</v>
          </cell>
          <cell r="L1429" t="str">
            <v>ช้างคลาน</v>
          </cell>
          <cell r="M1429" t="str">
            <v>เชียงใหม่ 1</v>
          </cell>
          <cell r="N1429">
            <v>8</v>
          </cell>
          <cell r="O1429" t="str">
            <v>สินเชื่อธนาคารประชาชน</v>
          </cell>
          <cell r="P1429" t="str">
            <v>1.บุคคลค้ำประกัน</v>
          </cell>
          <cell r="Q1429">
            <v>104194.82</v>
          </cell>
          <cell r="R1429">
            <v>16546.91</v>
          </cell>
          <cell r="S1429" t="str">
            <v>แขวงเชียงใหม่</v>
          </cell>
          <cell r="T1429" t="str">
            <v>ผบ.2560</v>
          </cell>
          <cell r="U1429">
            <v>2563</v>
          </cell>
          <cell r="V1429" t="str">
            <v>ผบ.5202</v>
          </cell>
          <cell r="W1429">
            <v>2563</v>
          </cell>
          <cell r="X1429">
            <v>24</v>
          </cell>
          <cell r="Y1429">
            <v>7</v>
          </cell>
          <cell r="Z1429">
            <v>2563</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นางเกสรา ไอ่มี</v>
          </cell>
          <cell r="BM1429">
            <v>823560011123</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2273</v>
          </cell>
          <cell r="C1430">
            <v>1425</v>
          </cell>
          <cell r="D1430">
            <v>23</v>
          </cell>
          <cell r="E1430">
            <v>8</v>
          </cell>
          <cell r="F1430">
            <v>2566</v>
          </cell>
          <cell r="G1430">
            <v>800065298500</v>
          </cell>
          <cell r="H1430" t="str">
            <v>นาย</v>
          </cell>
          <cell r="I1430" t="str">
            <v>ปรีชา</v>
          </cell>
          <cell r="J1430" t="str">
            <v>ปัญญาอิ่นแก้ว</v>
          </cell>
          <cell r="K1430" t="str">
            <v>1 5703 00017 25 5</v>
          </cell>
          <cell r="L1430" t="str">
            <v>ถนนทิพย์เนตร</v>
          </cell>
          <cell r="M1430" t="str">
            <v>เชียงใหม่ 1</v>
          </cell>
          <cell r="N1430"/>
          <cell r="O1430" t="str">
            <v>ประชารัฐเพื่อประชาชน</v>
          </cell>
          <cell r="P1430" t="str">
            <v>1.บุคคลค้ำประกัน</v>
          </cell>
          <cell r="Q1430"/>
          <cell r="R1430"/>
          <cell r="S1430" t="str">
            <v>จังหวัดเทิง</v>
          </cell>
          <cell r="T1430" t="str">
            <v>ผบ.1962</v>
          </cell>
          <cell r="U1430">
            <v>2562</v>
          </cell>
          <cell r="V1430" t="str">
            <v>ผบ2403</v>
          </cell>
          <cell r="W1430">
            <v>2562</v>
          </cell>
          <cell r="X1430">
            <v>25</v>
          </cell>
          <cell r="Y1430">
            <v>12</v>
          </cell>
          <cell r="Z1430">
            <v>2562</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นายปรีชา ปัญญาอิ่นแก้ว</v>
          </cell>
          <cell r="BM1430">
            <v>823560010986</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2274</v>
          </cell>
          <cell r="C1431">
            <v>1426</v>
          </cell>
          <cell r="D1431">
            <v>30</v>
          </cell>
          <cell r="E1431">
            <v>8</v>
          </cell>
          <cell r="F1431">
            <v>2566</v>
          </cell>
          <cell r="G1431" t="str">
            <v>800101752205 ,800121217270</v>
          </cell>
          <cell r="H1431" t="str">
            <v>นางสาว</v>
          </cell>
          <cell r="I1431" t="str">
            <v>รัตติกาล</v>
          </cell>
          <cell r="J1431" t="str">
            <v>พะยามะหนี่</v>
          </cell>
          <cell r="K1431">
            <v>8580384010009</v>
          </cell>
          <cell r="L1431" t="str">
            <v>เชียงใหม่</v>
          </cell>
          <cell r="M1431" t="str">
            <v>เชียงใหม่ 1</v>
          </cell>
          <cell r="N1431">
            <v>8</v>
          </cell>
          <cell r="O1431" t="str">
            <v>สินเชื่อธนาคารประชาชน</v>
          </cell>
          <cell r="P1431" t="str">
            <v>1.บุคคลค้ำประกัน</v>
          </cell>
          <cell r="Q1431">
            <v>41716.720000000001</v>
          </cell>
          <cell r="R1431">
            <v>8812.16</v>
          </cell>
          <cell r="S1431" t="str">
            <v>แขวงเชียงดาว</v>
          </cell>
          <cell r="T1431" t="str">
            <v>ผบE40</v>
          </cell>
          <cell r="U1431">
            <v>2566</v>
          </cell>
          <cell r="V1431" t="str">
            <v>ผบE141</v>
          </cell>
          <cell r="W1431">
            <v>2566</v>
          </cell>
          <cell r="X1431">
            <v>21</v>
          </cell>
          <cell r="Y1431">
            <v>2</v>
          </cell>
          <cell r="Z1431">
            <v>2566</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นางสาวรัตติกาล พะยามะหนี่</v>
          </cell>
          <cell r="BM1431">
            <v>883165010122</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2275</v>
          </cell>
          <cell r="C1432">
            <v>1427</v>
          </cell>
          <cell r="D1432">
            <v>4</v>
          </cell>
          <cell r="E1432">
            <v>9</v>
          </cell>
          <cell r="F1432">
            <v>2566</v>
          </cell>
          <cell r="G1432">
            <v>800056792784</v>
          </cell>
          <cell r="H1432" t="str">
            <v>นางสาว</v>
          </cell>
          <cell r="I1432" t="str">
            <v xml:space="preserve">นันท์วรัตถ์   </v>
          </cell>
          <cell r="J1432" t="str">
            <v>กลั่นเนียม</v>
          </cell>
          <cell r="K1432">
            <v>3739900385398</v>
          </cell>
          <cell r="L1432" t="str">
            <v>ประตูช้างเผือก</v>
          </cell>
          <cell r="M1432" t="str">
            <v>เชียงใหม่ 1</v>
          </cell>
          <cell r="N1432">
            <v>8</v>
          </cell>
          <cell r="O1432" t="str">
            <v>สินเชื่อธนาคารประชาชน</v>
          </cell>
          <cell r="P1432"/>
          <cell r="Q1432">
            <v>30013.38</v>
          </cell>
          <cell r="R1432">
            <v>8969.1299999999992</v>
          </cell>
          <cell r="S1432" t="str">
            <v>แขวงเชียงใหม่</v>
          </cell>
          <cell r="T1432" t="str">
            <v>ผบ.4812</v>
          </cell>
          <cell r="U1432">
            <v>2562</v>
          </cell>
          <cell r="V1432" t="str">
            <v>ผบ.4466</v>
          </cell>
          <cell r="W1432">
            <v>2562</v>
          </cell>
          <cell r="X1432">
            <v>8</v>
          </cell>
          <cell r="Y1432">
            <v>6</v>
          </cell>
          <cell r="Z1432">
            <v>2562</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นางสาวนันท์วรัตถ์    กลั่นเนียม</v>
          </cell>
          <cell r="BM1432">
            <v>883162010738</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2276</v>
          </cell>
          <cell r="C1433">
            <v>1428</v>
          </cell>
          <cell r="D1433">
            <v>7</v>
          </cell>
          <cell r="E1433">
            <v>9</v>
          </cell>
          <cell r="F1433">
            <v>2566</v>
          </cell>
          <cell r="G1433">
            <v>800098944039</v>
          </cell>
          <cell r="H1433" t="str">
            <v>นาง</v>
          </cell>
          <cell r="I1433" t="str">
            <v>พนิตพิชา</v>
          </cell>
          <cell r="J1433" t="str">
            <v>แสวงภักดี</v>
          </cell>
          <cell r="K1433">
            <v>3900400179152</v>
          </cell>
          <cell r="L1433" t="str">
            <v>หนองหอย</v>
          </cell>
          <cell r="M1433" t="str">
            <v xml:space="preserve"> เชียงใหม่ 1</v>
          </cell>
          <cell r="N1433">
            <v>8</v>
          </cell>
          <cell r="O1433" t="str">
            <v>สินเชื่อธนาคารประชาชน</v>
          </cell>
          <cell r="P1433" t="str">
            <v>1.บุคคลค้ำประกัน</v>
          </cell>
          <cell r="Q1433">
            <v>37499</v>
          </cell>
          <cell r="R1433">
            <v>13221.57</v>
          </cell>
          <cell r="S1433" t="str">
            <v>แขวงเชียงใหม่</v>
          </cell>
          <cell r="T1433" t="str">
            <v>ผบE312</v>
          </cell>
          <cell r="U1433">
            <v>2566</v>
          </cell>
          <cell r="V1433" t="str">
            <v>ผบE2103</v>
          </cell>
          <cell r="W1433">
            <v>2566</v>
          </cell>
          <cell r="X1433">
            <v>18</v>
          </cell>
          <cell r="Y1433">
            <v>4</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นางพนิตพิชา แสวงภักดี</v>
          </cell>
          <cell r="BM1433">
            <v>883165010611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2277</v>
          </cell>
          <cell r="C1434">
            <v>1429</v>
          </cell>
          <cell r="D1434">
            <v>27</v>
          </cell>
          <cell r="E1434">
            <v>10</v>
          </cell>
          <cell r="F1434">
            <v>2566</v>
          </cell>
          <cell r="G1434" t="str">
            <v>800139337409 , 800139337391</v>
          </cell>
          <cell r="H1434" t="str">
            <v>นางสาว</v>
          </cell>
          <cell r="I1434" t="str">
            <v>นิตยาภรณ์</v>
          </cell>
          <cell r="J1434" t="str">
            <v>คำชัยวงศ์</v>
          </cell>
          <cell r="K1434">
            <v>1509966091908</v>
          </cell>
          <cell r="L1434" t="str">
            <v>หนองหอย</v>
          </cell>
          <cell r="M1434" t="str">
            <v>เชียงใหม่ 1</v>
          </cell>
          <cell r="N1434">
            <v>8</v>
          </cell>
          <cell r="O1434" t="str">
            <v>สินเชื่อเคหะ , สินเชื่อไทรทอง (MRTA)</v>
          </cell>
          <cell r="P1434" t="str">
            <v>2.หลักทรัพย์ค้ำประกัน</v>
          </cell>
          <cell r="Q1434">
            <v>447376.9</v>
          </cell>
          <cell r="R1434">
            <v>13890.12</v>
          </cell>
          <cell r="S1434" t="str">
            <v>จังหวัดเชียงใหม่</v>
          </cell>
          <cell r="T1434" t="str">
            <v>ผบE330</v>
          </cell>
          <cell r="U1434">
            <v>2566</v>
          </cell>
          <cell r="V1434" t="str">
            <v>ผบE1127</v>
          </cell>
          <cell r="W1434">
            <v>2566</v>
          </cell>
          <cell r="X1434">
            <v>10</v>
          </cell>
          <cell r="Y1434">
            <v>7</v>
          </cell>
          <cell r="Z1434">
            <v>2566</v>
          </cell>
          <cell r="AA1434"/>
          <cell r="AB1434"/>
          <cell r="AC1434"/>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นางสาวนิตยาภรณ์ คำชัยวงศ์</v>
          </cell>
          <cell r="BM1434">
            <v>883165010731</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2278</v>
          </cell>
          <cell r="C1435">
            <v>1430</v>
          </cell>
          <cell r="D1435">
            <v>18</v>
          </cell>
          <cell r="E1435">
            <v>9</v>
          </cell>
          <cell r="F1435">
            <v>2566</v>
          </cell>
          <cell r="G1435">
            <v>800085971854</v>
          </cell>
          <cell r="H1435" t="str">
            <v>นาย</v>
          </cell>
          <cell r="I1435" t="str">
            <v>สมัย</v>
          </cell>
          <cell r="J1435" t="str">
            <v>จริยา</v>
          </cell>
          <cell r="K1435" t="str">
            <v>3 5207 00229 88 4</v>
          </cell>
          <cell r="L1435" t="str">
            <v>เซ็นทรัลแอร์พอร์ตพลาซ่าเชียงใหม่</v>
          </cell>
          <cell r="M1435" t="str">
            <v>เชียงใหม่ 1</v>
          </cell>
          <cell r="N1435">
            <v>8</v>
          </cell>
          <cell r="O1435" t="str">
            <v>สินเชื่อธนาคารประชาชน</v>
          </cell>
          <cell r="P1435" t="str">
            <v>1.บุคคลค้ำประกัน</v>
          </cell>
          <cell r="Q1435">
            <v>70656</v>
          </cell>
          <cell r="R1435">
            <v>22335.599999999999</v>
          </cell>
          <cell r="S1435" t="str">
            <v>แขวงเชียงใหม่</v>
          </cell>
          <cell r="T1435" t="str">
            <v>ผบ.892</v>
          </cell>
          <cell r="U1435">
            <v>2565</v>
          </cell>
          <cell r="V1435" t="str">
            <v>ผบ.1386</v>
          </cell>
          <cell r="W1435">
            <v>2565</v>
          </cell>
          <cell r="X1435"/>
          <cell r="Y1435"/>
          <cell r="Z1435"/>
          <cell r="AA1435">
            <v>29</v>
          </cell>
          <cell r="AB1435">
            <v>8</v>
          </cell>
          <cell r="AC1435">
            <v>2565</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นายสมัย จริยา</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2279</v>
          </cell>
          <cell r="C1436">
            <v>1431</v>
          </cell>
          <cell r="D1436">
            <v>27</v>
          </cell>
          <cell r="E1436">
            <v>9</v>
          </cell>
          <cell r="F1436">
            <v>2566</v>
          </cell>
          <cell r="G1436">
            <v>800075831241</v>
          </cell>
          <cell r="H1436" t="str">
            <v>นาย</v>
          </cell>
          <cell r="I1436" t="str">
            <v>ณัธชัย</v>
          </cell>
          <cell r="J1436" t="str">
            <v>พฤฒิพาณิชย์</v>
          </cell>
          <cell r="K1436">
            <v>3570500578745</v>
          </cell>
          <cell r="L1436" t="str">
            <v>ประตูช้างเผือก</v>
          </cell>
          <cell r="M1436" t="str">
            <v>เชียงใหม่ 1</v>
          </cell>
          <cell r="N1436">
            <v>8</v>
          </cell>
          <cell r="O1436" t="str">
            <v>สินเชื่อไทรทอง</v>
          </cell>
          <cell r="P1436" t="str">
            <v>2.หลักทรัพย์ค้ำประกัน</v>
          </cell>
          <cell r="Q1436">
            <v>2076695.32</v>
          </cell>
          <cell r="R1436">
            <v>342813.57</v>
          </cell>
          <cell r="S1436" t="str">
            <v>จังหวัดเชียงใหม่</v>
          </cell>
          <cell r="T1436" t="str">
            <v>ผบE329</v>
          </cell>
          <cell r="U1436">
            <v>2566</v>
          </cell>
          <cell r="V1436" t="str">
            <v>ผบE1543</v>
          </cell>
          <cell r="W1436">
            <v>2566</v>
          </cell>
          <cell r="X1436"/>
          <cell r="Y1436"/>
          <cell r="Z1436"/>
          <cell r="AA1436">
            <v>28</v>
          </cell>
          <cell r="AB1436">
            <v>8</v>
          </cell>
          <cell r="AC1436">
            <v>2566</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นายณัธชัย พฤฒิพาณิชย์</v>
          </cell>
          <cell r="BM1436">
            <v>0</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2280</v>
          </cell>
          <cell r="C1437">
            <v>1432</v>
          </cell>
          <cell r="D1437">
            <v>29</v>
          </cell>
          <cell r="E1437">
            <v>9</v>
          </cell>
          <cell r="F1437">
            <v>2566</v>
          </cell>
          <cell r="G1437">
            <v>800026889371</v>
          </cell>
          <cell r="H1437" t="str">
            <v>นาย</v>
          </cell>
          <cell r="I1437" t="str">
            <v>สรเดช</v>
          </cell>
          <cell r="J1437" t="str">
            <v>จันทร์เที่ยง</v>
          </cell>
          <cell r="K1437">
            <v>3501400617979</v>
          </cell>
          <cell r="L1437" t="str">
            <v>ช้างคลาน</v>
          </cell>
          <cell r="M1437" t="str">
            <v>เชียงใหม่ 1</v>
          </cell>
          <cell r="N1437">
            <v>8</v>
          </cell>
          <cell r="O1437" t="str">
            <v>สินเชื่อธนาคารประชาชน</v>
          </cell>
          <cell r="P1437" t="str">
            <v>1.บุคคลค้ำประกัน</v>
          </cell>
          <cell r="Q1437">
            <v>63595</v>
          </cell>
          <cell r="R1437">
            <v>12645.52</v>
          </cell>
          <cell r="S1437" t="str">
            <v>แขวงเชียงใหม่</v>
          </cell>
          <cell r="T1437" t="str">
            <v>ผบ.4821</v>
          </cell>
          <cell r="U1437">
            <v>2562</v>
          </cell>
          <cell r="V1437" t="str">
            <v>ผบ.4473</v>
          </cell>
          <cell r="W1437">
            <v>2562</v>
          </cell>
          <cell r="X1437"/>
          <cell r="Y1437"/>
          <cell r="Z1437"/>
          <cell r="AA1437">
            <v>8</v>
          </cell>
          <cell r="AB1437">
            <v>6</v>
          </cell>
          <cell r="AC1437">
            <v>2562</v>
          </cell>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นายสรเดช จันทร์เที่ยง</v>
          </cell>
          <cell r="BM1437">
            <v>883161010266</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2281</v>
          </cell>
          <cell r="C1438">
            <v>1433</v>
          </cell>
          <cell r="D1438">
            <v>11</v>
          </cell>
          <cell r="E1438">
            <v>10</v>
          </cell>
          <cell r="F1438">
            <v>2566</v>
          </cell>
          <cell r="G1438">
            <v>800115411665</v>
          </cell>
          <cell r="H1438" t="str">
            <v>นางสาว</v>
          </cell>
          <cell r="I1438" t="str">
            <v>ภัททิรา</v>
          </cell>
          <cell r="J1438" t="str">
            <v>สุขเจริญ</v>
          </cell>
          <cell r="K1438" t="str">
            <v>3 5019 00233 31 2</v>
          </cell>
          <cell r="L1438" t="str">
            <v>หนองหอย</v>
          </cell>
          <cell r="M1438" t="str">
            <v>เชียงใหม่ 1</v>
          </cell>
          <cell r="N1438">
            <v>8</v>
          </cell>
          <cell r="O1438" t="str">
            <v>สินเชื่อธนาคารประชาชน</v>
          </cell>
          <cell r="P1438" t="str">
            <v>1.บุคคลค้ำประกัน</v>
          </cell>
          <cell r="Q1438">
            <v>50601</v>
          </cell>
          <cell r="R1438">
            <v>11087.77</v>
          </cell>
          <cell r="S1438" t="str">
            <v>แขวงเชียงใหม่</v>
          </cell>
          <cell r="T1438" t="str">
            <v>ผบE2726</v>
          </cell>
          <cell r="U1438">
            <v>2566</v>
          </cell>
          <cell r="V1438" t="str">
            <v>ผบE5670</v>
          </cell>
          <cell r="W1438">
            <v>2566</v>
          </cell>
          <cell r="X1438">
            <v>10</v>
          </cell>
          <cell r="Y1438">
            <v>7</v>
          </cell>
          <cell r="Z1438">
            <v>2566</v>
          </cell>
          <cell r="AA1438"/>
          <cell r="AB1438"/>
          <cell r="AC1438"/>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นางสาวภัททิรา สุขเจริญ</v>
          </cell>
          <cell r="BM1438">
            <v>883166010004</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2282</v>
          </cell>
          <cell r="C1439">
            <v>1434</v>
          </cell>
          <cell r="D1439">
            <v>18</v>
          </cell>
          <cell r="E1439">
            <v>10</v>
          </cell>
          <cell r="F1439">
            <v>2566</v>
          </cell>
          <cell r="G1439">
            <v>800083099831</v>
          </cell>
          <cell r="H1439" t="str">
            <v>นางสาว</v>
          </cell>
          <cell r="I1439" t="str">
            <v>ประทุมพร</v>
          </cell>
          <cell r="J1439" t="str">
            <v>กายาสา</v>
          </cell>
          <cell r="K1439">
            <v>1571200074029</v>
          </cell>
          <cell r="L1439" t="str">
            <v>หนองหอย</v>
          </cell>
          <cell r="M1439" t="str">
            <v>เชียงใหม่ 1</v>
          </cell>
          <cell r="N1439">
            <v>8</v>
          </cell>
          <cell r="O1439" t="str">
            <v>สินเชื่อธนาคารประชาชน</v>
          </cell>
          <cell r="P1439" t="str">
            <v>1.บุคคลค้ำประกัน</v>
          </cell>
          <cell r="Q1439">
            <v>35368.519999999997</v>
          </cell>
          <cell r="R1439">
            <v>5513.95</v>
          </cell>
          <cell r="S1439" t="str">
            <v>แขวงเชียงใหม่</v>
          </cell>
          <cell r="T1439" t="str">
            <v>ผบ.6468</v>
          </cell>
          <cell r="U1439">
            <v>2563</v>
          </cell>
          <cell r="V1439" t="str">
            <v>ผบ.152</v>
          </cell>
          <cell r="W1439">
            <v>2565</v>
          </cell>
          <cell r="X1439"/>
          <cell r="Y1439"/>
          <cell r="Z1439"/>
          <cell r="AA1439">
            <v>14</v>
          </cell>
          <cell r="AB1439">
            <v>2</v>
          </cell>
          <cell r="AC1439">
            <v>2565</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นางสาวประทุมพร กายาสา</v>
          </cell>
          <cell r="BM1439">
            <v>883163010409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2283</v>
          </cell>
          <cell r="C1440">
            <v>1435</v>
          </cell>
          <cell r="D1440">
            <v>18</v>
          </cell>
          <cell r="E1440">
            <v>10</v>
          </cell>
          <cell r="F1440">
            <v>2566</v>
          </cell>
          <cell r="G1440">
            <v>800082212112</v>
          </cell>
          <cell r="H1440" t="str">
            <v>นาย</v>
          </cell>
          <cell r="I1440" t="str">
            <v>วชิรธัน</v>
          </cell>
          <cell r="J1440" t="str">
            <v>ธรรมธิ</v>
          </cell>
          <cell r="K1440">
            <v>1500700075287</v>
          </cell>
          <cell r="L1440" t="str">
            <v>นิมมานเหมินทร์</v>
          </cell>
          <cell r="M1440" t="str">
            <v>เชียงใหม่1</v>
          </cell>
          <cell r="N1440">
            <v>8</v>
          </cell>
          <cell r="O1440" t="str">
            <v>สินเชื่อธนาคารประชาชน</v>
          </cell>
          <cell r="P1440" t="str">
            <v>1.บุคคลค้ำประกัน</v>
          </cell>
          <cell r="Q1440">
            <v>46454.69</v>
          </cell>
          <cell r="R1440">
            <v>17051.2</v>
          </cell>
          <cell r="S1440" t="str">
            <v>แขวงเชียงใหม่</v>
          </cell>
          <cell r="T1440" t="str">
            <v>ผบE3549</v>
          </cell>
          <cell r="U1440">
            <v>2566</v>
          </cell>
          <cell r="V1440" t="str">
            <v>ผบE6426</v>
          </cell>
          <cell r="W1440">
            <v>2566</v>
          </cell>
          <cell r="X1440"/>
          <cell r="Y1440"/>
          <cell r="Z1440"/>
          <cell r="AA1440">
            <v>7</v>
          </cell>
          <cell r="AB1440">
            <v>8</v>
          </cell>
          <cell r="AC1440">
            <v>2566</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นายวชิรธัน ธรรมธิ</v>
          </cell>
          <cell r="BM1440">
            <v>883165010419</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2284</v>
          </cell>
          <cell r="C1441">
            <v>1436</v>
          </cell>
          <cell r="D1441">
            <v>18</v>
          </cell>
          <cell r="E1441">
            <v>10</v>
          </cell>
          <cell r="F1441">
            <v>2566</v>
          </cell>
          <cell r="G1441">
            <v>800075626161</v>
          </cell>
          <cell r="H1441" t="str">
            <v>นาย</v>
          </cell>
          <cell r="I1441" t="str">
            <v>ชัยทัต</v>
          </cell>
          <cell r="J1441" t="str">
            <v>คันทะสาร</v>
          </cell>
          <cell r="K1441">
            <v>1550900071455</v>
          </cell>
          <cell r="L1441" t="str">
            <v>ถนนทิพย์เนตร</v>
          </cell>
          <cell r="M1441" t="str">
            <v>เชียงใหม่ 1</v>
          </cell>
          <cell r="N1441"/>
          <cell r="O1441" t="str">
            <v>ธนาคารประชาชน</v>
          </cell>
          <cell r="P1441" t="str">
            <v>1.บุคคลค้ำประกัน</v>
          </cell>
          <cell r="Q1441"/>
          <cell r="R1441"/>
          <cell r="S1441" t="str">
            <v>จังหวัดน่าน สาขาปัว</v>
          </cell>
          <cell r="T1441" t="str">
            <v>ผบ.1120</v>
          </cell>
          <cell r="U1441">
            <v>2562</v>
          </cell>
          <cell r="V1441" t="str">
            <v>ผบ1296</v>
          </cell>
          <cell r="W1441">
            <v>2562</v>
          </cell>
          <cell r="X1441"/>
          <cell r="Y1441"/>
          <cell r="Z1441"/>
          <cell r="AA1441">
            <v>21</v>
          </cell>
          <cell r="AB1441">
            <v>10</v>
          </cell>
          <cell r="AC1441">
            <v>2562</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นายชัยทัต คันทะสาร</v>
          </cell>
          <cell r="BM1441">
            <v>883162010766</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2285</v>
          </cell>
          <cell r="C1442">
            <v>1437</v>
          </cell>
          <cell r="D1442">
            <v>18</v>
          </cell>
          <cell r="E1442">
            <v>10</v>
          </cell>
          <cell r="F1442">
            <v>2566</v>
          </cell>
          <cell r="G1442">
            <v>800073956339</v>
          </cell>
          <cell r="H1442" t="str">
            <v>นาง</v>
          </cell>
          <cell r="I1442" t="str">
            <v>รุ่งนภา</v>
          </cell>
          <cell r="J1442" t="str">
            <v>สุขลำภู</v>
          </cell>
          <cell r="K1442">
            <v>5529990000782</v>
          </cell>
          <cell r="L1442" t="str">
            <v>ถนนทิพย์เนตร</v>
          </cell>
          <cell r="M1442" t="str">
            <v>เชียงใหม่ 1</v>
          </cell>
          <cell r="N1442">
            <v>8</v>
          </cell>
          <cell r="O1442" t="str">
            <v>สินเชื่อธนาคารประชาชน</v>
          </cell>
          <cell r="P1442" t="str">
            <v>4.ไม่มีหลักประกัน</v>
          </cell>
          <cell r="Q1442">
            <v>113145.36</v>
          </cell>
          <cell r="R1442">
            <v>23401.200000000001</v>
          </cell>
          <cell r="S1442" t="str">
            <v>แขวงลำปาง</v>
          </cell>
          <cell r="T1442" t="str">
            <v>ผบE1843</v>
          </cell>
          <cell r="U1442">
            <v>2563</v>
          </cell>
          <cell r="V1442" t="str">
            <v>ผบE1589</v>
          </cell>
          <cell r="W1442">
            <v>2563</v>
          </cell>
          <cell r="X1442"/>
          <cell r="Y1442"/>
          <cell r="Z1442"/>
          <cell r="AA1442">
            <v>20</v>
          </cell>
          <cell r="AB1442">
            <v>10</v>
          </cell>
          <cell r="AC1442">
            <v>2563</v>
          </cell>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นางรุ่งนภา สุขลำภู</v>
          </cell>
          <cell r="BM1442">
            <v>883163011148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2286</v>
          </cell>
          <cell r="C1443">
            <v>1438</v>
          </cell>
          <cell r="D1443">
            <v>18</v>
          </cell>
          <cell r="E1443">
            <v>10</v>
          </cell>
          <cell r="F1443">
            <v>2566</v>
          </cell>
          <cell r="G1443">
            <v>800071884574</v>
          </cell>
          <cell r="H1443" t="str">
            <v>นางสาว</v>
          </cell>
          <cell r="I1443" t="str">
            <v>เกศษิณี</v>
          </cell>
          <cell r="J1443" t="str">
            <v>สงวนศิลป์</v>
          </cell>
          <cell r="K1443">
            <v>1500700072598</v>
          </cell>
          <cell r="L1443" t="str">
            <v>เซ็นทรัลเฟสติวัล เชียงใหม่</v>
          </cell>
          <cell r="M1443" t="str">
            <v>เชียงใหม่ 1</v>
          </cell>
          <cell r="N1443">
            <v>8</v>
          </cell>
          <cell r="O1443" t="str">
            <v>สินเชื่อธนาคารประชาชน</v>
          </cell>
          <cell r="P1443" t="str">
            <v>1.บุคคลค้ำประกัน</v>
          </cell>
          <cell r="Q1443">
            <v>137438</v>
          </cell>
          <cell r="R1443">
            <v>71867.94</v>
          </cell>
          <cell r="S1443" t="str">
            <v>แขวงเชียงใหม่</v>
          </cell>
          <cell r="T1443" t="str">
            <v>ผบE310</v>
          </cell>
          <cell r="U1443">
            <v>2566</v>
          </cell>
          <cell r="V1443" t="str">
            <v>ผบE2102</v>
          </cell>
          <cell r="W1443">
            <v>2566</v>
          </cell>
          <cell r="X1443">
            <v>18</v>
          </cell>
          <cell r="Y1443">
            <v>4</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นางสาวเกศษิณี สงวนศิลป์</v>
          </cell>
          <cell r="BM1443">
            <v>88316501268</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2287</v>
          </cell>
          <cell r="C1444">
            <v>1439</v>
          </cell>
          <cell r="D1444">
            <v>18</v>
          </cell>
          <cell r="E1444">
            <v>10</v>
          </cell>
          <cell r="F1444">
            <v>2566</v>
          </cell>
          <cell r="G1444">
            <v>800074178636</v>
          </cell>
          <cell r="H1444" t="str">
            <v>นาง</v>
          </cell>
          <cell r="I1444" t="str">
            <v>รุ่งนภา</v>
          </cell>
          <cell r="J1444" t="str">
            <v>สุ่มเกิด</v>
          </cell>
          <cell r="K1444">
            <v>3640800003445</v>
          </cell>
          <cell r="L1444" t="str">
            <v>ช้างม่อย</v>
          </cell>
          <cell r="M1444" t="str">
            <v>เชียงใหม่ 1</v>
          </cell>
          <cell r="N1444">
            <v>8</v>
          </cell>
          <cell r="O1444" t="str">
            <v>สินเชื่อธนาคารประชาชน</v>
          </cell>
          <cell r="P1444" t="str">
            <v>1.บุคคลค้ำประกัน</v>
          </cell>
          <cell r="Q1444">
            <v>56512</v>
          </cell>
          <cell r="R1444">
            <v>23273.279999999999</v>
          </cell>
          <cell r="S1444" t="str">
            <v>จังหวัดสวรรคโลก</v>
          </cell>
          <cell r="T1444" t="str">
            <v>ผบE258</v>
          </cell>
          <cell r="U1444">
            <v>2566</v>
          </cell>
          <cell r="V1444" t="str">
            <v>ผบE800</v>
          </cell>
          <cell r="W1444">
            <v>2566</v>
          </cell>
          <cell r="X1444">
            <v>12</v>
          </cell>
          <cell r="Y1444">
            <v>6</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นางรุ่งนภา สุ่มเกิด</v>
          </cell>
          <cell r="BM1444">
            <v>883165010776</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2288</v>
          </cell>
          <cell r="C1445">
            <v>1440</v>
          </cell>
          <cell r="D1445">
            <v>18</v>
          </cell>
          <cell r="E1445">
            <v>10</v>
          </cell>
          <cell r="F1445">
            <v>2566</v>
          </cell>
          <cell r="G1445">
            <v>800148801429</v>
          </cell>
          <cell r="H1445" t="str">
            <v>นาย</v>
          </cell>
          <cell r="I1445" t="str">
            <v>ปิติ</v>
          </cell>
          <cell r="J1445" t="str">
            <v>พิบูลย์ศักดิ์กุล</v>
          </cell>
          <cell r="K1445" t="str">
            <v>3-1017-01342-21-2</v>
          </cell>
          <cell r="L1445" t="str">
            <v>เซ็นทรัล แอร์พอร์ต พลาซ่า เชียงใหม่</v>
          </cell>
          <cell r="M1445" t="str">
            <v>เชียงใหม่ 1</v>
          </cell>
          <cell r="N1445">
            <v>8</v>
          </cell>
          <cell r="O1445" t="str">
            <v>สินเชื่อสร้างงานสร้างอาชีพ</v>
          </cell>
          <cell r="P1445"/>
          <cell r="Q1445">
            <v>100000</v>
          </cell>
          <cell r="R1445">
            <v>3104.31</v>
          </cell>
          <cell r="S1445" t="str">
            <v>แขวงเชียงใหม่</v>
          </cell>
          <cell r="T1445" t="str">
            <v>ผบE3673</v>
          </cell>
          <cell r="U1445">
            <v>2566</v>
          </cell>
          <cell r="V1445" t="str">
            <v>ผบE6655</v>
          </cell>
          <cell r="W1445">
            <v>2566</v>
          </cell>
          <cell r="X1445">
            <v>15</v>
          </cell>
          <cell r="Y1445">
            <v>8</v>
          </cell>
          <cell r="Z1445">
            <v>2566</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นายปิติ พิบูลย์ศักดิ์กุล</v>
          </cell>
          <cell r="BM1445">
            <v>0</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2289</v>
          </cell>
          <cell r="C1446">
            <v>1441</v>
          </cell>
          <cell r="D1446">
            <v>18</v>
          </cell>
          <cell r="E1446">
            <v>10</v>
          </cell>
          <cell r="F1446">
            <v>2566</v>
          </cell>
          <cell r="G1446">
            <v>800121272861</v>
          </cell>
          <cell r="H1446" t="str">
            <v>นาย</v>
          </cell>
          <cell r="I1446" t="str">
            <v>โสฬส</v>
          </cell>
          <cell r="J1446" t="str">
            <v>พรหมรักษ์</v>
          </cell>
          <cell r="K1446">
            <v>3570101567782</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2398.5</v>
          </cell>
          <cell r="S1446" t="str">
            <v>แขวงเชียงใหม่</v>
          </cell>
          <cell r="T1446" t="str">
            <v>ผบE5355</v>
          </cell>
          <cell r="U1446">
            <v>2565</v>
          </cell>
          <cell r="V1446" t="str">
            <v>ผบE7490</v>
          </cell>
          <cell r="W1446">
            <v>2565</v>
          </cell>
          <cell r="X1446">
            <v>25</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นายโสฬส พรหมรักษ์</v>
          </cell>
          <cell r="BM1446">
            <v>883165010143</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2290</v>
          </cell>
          <cell r="C1447">
            <v>1442</v>
          </cell>
          <cell r="D1447">
            <v>18</v>
          </cell>
          <cell r="E1447">
            <v>10</v>
          </cell>
          <cell r="F1447">
            <v>2566</v>
          </cell>
          <cell r="G1447">
            <v>800121417516</v>
          </cell>
          <cell r="H1447" t="str">
            <v>นางสาว</v>
          </cell>
          <cell r="I1447" t="str">
            <v>อภิญญา</v>
          </cell>
          <cell r="J1447" t="str">
            <v>เมืองมูล</v>
          </cell>
          <cell r="K1447">
            <v>1529900108870</v>
          </cell>
          <cell r="L1447" t="str">
            <v>เซ็นทรัล แอร์พอร์ต พลาซ่า เชียงใหม่</v>
          </cell>
          <cell r="M1447" t="str">
            <v>เชียงใหม่ 1</v>
          </cell>
          <cell r="N1447">
            <v>8</v>
          </cell>
          <cell r="O1447" t="str">
            <v>สินเชื่อเสริมพลังฐานราก (PSA)</v>
          </cell>
          <cell r="P1447" t="str">
            <v>4.ไม่มีหลักประกัน</v>
          </cell>
          <cell r="Q1447">
            <v>30000</v>
          </cell>
          <cell r="R1447">
            <v>2375.36</v>
          </cell>
          <cell r="S1447" t="str">
            <v>แขวงลำปาง</v>
          </cell>
          <cell r="T1447" t="str">
            <v>ผบE3082</v>
          </cell>
          <cell r="U1447">
            <v>2565</v>
          </cell>
          <cell r="V1447" t="str">
            <v>ผบE3551</v>
          </cell>
          <cell r="W1447">
            <v>2565</v>
          </cell>
          <cell r="X1447">
            <v>11</v>
          </cell>
          <cell r="Y1447">
            <v>10</v>
          </cell>
          <cell r="Z1447">
            <v>2565</v>
          </cell>
          <cell r="AA1447"/>
          <cell r="AB1447"/>
          <cell r="AC1447"/>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นางสาวอภิญญา เมืองมูล</v>
          </cell>
          <cell r="BM1447">
            <v>883165010152</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2291</v>
          </cell>
          <cell r="C1448">
            <v>1443</v>
          </cell>
          <cell r="D1448">
            <v>7</v>
          </cell>
          <cell r="E1448">
            <v>9</v>
          </cell>
          <cell r="F1448">
            <v>2566</v>
          </cell>
          <cell r="G1448">
            <v>800093761768</v>
          </cell>
          <cell r="H1448" t="str">
            <v>นาง</v>
          </cell>
          <cell r="I1448" t="str">
            <v>บัวผาย</v>
          </cell>
          <cell r="J1448" t="str">
            <v>ศรีใจ</v>
          </cell>
          <cell r="K1448">
            <v>3500500500568</v>
          </cell>
          <cell r="L1448" t="str">
            <v>ดอยสะเก็ด</v>
          </cell>
          <cell r="M1448" t="str">
            <v>เชียงใหม่ 2</v>
          </cell>
          <cell r="N1448">
            <v>8</v>
          </cell>
          <cell r="O1448" t="str">
            <v>สินเชื่อแก้ไขปัญหาหนี้นอกระบบ (PSA)</v>
          </cell>
          <cell r="P1448" t="str">
            <v>1.บุคคลค้ำประกัน</v>
          </cell>
          <cell r="Q1448">
            <v>31526.86</v>
          </cell>
          <cell r="R1448">
            <v>6916.47</v>
          </cell>
          <cell r="S1448" t="str">
            <v>แขวงเชียงใหม่</v>
          </cell>
          <cell r="T1448" t="str">
            <v>ผบE6238</v>
          </cell>
          <cell r="U1448">
            <v>2565</v>
          </cell>
          <cell r="V1448" t="str">
            <v>ผบE526</v>
          </cell>
          <cell r="W1448">
            <v>2566</v>
          </cell>
          <cell r="X1448"/>
          <cell r="Y1448"/>
          <cell r="Z1448"/>
          <cell r="AA1448">
            <v>30</v>
          </cell>
          <cell r="AB1448">
            <v>1</v>
          </cell>
          <cell r="AC1448">
            <v>2566</v>
          </cell>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นางบัวผาย ศรีใจ</v>
          </cell>
          <cell r="BM1448">
            <v>883265010314</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2292</v>
          </cell>
          <cell r="C1449">
            <v>1444</v>
          </cell>
          <cell r="D1449">
            <v>7</v>
          </cell>
          <cell r="E1449">
            <v>9</v>
          </cell>
          <cell r="F1449">
            <v>2566</v>
          </cell>
          <cell r="G1449">
            <v>800094126813</v>
          </cell>
          <cell r="H1449" t="str">
            <v>นางสาว</v>
          </cell>
          <cell r="I1449" t="str">
            <v>ธันยชนก</v>
          </cell>
          <cell r="J1449" t="str">
            <v>สมควร</v>
          </cell>
          <cell r="K1449" t="str">
            <v>1 5601 00015 43 7</v>
          </cell>
          <cell r="L1449" t="str">
            <v>ดอยสะเก็ด</v>
          </cell>
          <cell r="M1449" t="str">
            <v>เชียงใหม่ 2</v>
          </cell>
          <cell r="N1449">
            <v>8</v>
          </cell>
          <cell r="O1449" t="str">
            <v>สินเชื่อแก้ไขปัญหาหนี้นอกระบบ PSA ระยะที่ 2</v>
          </cell>
          <cell r="P1449" t="str">
            <v>1.บุคคลค้ำประกัน</v>
          </cell>
          <cell r="Q1449">
            <v>38333</v>
          </cell>
          <cell r="R1449">
            <v>7902.65</v>
          </cell>
          <cell r="S1449" t="str">
            <v>แขวงเชียงใหม่</v>
          </cell>
          <cell r="T1449" t="str">
            <v>ผบE53</v>
          </cell>
          <cell r="U1449">
            <v>2566</v>
          </cell>
          <cell r="V1449" t="str">
            <v>ผบE1827</v>
          </cell>
          <cell r="W1449">
            <v>2566</v>
          </cell>
          <cell r="X1449">
            <v>13</v>
          </cell>
          <cell r="Y1449">
            <v>3</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นางสาวธันยชนก สมควร</v>
          </cell>
          <cell r="BM1449">
            <v>883265010430</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2293</v>
          </cell>
          <cell r="C1450">
            <v>1445</v>
          </cell>
          <cell r="D1450">
            <v>7</v>
          </cell>
          <cell r="E1450">
            <v>9</v>
          </cell>
          <cell r="F1450">
            <v>2566</v>
          </cell>
          <cell r="G1450">
            <v>863053736089</v>
          </cell>
          <cell r="H1450"/>
          <cell r="I1450" t="str">
            <v>กองทุนหมู่บ้านน้ำแพร่ ม.2ต.ตลาดขวัญ</v>
          </cell>
          <cell r="J1450"/>
          <cell r="K1450"/>
          <cell r="L1450" t="str">
            <v>ดอยสะเก็ด</v>
          </cell>
          <cell r="M1450" t="str">
            <v>เชียงใหม่ 2</v>
          </cell>
          <cell r="N1450">
            <v>8</v>
          </cell>
          <cell r="O1450" t="str">
            <v>สินเชื่อพัฒนาชนบท(แปลงOD)</v>
          </cell>
          <cell r="P1450" t="str">
            <v>1.บุคคลค้ำประกัน</v>
          </cell>
          <cell r="Q1450">
            <v>3757545.67</v>
          </cell>
          <cell r="R1450">
            <v>175162.11</v>
          </cell>
          <cell r="S1450" t="str">
            <v>จังหวัดเชียงใหม่</v>
          </cell>
          <cell r="T1450" t="str">
            <v>พE226</v>
          </cell>
          <cell r="U1450">
            <v>2566</v>
          </cell>
          <cell r="V1450" t="str">
            <v>พE430</v>
          </cell>
          <cell r="W1450">
            <v>2566</v>
          </cell>
          <cell r="X1450">
            <v>24</v>
          </cell>
          <cell r="Y1450">
            <v>7</v>
          </cell>
          <cell r="Z1450">
            <v>2566</v>
          </cell>
          <cell r="AA1450"/>
          <cell r="AB1450"/>
          <cell r="AC1450"/>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 xml:space="preserve">กองทุนหมู่บ้านน้ำแพร่ ม.2ต.ตลาดขวัญ </v>
          </cell>
          <cell r="BM1450">
            <v>883265010838</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2294</v>
          </cell>
          <cell r="C1451">
            <v>1446</v>
          </cell>
          <cell r="D1451">
            <v>7</v>
          </cell>
          <cell r="E1451">
            <v>9</v>
          </cell>
          <cell r="F1451">
            <v>2566</v>
          </cell>
          <cell r="G1451" t="str">
            <v>800081027107,
800063990819</v>
          </cell>
          <cell r="H1451" t="str">
            <v>นางสาว</v>
          </cell>
          <cell r="I1451" t="str">
            <v>อัมพร</v>
          </cell>
          <cell r="J1451" t="str">
            <v>ชนะเป็ง</v>
          </cell>
          <cell r="K1451" t="str">
            <v>3-5011-00034-13-7</v>
          </cell>
          <cell r="L1451" t="str">
            <v>พร้าว</v>
          </cell>
          <cell r="M1451" t="str">
            <v>เชียงใหม่ 2</v>
          </cell>
          <cell r="N1451">
            <v>8</v>
          </cell>
          <cell r="O1451" t="str">
            <v>สินเชื่อธนาคารประชาชน</v>
          </cell>
          <cell r="P1451" t="str">
            <v>1.บุคคลค้ำประกัน</v>
          </cell>
          <cell r="Q1451">
            <v>95779.78</v>
          </cell>
          <cell r="R1451">
            <v>33565.78</v>
          </cell>
          <cell r="S1451" t="str">
            <v>แขวงเชียงดาว</v>
          </cell>
          <cell r="T1451" t="str">
            <v>ผบE464</v>
          </cell>
          <cell r="U1451">
            <v>2566</v>
          </cell>
          <cell r="V1451" t="str">
            <v>ผบE582</v>
          </cell>
          <cell r="W1451">
            <v>2566</v>
          </cell>
          <cell r="X1451"/>
          <cell r="Y1451"/>
          <cell r="Z1451"/>
          <cell r="AA1451">
            <v>4</v>
          </cell>
          <cell r="AB1451">
            <v>7</v>
          </cell>
          <cell r="AC1451">
            <v>2566</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นางสาวอัมพร ชนะเป็ง</v>
          </cell>
          <cell r="BM1451">
            <v>0</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2295</v>
          </cell>
          <cell r="C1452">
            <v>1447</v>
          </cell>
          <cell r="D1452">
            <v>7</v>
          </cell>
          <cell r="E1452">
            <v>9</v>
          </cell>
          <cell r="F1452">
            <v>2566</v>
          </cell>
          <cell r="G1452">
            <v>800063990769</v>
          </cell>
          <cell r="H1452" t="str">
            <v>นาย</v>
          </cell>
          <cell r="I1452" t="str">
            <v>อดุลย์</v>
          </cell>
          <cell r="J1452" t="str">
            <v>จุลมณี</v>
          </cell>
          <cell r="K1452">
            <v>3501100059024</v>
          </cell>
          <cell r="L1452" t="str">
            <v>พร้าว</v>
          </cell>
          <cell r="M1452" t="str">
            <v>เชียงใหม่ 2</v>
          </cell>
          <cell r="N1452">
            <v>8</v>
          </cell>
          <cell r="O1452" t="str">
            <v>สินเชื่อธนาคารประชาชน</v>
          </cell>
          <cell r="P1452" t="str">
            <v>1.บุคคลค้ำประกัน</v>
          </cell>
          <cell r="Q1452">
            <v>135471.97</v>
          </cell>
          <cell r="R1452">
            <v>28320.400000000001</v>
          </cell>
          <cell r="S1452" t="str">
            <v>แขวงเชียงดาว</v>
          </cell>
          <cell r="T1452" t="str">
            <v>ผบE406</v>
          </cell>
          <cell r="U1452">
            <v>2565</v>
          </cell>
          <cell r="V1452" t="str">
            <v>ผบE586</v>
          </cell>
          <cell r="W1452">
            <v>2565</v>
          </cell>
          <cell r="X1452"/>
          <cell r="Y1452"/>
          <cell r="Z1452"/>
          <cell r="AA1452">
            <v>18</v>
          </cell>
          <cell r="AB1452">
            <v>8</v>
          </cell>
          <cell r="AC1452">
            <v>2565</v>
          </cell>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นายอดุลย์ จุลมณี</v>
          </cell>
          <cell r="BM1452">
            <v>883162013092</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2296</v>
          </cell>
          <cell r="C1453">
            <v>1448</v>
          </cell>
          <cell r="D1453">
            <v>7</v>
          </cell>
          <cell r="E1453">
            <v>9</v>
          </cell>
          <cell r="F1453">
            <v>2566</v>
          </cell>
          <cell r="G1453">
            <v>800047137340</v>
          </cell>
          <cell r="H1453" t="str">
            <v>นาย</v>
          </cell>
          <cell r="I1453" t="str">
            <v>สิงห์แก้ว</v>
          </cell>
          <cell r="J1453" t="str">
            <v>กุยแก้ว</v>
          </cell>
          <cell r="K1453">
            <v>5501100019754</v>
          </cell>
          <cell r="L1453" t="str">
            <v>พร้าว</v>
          </cell>
          <cell r="M1453" t="str">
            <v>เชียงใหม่ 2</v>
          </cell>
          <cell r="N1453">
            <v>8</v>
          </cell>
          <cell r="O1453" t="str">
            <v>สินเชื่อธนาคารประชาชน</v>
          </cell>
          <cell r="P1453" t="str">
            <v>1.บุคคลค้ำประกัน</v>
          </cell>
          <cell r="Q1453">
            <v>63393.440000000002</v>
          </cell>
          <cell r="R1453">
            <v>28219.200000000001</v>
          </cell>
          <cell r="S1453" t="str">
            <v>แขวงเชียงดาว</v>
          </cell>
          <cell r="T1453" t="str">
            <v>ผบE463</v>
          </cell>
          <cell r="U1453">
            <v>2566</v>
          </cell>
          <cell r="V1453" t="str">
            <v>ผบE673</v>
          </cell>
          <cell r="W1453">
            <v>2566</v>
          </cell>
          <cell r="X1453">
            <v>31</v>
          </cell>
          <cell r="Y1453">
            <v>7</v>
          </cell>
          <cell r="Z1453">
            <v>2566</v>
          </cell>
          <cell r="AA1453"/>
          <cell r="AB1453"/>
          <cell r="AC1453"/>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นายสิงห์แก้ว กุยแก้ว</v>
          </cell>
          <cell r="BM1453">
            <v>823859010535</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2297</v>
          </cell>
          <cell r="C1454">
            <v>1449</v>
          </cell>
          <cell r="D1454">
            <v>7</v>
          </cell>
          <cell r="E1454">
            <v>9</v>
          </cell>
          <cell r="F1454">
            <v>2566</v>
          </cell>
          <cell r="G1454">
            <v>800094790410</v>
          </cell>
          <cell r="H1454" t="str">
            <v>นางสาว</v>
          </cell>
          <cell r="I1454" t="str">
            <v>วิไลวรรณ์</v>
          </cell>
          <cell r="J1454" t="str">
            <v>สมศรี</v>
          </cell>
          <cell r="K1454">
            <v>1501100072547</v>
          </cell>
          <cell r="L1454" t="str">
            <v>พร้าว</v>
          </cell>
          <cell r="M1454" t="str">
            <v>เชียงใหม่ 2</v>
          </cell>
          <cell r="N1454">
            <v>8</v>
          </cell>
          <cell r="O1454" t="str">
            <v>สินเชื่อแก้ไขปัญหาหนี้นอกระบบ PSA ระยะที่ 2</v>
          </cell>
          <cell r="P1454" t="str">
            <v>1.บุคคลค้ำประกัน</v>
          </cell>
          <cell r="Q1454">
            <v>28940.03</v>
          </cell>
          <cell r="R1454">
            <v>11459.48</v>
          </cell>
          <cell r="S1454" t="str">
            <v>แขวงเชียงดาว</v>
          </cell>
          <cell r="T1454" t="str">
            <v>ผบE143</v>
          </cell>
          <cell r="U1454">
            <v>2566</v>
          </cell>
          <cell r="V1454" t="str">
            <v>ผบE296</v>
          </cell>
          <cell r="W1454">
            <v>2566</v>
          </cell>
          <cell r="X1454"/>
          <cell r="Y1454"/>
          <cell r="Z1454"/>
          <cell r="AA1454">
            <v>3</v>
          </cell>
          <cell r="AB1454">
            <v>5</v>
          </cell>
          <cell r="AC1454">
            <v>2566</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นางสาววิไลวรรณ์ สมศรี</v>
          </cell>
          <cell r="BM1454">
            <v>0</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2298</v>
          </cell>
          <cell r="C1455">
            <v>1450</v>
          </cell>
          <cell r="D1455">
            <v>7</v>
          </cell>
          <cell r="E1455">
            <v>9</v>
          </cell>
          <cell r="F1455">
            <v>2566</v>
          </cell>
          <cell r="G1455">
            <v>800130547477</v>
          </cell>
          <cell r="H1455" t="str">
            <v>นางสาว</v>
          </cell>
          <cell r="I1455" t="str">
            <v>จันทร์แก้ว</v>
          </cell>
          <cell r="J1455" t="str">
            <v>พรมแก้ว</v>
          </cell>
          <cell r="K1455">
            <v>3500500237221</v>
          </cell>
          <cell r="L1455" t="str">
            <v>ดอยสะเก็ด</v>
          </cell>
          <cell r="M1455" t="str">
            <v>เชียงใหม่ 2</v>
          </cell>
          <cell r="N1455">
            <v>8</v>
          </cell>
          <cell r="O1455" t="str">
            <v>สินเชื่อธนาคารประชาชน</v>
          </cell>
          <cell r="P1455" t="str">
            <v>4.ไม่มีหลักประกัน</v>
          </cell>
          <cell r="Q1455">
            <v>38888</v>
          </cell>
          <cell r="R1455">
            <v>4885.58</v>
          </cell>
          <cell r="S1455" t="str">
            <v>แขวงเชียงใหม่</v>
          </cell>
          <cell r="T1455" t="str">
            <v>ผบE5213</v>
          </cell>
          <cell r="U1455">
            <v>2565</v>
          </cell>
          <cell r="V1455" t="str">
            <v>ผบE8246</v>
          </cell>
          <cell r="W1455">
            <v>2565</v>
          </cell>
          <cell r="X1455"/>
          <cell r="Y1455"/>
          <cell r="Z1455"/>
          <cell r="AA1455">
            <v>21</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นางสาวจันทร์แก้ว พรมแก้ว</v>
          </cell>
          <cell r="BM1455">
            <v>883265010315</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2299</v>
          </cell>
          <cell r="C1456">
            <v>1451</v>
          </cell>
          <cell r="D1456">
            <v>13</v>
          </cell>
          <cell r="E1456">
            <v>9</v>
          </cell>
          <cell r="F1456">
            <v>2566</v>
          </cell>
          <cell r="G1456" t="str">
            <v>800089226099,
800104455137</v>
          </cell>
          <cell r="H1456" t="str">
            <v>นางสาว</v>
          </cell>
          <cell r="I1456" t="str">
            <v>อำไพ</v>
          </cell>
          <cell r="J1456" t="str">
            <v>มะหิงษา</v>
          </cell>
          <cell r="K1456">
            <v>1501000005881</v>
          </cell>
          <cell r="L1456" t="str">
            <v>แม่อาย</v>
          </cell>
          <cell r="M1456" t="str">
            <v>เชียงใหม่ 2</v>
          </cell>
          <cell r="N1456">
            <v>8</v>
          </cell>
          <cell r="O1456" t="str">
            <v>สินเชื่อแก้ไขปัญหาหนี้นอกระบบPSAระยะที่2</v>
          </cell>
          <cell r="P1456" t="str">
            <v>1.บุคคลค้ำประกัน</v>
          </cell>
          <cell r="Q1456">
            <v>38031.480000000003</v>
          </cell>
          <cell r="R1456">
            <v>9399.56</v>
          </cell>
          <cell r="S1456" t="str">
            <v>จังหวัดฝาง</v>
          </cell>
          <cell r="T1456" t="str">
            <v>ผบE855</v>
          </cell>
          <cell r="U1456">
            <v>2565</v>
          </cell>
          <cell r="V1456" t="str">
            <v>ผบE1012</v>
          </cell>
          <cell r="W1456">
            <v>2565</v>
          </cell>
          <cell r="X1456"/>
          <cell r="Y1456"/>
          <cell r="Z1456"/>
          <cell r="AA1456">
            <v>23</v>
          </cell>
          <cell r="AB1456">
            <v>11</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นางสาวอำไพ มะหิงษา</v>
          </cell>
          <cell r="BM1456">
            <v>883265010754</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2300</v>
          </cell>
          <cell r="C1457">
            <v>1452</v>
          </cell>
          <cell r="D1457">
            <v>13</v>
          </cell>
          <cell r="E1457">
            <v>9</v>
          </cell>
          <cell r="F1457">
            <v>2566</v>
          </cell>
          <cell r="G1457">
            <v>800091588882</v>
          </cell>
          <cell r="H1457" t="str">
            <v>นางสาว</v>
          </cell>
          <cell r="I1457" t="str">
            <v>ดลฤดี</v>
          </cell>
          <cell r="J1457" t="str">
            <v>อูปคำแดง</v>
          </cell>
          <cell r="K1457">
            <v>3501300035170</v>
          </cell>
          <cell r="L1457" t="str">
            <v>ฝาง</v>
          </cell>
          <cell r="M1457" t="str">
            <v>เชียงใหม่ 2</v>
          </cell>
          <cell r="N1457">
            <v>8</v>
          </cell>
          <cell r="O1457" t="str">
            <v>สินเชื่อแก้ไขปัญหาหนี้นอกระบบ PSA ระยะที่ 2</v>
          </cell>
          <cell r="P1457" t="str">
            <v>1.บุคคลค้ำประกัน</v>
          </cell>
          <cell r="Q1457">
            <v>43199.360000000001</v>
          </cell>
          <cell r="R1457">
            <v>11855.75</v>
          </cell>
          <cell r="S1457" t="str">
            <v>แขวงเชียงใหม่</v>
          </cell>
          <cell r="T1457" t="str">
            <v>ผบE3011</v>
          </cell>
          <cell r="U1457">
            <v>2565</v>
          </cell>
          <cell r="V1457" t="str">
            <v>ผบE7019</v>
          </cell>
          <cell r="W1457">
            <v>2565</v>
          </cell>
          <cell r="X1457"/>
          <cell r="Y1457"/>
          <cell r="Z1457"/>
          <cell r="AA1457">
            <v>4</v>
          </cell>
          <cell r="AB1457">
            <v>10</v>
          </cell>
          <cell r="AC1457">
            <v>2565</v>
          </cell>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นางสาวดลฤดี อูปคำแดง</v>
          </cell>
          <cell r="BM1457">
            <v>88326501035</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2301</v>
          </cell>
          <cell r="C1458">
            <v>1453</v>
          </cell>
          <cell r="D1458">
            <v>13</v>
          </cell>
          <cell r="E1458">
            <v>9</v>
          </cell>
          <cell r="F1458">
            <v>2566</v>
          </cell>
          <cell r="G1458" t="str">
            <v>800097872611,
800108613152</v>
          </cell>
          <cell r="H1458" t="str">
            <v>นาย</v>
          </cell>
          <cell r="I1458" t="str">
            <v>สืบสกุล</v>
          </cell>
          <cell r="J1458" t="str">
            <v>สิงห์ทร</v>
          </cell>
          <cell r="K1458">
            <v>1500900008010</v>
          </cell>
          <cell r="L1458" t="str">
            <v>ไชยปราการ</v>
          </cell>
          <cell r="M1458" t="str">
            <v>เชียงใหม่ 2</v>
          </cell>
          <cell r="N1458">
            <v>8</v>
          </cell>
          <cell r="O1458" t="str">
            <v>สินเชื่อธนาคารประชาชน</v>
          </cell>
          <cell r="P1458" t="str">
            <v>1.บุคคลค้ำประกัน</v>
          </cell>
          <cell r="Q1458">
            <v>44442.99</v>
          </cell>
          <cell r="R1458">
            <v>10787.96</v>
          </cell>
          <cell r="S1458" t="str">
            <v>จังหวัดฝาง</v>
          </cell>
          <cell r="T1458" t="str">
            <v>ผบE471</v>
          </cell>
          <cell r="U1458">
            <v>2565</v>
          </cell>
          <cell r="V1458" t="str">
            <v>ผบE722</v>
          </cell>
          <cell r="W1458">
            <v>2565</v>
          </cell>
          <cell r="X1458">
            <v>13</v>
          </cell>
          <cell r="Y1458">
            <v>9</v>
          </cell>
          <cell r="Z1458">
            <v>2565</v>
          </cell>
          <cell r="AA1458"/>
          <cell r="AB1458"/>
          <cell r="AC1458"/>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นายสืบสกุล สิงห์ทร</v>
          </cell>
          <cell r="BM1458">
            <v>883265010039</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2302</v>
          </cell>
          <cell r="C1459">
            <v>1454</v>
          </cell>
          <cell r="D1459">
            <v>14</v>
          </cell>
          <cell r="E1459">
            <v>9</v>
          </cell>
          <cell r="F1459">
            <v>2566</v>
          </cell>
          <cell r="G1459">
            <v>800088264711</v>
          </cell>
          <cell r="H1459" t="str">
            <v>นาง</v>
          </cell>
          <cell r="I1459" t="str">
            <v>พัชริน</v>
          </cell>
          <cell r="J1459" t="str">
            <v>กองมา</v>
          </cell>
          <cell r="K1459">
            <v>3501000073475</v>
          </cell>
          <cell r="L1459" t="str">
            <v>แม่อาย</v>
          </cell>
          <cell r="M1459" t="str">
            <v>เชียงใหม่ 2</v>
          </cell>
          <cell r="N1459">
            <v>8</v>
          </cell>
          <cell r="O1459" t="str">
            <v>สินเชื่อธนาคารประชาชน</v>
          </cell>
          <cell r="P1459" t="str">
            <v>1.บุคคลค้ำประกัน</v>
          </cell>
          <cell r="Q1459">
            <v>36724.71</v>
          </cell>
          <cell r="R1459">
            <v>6876.65</v>
          </cell>
          <cell r="S1459" t="str">
            <v>จังหวัดฝาง</v>
          </cell>
          <cell r="T1459" t="str">
            <v>ผบE5</v>
          </cell>
          <cell r="U1459">
            <v>2566</v>
          </cell>
          <cell r="V1459" t="str">
            <v>ผบE266</v>
          </cell>
          <cell r="W1459">
            <v>2566</v>
          </cell>
          <cell r="X1459"/>
          <cell r="Y1459"/>
          <cell r="Z1459"/>
          <cell r="AA1459">
            <v>15</v>
          </cell>
          <cell r="AB1459">
            <v>3</v>
          </cell>
          <cell r="AC1459">
            <v>2566</v>
          </cell>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นางพัชริน กองมา</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2303</v>
          </cell>
          <cell r="C1460">
            <v>1455</v>
          </cell>
          <cell r="D1460">
            <v>14</v>
          </cell>
          <cell r="E1460">
            <v>9</v>
          </cell>
          <cell r="F1460">
            <v>2566</v>
          </cell>
          <cell r="G1460" t="str">
            <v>800025135495,
800065782974</v>
          </cell>
          <cell r="H1460" t="str">
            <v>นาย</v>
          </cell>
          <cell r="I1460" t="str">
            <v>สมบัติ</v>
          </cell>
          <cell r="J1460" t="str">
            <v>ศรีวิชัย</v>
          </cell>
          <cell r="K1460">
            <v>3500900644869</v>
          </cell>
          <cell r="L1460" t="str">
            <v>ไชยปราการ</v>
          </cell>
          <cell r="M1460" t="str">
            <v>เชียงใหม่ 2</v>
          </cell>
          <cell r="N1460">
            <v>8</v>
          </cell>
          <cell r="O1460" t="str">
            <v>สินเชื่อธนาคารประชาชน, สินเชื่อห้องแถว</v>
          </cell>
          <cell r="P1460" t="str">
            <v>2.หลักทรัพย์ค้ำประกัน</v>
          </cell>
          <cell r="Q1460">
            <v>239411.52</v>
          </cell>
          <cell r="R1460">
            <v>78903.539999999994</v>
          </cell>
          <cell r="S1460" t="str">
            <v>จังหวัดฝาง</v>
          </cell>
          <cell r="T1460" t="str">
            <v>ผบE518</v>
          </cell>
          <cell r="U1460">
            <v>2566</v>
          </cell>
          <cell r="V1460" t="str">
            <v>ผบE677</v>
          </cell>
          <cell r="W1460">
            <v>2566</v>
          </cell>
          <cell r="X1460">
            <v>12</v>
          </cell>
          <cell r="Y1460">
            <v>6</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นายสมบัติ ศรีวิชัย</v>
          </cell>
          <cell r="BM1460">
            <v>0</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2304</v>
          </cell>
          <cell r="C1461">
            <v>1456</v>
          </cell>
          <cell r="D1461">
            <v>19</v>
          </cell>
          <cell r="E1461">
            <v>9</v>
          </cell>
          <cell r="F1461">
            <v>2566</v>
          </cell>
          <cell r="G1461">
            <v>800033574131</v>
          </cell>
          <cell r="H1461" t="str">
            <v>นาย</v>
          </cell>
          <cell r="I1461" t="str">
            <v>นิติธรหรือวีระยุทธ</v>
          </cell>
          <cell r="J1461" t="str">
            <v xml:space="preserve"> บุญทาทิพย์</v>
          </cell>
          <cell r="K1461">
            <v>3500700174681</v>
          </cell>
          <cell r="L1461" t="str">
            <v>มหาวิทยาลัยเชียงใหม่</v>
          </cell>
          <cell r="M1461" t="str">
            <v>เชียงใหม่ 2</v>
          </cell>
          <cell r="N1461">
            <v>8</v>
          </cell>
          <cell r="O1461" t="str">
            <v>สินเชื่อสวัสดิการ</v>
          </cell>
          <cell r="P1461" t="str">
            <v>1.บุคคลค้ำประกัน</v>
          </cell>
          <cell r="Q1461">
            <v>252034.03</v>
          </cell>
          <cell r="R1461">
            <v>34497.06</v>
          </cell>
          <cell r="S1461" t="str">
            <v>แขวงเชียงใหม่</v>
          </cell>
          <cell r="T1461" t="str">
            <v>ผบE1908</v>
          </cell>
          <cell r="U1461">
            <v>2566</v>
          </cell>
          <cell r="V1461" t="str">
            <v>ผบE5709</v>
          </cell>
          <cell r="W1461">
            <v>2566</v>
          </cell>
          <cell r="X1461">
            <v>10</v>
          </cell>
          <cell r="Y1461">
            <v>7</v>
          </cell>
          <cell r="Z1461">
            <v>2566</v>
          </cell>
          <cell r="AA1461"/>
          <cell r="AB1461"/>
          <cell r="AC1461"/>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นายนิติธรหรือวีระยุทธ  บุญทาทิพย์</v>
          </cell>
          <cell r="BM1461">
            <v>883265010839</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2305</v>
          </cell>
          <cell r="C1462">
            <v>1457</v>
          </cell>
          <cell r="D1462">
            <v>16</v>
          </cell>
          <cell r="E1462">
            <v>10</v>
          </cell>
          <cell r="F1462">
            <v>2566</v>
          </cell>
          <cell r="G1462">
            <v>800066610273</v>
          </cell>
          <cell r="H1462" t="str">
            <v>นาง</v>
          </cell>
          <cell r="I1462" t="str">
            <v>พิทักษ์</v>
          </cell>
          <cell r="J1462" t="str">
            <v>ขุนทอง</v>
          </cell>
          <cell r="K1462" t="str">
            <v>3 4704 00570 48 4</v>
          </cell>
          <cell r="L1462" t="str">
            <v>มีโชค พลาซ่า</v>
          </cell>
          <cell r="M1462" t="str">
            <v>เชียงใหม่ 2</v>
          </cell>
          <cell r="N1462">
            <v>8</v>
          </cell>
          <cell r="O1462"/>
          <cell r="P1462" t="str">
            <v>1.บุคคลค้ำประกัน</v>
          </cell>
          <cell r="Q1462"/>
          <cell r="R1462"/>
          <cell r="S1462" t="str">
            <v>แขวงเชียงใหม่</v>
          </cell>
          <cell r="T1462" t="str">
            <v>ผบ.2544</v>
          </cell>
          <cell r="U1462">
            <v>2563</v>
          </cell>
          <cell r="V1462" t="str">
            <v>ผบ.4891</v>
          </cell>
          <cell r="W1462">
            <v>2563</v>
          </cell>
          <cell r="X1462"/>
          <cell r="Y1462"/>
          <cell r="Z1462"/>
          <cell r="AA1462">
            <v>1</v>
          </cell>
          <cell r="AB1462">
            <v>7</v>
          </cell>
          <cell r="AC1462">
            <v>2566</v>
          </cell>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นางพิทักษ์ ขุนทอง</v>
          </cell>
          <cell r="BM1462">
            <v>0</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2306</v>
          </cell>
          <cell r="C1463">
            <v>1458</v>
          </cell>
          <cell r="D1463">
            <v>17</v>
          </cell>
          <cell r="E1463">
            <v>10</v>
          </cell>
          <cell r="F1463">
            <v>2566</v>
          </cell>
          <cell r="G1463" t="str">
            <v>800004999879,
800002964982</v>
          </cell>
          <cell r="H1463" t="str">
            <v>นาย</v>
          </cell>
          <cell r="I1463" t="str">
            <v xml:space="preserve">สุรินทร์  </v>
          </cell>
          <cell r="J1463" t="str">
            <v>ทองสว่าง</v>
          </cell>
          <cell r="K1463">
            <v>3500500568936</v>
          </cell>
          <cell r="L1463" t="str">
            <v>ดอยสะเก็ด</v>
          </cell>
          <cell r="M1463" t="str">
            <v>เชียงใหม่ 2</v>
          </cell>
          <cell r="N1463">
            <v>8</v>
          </cell>
          <cell r="O1463" t="str">
            <v>สินเชื่อเพื่อพัฒนากลุ่มอาชีพ</v>
          </cell>
          <cell r="P1463" t="str">
            <v>1.บุคคลค้ำประกัน</v>
          </cell>
          <cell r="Q1463">
            <v>1250142.54</v>
          </cell>
          <cell r="R1463">
            <v>290146.55</v>
          </cell>
          <cell r="S1463" t="str">
            <v>จังหวัดเชียงใหม่</v>
          </cell>
          <cell r="T1463" t="str">
            <v>ผบE1552</v>
          </cell>
          <cell r="U1463">
            <v>2565</v>
          </cell>
          <cell r="V1463" t="str">
            <v>ผบE1384</v>
          </cell>
          <cell r="W1463">
            <v>2566</v>
          </cell>
          <cell r="X1463">
            <v>15</v>
          </cell>
          <cell r="Y1463">
            <v>8</v>
          </cell>
          <cell r="Z1463">
            <v>2566</v>
          </cell>
          <cell r="AA1463"/>
          <cell r="AB1463"/>
          <cell r="AC1463"/>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นายสุรินทร์   ทองสว่าง</v>
          </cell>
          <cell r="BM1463">
            <v>883265010316</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2307</v>
          </cell>
          <cell r="C1464">
            <v>1459</v>
          </cell>
          <cell r="D1464"/>
          <cell r="E1464"/>
          <cell r="F1464"/>
          <cell r="G1464" t="str">
            <v>800073620398,
800132037154</v>
          </cell>
          <cell r="H1464" t="str">
            <v>นางสาว</v>
          </cell>
          <cell r="I1464" t="str">
            <v>น้ำฝน</v>
          </cell>
          <cell r="J1464" t="str">
            <v>คำป้อ</v>
          </cell>
          <cell r="K1464">
            <v>1509900736536</v>
          </cell>
          <cell r="L1464" t="str">
            <v>บิ๊กซี หางดง</v>
          </cell>
          <cell r="M1464" t="str">
            <v>เชียงใหม่ 3</v>
          </cell>
          <cell r="N1464">
            <v>8</v>
          </cell>
          <cell r="O1464" t="str">
            <v>สินเชื่อธนาคารประชาชน, สินเชื่อสู้ภัย COVID-19 (PSA)</v>
          </cell>
          <cell r="P1464" t="str">
            <v>1.บุคคลค้ำประกัน</v>
          </cell>
          <cell r="Q1464">
            <v>132892</v>
          </cell>
          <cell r="R1464">
            <v>44665.35</v>
          </cell>
          <cell r="S1464" t="str">
            <v>แขวงเชียงใหม่</v>
          </cell>
          <cell r="T1464" t="str">
            <v>ผบE371</v>
          </cell>
          <cell r="U1464">
            <v>2566</v>
          </cell>
          <cell r="V1464" t="str">
            <v>ผบE2133</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นางสาวน้ำฝน คำป้อ</v>
          </cell>
          <cell r="BM1464">
            <v>888165010639</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2308</v>
          </cell>
          <cell r="C1465">
            <v>1460</v>
          </cell>
          <cell r="D1465"/>
          <cell r="E1465"/>
          <cell r="F1465"/>
          <cell r="G1465">
            <v>800097354040</v>
          </cell>
          <cell r="H1465" t="str">
            <v>นางสาว</v>
          </cell>
          <cell r="I1465" t="str">
            <v>ปวีณา</v>
          </cell>
          <cell r="J1465" t="str">
            <v>ยศบุตร</v>
          </cell>
          <cell r="K1465">
            <v>3509900921381</v>
          </cell>
          <cell r="L1465" t="str">
            <v>บิ๊กซี หางดง</v>
          </cell>
          <cell r="M1465" t="str">
            <v>เชียงใหม่ 3</v>
          </cell>
          <cell r="N1465">
            <v>8</v>
          </cell>
          <cell r="O1465" t="str">
            <v>สินเชื่อธนาคารประชาชน</v>
          </cell>
          <cell r="P1465" t="str">
            <v>1.บุคคลค้ำประกัน</v>
          </cell>
          <cell r="Q1465">
            <v>38831</v>
          </cell>
          <cell r="R1465">
            <v>12870.52</v>
          </cell>
          <cell r="S1465" t="str">
            <v>แขวงเชียงใหม่</v>
          </cell>
          <cell r="T1465" t="str">
            <v>ผบE370</v>
          </cell>
          <cell r="U1465">
            <v>2566</v>
          </cell>
          <cell r="V1465" t="str">
            <v>ผบE2132</v>
          </cell>
          <cell r="W1465">
            <v>2566</v>
          </cell>
          <cell r="X1465"/>
          <cell r="Y1465"/>
          <cell r="Z1465"/>
          <cell r="AA1465">
            <v>18</v>
          </cell>
          <cell r="AB1465">
            <v>4</v>
          </cell>
          <cell r="AC1465">
            <v>2566</v>
          </cell>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นางสาวปวีณา ยศบุตร</v>
          </cell>
          <cell r="BM1465">
            <v>888165010623</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2309</v>
          </cell>
          <cell r="C1466">
            <v>1461</v>
          </cell>
          <cell r="D1466"/>
          <cell r="E1466"/>
          <cell r="F1466"/>
          <cell r="G1466">
            <v>800070156040</v>
          </cell>
          <cell r="H1466" t="str">
            <v>นาง</v>
          </cell>
          <cell r="I1466" t="str">
            <v>ทองลักษณ์</v>
          </cell>
          <cell r="J1466" t="str">
            <v>ทาใจ</v>
          </cell>
          <cell r="K1466">
            <v>3501400243254</v>
          </cell>
          <cell r="L1466" t="str">
            <v>บวกครกหลวง</v>
          </cell>
          <cell r="M1466" t="str">
            <v>เชียงใหม่ 3</v>
          </cell>
          <cell r="N1466">
            <v>8</v>
          </cell>
          <cell r="O1466" t="str">
            <v>สินเชื่อธนาคารประชาชน</v>
          </cell>
          <cell r="P1466" t="str">
            <v>1.บุคคลค้ำประกัน</v>
          </cell>
          <cell r="Q1466">
            <v>87018.47</v>
          </cell>
          <cell r="R1466">
            <v>139348.21</v>
          </cell>
          <cell r="S1466" t="str">
            <v>แขวงเชียงใหม่</v>
          </cell>
          <cell r="T1466" t="str">
            <v>ผบE321</v>
          </cell>
          <cell r="U1466">
            <v>2566</v>
          </cell>
          <cell r="V1466" t="str">
            <v>ผบE2296</v>
          </cell>
          <cell r="W1466">
            <v>2566</v>
          </cell>
          <cell r="X1466">
            <v>24</v>
          </cell>
          <cell r="Y1466">
            <v>4</v>
          </cell>
          <cell r="Z1466">
            <v>2566</v>
          </cell>
          <cell r="AA1466"/>
          <cell r="AB1466"/>
          <cell r="AC1466"/>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นางทองลักษณ์ ทาใจ</v>
          </cell>
          <cell r="BM1466">
            <v>888165010552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2310</v>
          </cell>
          <cell r="C1467">
            <v>1462</v>
          </cell>
          <cell r="D1467"/>
          <cell r="E1467"/>
          <cell r="F1467"/>
          <cell r="G1467" t="str">
            <v>800076216152,
800076224586</v>
          </cell>
          <cell r="H1467" t="str">
            <v>นางสาว</v>
          </cell>
          <cell r="I1467" t="str">
            <v>สุทธิกานต์</v>
          </cell>
          <cell r="J1467" t="str">
            <v>ปันใจ</v>
          </cell>
          <cell r="K1467">
            <v>1559900204747</v>
          </cell>
          <cell r="L1467" t="str">
            <v>บิ๊กซี หางดง</v>
          </cell>
          <cell r="M1467" t="str">
            <v>เชียงใหม่ 3</v>
          </cell>
          <cell r="N1467">
            <v>8</v>
          </cell>
          <cell r="O1467" t="str">
            <v>สินเชื่อธนาคารประชาชน, สินเชื่อแก้ไขปัญหาหนี้นอกระบบPSA</v>
          </cell>
          <cell r="P1467" t="str">
            <v>1.บุคคลค้ำประกัน</v>
          </cell>
          <cell r="Q1467">
            <v>80267</v>
          </cell>
          <cell r="R1467">
            <v>33439.71</v>
          </cell>
          <cell r="S1467" t="str">
            <v>แขวงเชียงดาว</v>
          </cell>
          <cell r="T1467" t="str">
            <v>ผบE42</v>
          </cell>
          <cell r="U1467">
            <v>2566</v>
          </cell>
          <cell r="V1467" t="str">
            <v>ผบE143</v>
          </cell>
          <cell r="W1467">
            <v>2566</v>
          </cell>
          <cell r="X1467"/>
          <cell r="Y1467"/>
          <cell r="Z1467"/>
          <cell r="AA1467">
            <v>21</v>
          </cell>
          <cell r="AB1467">
            <v>2</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นางสาวสุทธิกานต์ ปันใจ</v>
          </cell>
          <cell r="BM1467">
            <v>888165010642</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2311</v>
          </cell>
          <cell r="C1468">
            <v>1463</v>
          </cell>
          <cell r="D1468"/>
          <cell r="E1468"/>
          <cell r="F1468"/>
          <cell r="G1468">
            <v>800120791655</v>
          </cell>
          <cell r="H1468" t="str">
            <v>นางสาว</v>
          </cell>
          <cell r="I1468" t="str">
            <v>จิตฤดี</v>
          </cell>
          <cell r="J1468" t="str">
            <v>ปางไธสงค์</v>
          </cell>
          <cell r="K1468">
            <v>1505300028898</v>
          </cell>
          <cell r="L1468" t="str">
            <v>บิ๊กซี หางดง</v>
          </cell>
          <cell r="M1468" t="str">
            <v>เชียงใหม่ 3</v>
          </cell>
          <cell r="N1468">
            <v>8</v>
          </cell>
          <cell r="O1468" t="str">
            <v>สินเชื่อธนาคารประชาชน</v>
          </cell>
          <cell r="P1468" t="str">
            <v>1.บุคคลค้ำประกัน</v>
          </cell>
          <cell r="Q1468">
            <v>23328</v>
          </cell>
          <cell r="R1468">
            <v>1306.24</v>
          </cell>
          <cell r="S1468" t="str">
            <v>จังหวัดลำพูน</v>
          </cell>
          <cell r="T1468" t="str">
            <v>ผบE86</v>
          </cell>
          <cell r="U1468">
            <v>2566</v>
          </cell>
          <cell r="V1468" t="str">
            <v>ผบE860</v>
          </cell>
          <cell r="W1468">
            <v>2566</v>
          </cell>
          <cell r="X1468"/>
          <cell r="Y1468"/>
          <cell r="Z1468"/>
          <cell r="AA1468">
            <v>4</v>
          </cell>
          <cell r="AB1468">
            <v>4</v>
          </cell>
          <cell r="AC1468">
            <v>2566</v>
          </cell>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นางสาวจิตฤดี ปางไธสงค์</v>
          </cell>
          <cell r="BM1468">
            <v>8000165010651</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2312</v>
          </cell>
          <cell r="C1469">
            <v>1464</v>
          </cell>
          <cell r="D1469">
            <v>9</v>
          </cell>
          <cell r="E1469">
            <v>11</v>
          </cell>
          <cell r="F1469">
            <v>2566</v>
          </cell>
          <cell r="G1469">
            <v>800030271186</v>
          </cell>
          <cell r="H1469" t="str">
            <v>นางสาว</v>
          </cell>
          <cell r="I1469" t="str">
            <v>ดวงนภาไร</v>
          </cell>
          <cell r="J1469" t="str">
            <v>ปันวิชัย</v>
          </cell>
          <cell r="K1469" t="str">
            <v>3 5017 00181 59 9</v>
          </cell>
          <cell r="L1469" t="str">
            <v>ดอยเต่า</v>
          </cell>
          <cell r="M1469" t="str">
            <v>เชียงใหม่ 3</v>
          </cell>
          <cell r="N1469">
            <v>8</v>
          </cell>
          <cell r="O1469" t="str">
            <v>สินเชื่อพัฒนาองค์กรชุมชน</v>
          </cell>
          <cell r="P1469" t="str">
            <v>1.บุคคลค้ำประกัน</v>
          </cell>
          <cell r="Q1469"/>
          <cell r="R1469"/>
          <cell r="S1469" t="str">
            <v>จังหวัดฮอด</v>
          </cell>
          <cell r="T1469" t="str">
            <v>ผบ.955</v>
          </cell>
          <cell r="U1469">
            <v>2560</v>
          </cell>
          <cell r="V1469" t="str">
            <v>ผบ.28</v>
          </cell>
          <cell r="W1469">
            <v>2561</v>
          </cell>
          <cell r="X1469">
            <v>25</v>
          </cell>
          <cell r="Y1469">
            <v>1</v>
          </cell>
          <cell r="Z1469">
            <v>2561</v>
          </cell>
          <cell r="AA1469"/>
          <cell r="AB1469"/>
          <cell r="AC1469"/>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นางสาวดวงนภาไร ปันวิชัย</v>
          </cell>
          <cell r="BM1469">
            <v>823760010255</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2313</v>
          </cell>
          <cell r="C1470">
            <v>1465</v>
          </cell>
          <cell r="D1470">
            <v>9</v>
          </cell>
          <cell r="E1470">
            <v>11</v>
          </cell>
          <cell r="F1470">
            <v>2566</v>
          </cell>
          <cell r="G1470">
            <v>800038308246</v>
          </cell>
          <cell r="H1470" t="str">
            <v>นางสาว</v>
          </cell>
          <cell r="I1470" t="str">
            <v>พนิดา</v>
          </cell>
          <cell r="J1470" t="str">
            <v>ธิแก้ว</v>
          </cell>
          <cell r="K1470" t="str">
            <v>3 5017 00139 49 5</v>
          </cell>
          <cell r="L1470" t="str">
            <v>ดอยเต่า</v>
          </cell>
          <cell r="M1470" t="str">
            <v>เชียงใหม่ 3</v>
          </cell>
          <cell r="N1470">
            <v>8</v>
          </cell>
          <cell r="O1470"/>
          <cell r="P1470" t="str">
            <v>1.บุคคลค้ำประกัน</v>
          </cell>
          <cell r="Q1470"/>
          <cell r="R1470"/>
          <cell r="S1470" t="str">
            <v>จังหวัดฮอด</v>
          </cell>
          <cell r="T1470" t="str">
            <v>ผบ.1025</v>
          </cell>
          <cell r="U1470">
            <v>2560</v>
          </cell>
          <cell r="V1470" t="str">
            <v>ผบ.1153</v>
          </cell>
          <cell r="W1470">
            <v>2560</v>
          </cell>
          <cell r="X1470"/>
          <cell r="Y1470"/>
          <cell r="Z1470"/>
          <cell r="AA1470">
            <v>27</v>
          </cell>
          <cell r="AB1470">
            <v>12</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นางสาวพนิดา ธิแก้ว</v>
          </cell>
          <cell r="BM1470">
            <v>0</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2314</v>
          </cell>
          <cell r="C1471">
            <v>1466</v>
          </cell>
          <cell r="D1471">
            <v>9</v>
          </cell>
          <cell r="E1471">
            <v>11</v>
          </cell>
          <cell r="F1471">
            <v>2566</v>
          </cell>
          <cell r="G1471">
            <v>800034635386</v>
          </cell>
          <cell r="H1471" t="str">
            <v>นาง</v>
          </cell>
          <cell r="I1471" t="str">
            <v>เกี๋ยงคำ</v>
          </cell>
          <cell r="J1471" t="str">
            <v>แก้วปลูก</v>
          </cell>
          <cell r="K1471" t="str">
            <v>3 5017 00171 69 1</v>
          </cell>
          <cell r="L1471" t="str">
            <v>ดอยเต่า</v>
          </cell>
          <cell r="M1471" t="str">
            <v>เชียงใหม่ 3</v>
          </cell>
          <cell r="N1471">
            <v>8</v>
          </cell>
          <cell r="O1471" t="str">
            <v>สินเชื่อองค์กรชุมชน</v>
          </cell>
          <cell r="P1471" t="str">
            <v>1.บุคคลค้ำประกัน</v>
          </cell>
          <cell r="Q1471"/>
          <cell r="R1471"/>
          <cell r="S1471" t="str">
            <v>จังหวัดฮอด</v>
          </cell>
          <cell r="T1471" t="str">
            <v>ผบ.1469</v>
          </cell>
          <cell r="U1471">
            <v>2559</v>
          </cell>
          <cell r="V1471" t="str">
            <v>ผบ.105</v>
          </cell>
          <cell r="W1471">
            <v>2560</v>
          </cell>
          <cell r="X1471"/>
          <cell r="Y1471"/>
          <cell r="Z1471"/>
          <cell r="AA1471">
            <v>6</v>
          </cell>
          <cell r="AB1471">
            <v>3</v>
          </cell>
          <cell r="AC1471">
            <v>2560</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นางเกี๋ยงคำ แก้วปลูก</v>
          </cell>
          <cell r="BM1471">
            <v>823759010016</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2315</v>
          </cell>
          <cell r="C1472">
            <v>1467</v>
          </cell>
          <cell r="D1472">
            <v>9</v>
          </cell>
          <cell r="E1472">
            <v>11</v>
          </cell>
          <cell r="F1472">
            <v>2566</v>
          </cell>
          <cell r="G1472">
            <v>800037933952</v>
          </cell>
          <cell r="H1472" t="str">
            <v>นางสาว</v>
          </cell>
          <cell r="I1472" t="str">
            <v>มนันสนันท์</v>
          </cell>
          <cell r="J1472" t="str">
            <v>ปัญญาแดง</v>
          </cell>
          <cell r="K1472" t="str">
            <v>3 5016 00037 88 7</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ผบ.629</v>
          </cell>
          <cell r="U1472">
            <v>2558</v>
          </cell>
          <cell r="V1472" t="str">
            <v>ผบ.27</v>
          </cell>
          <cell r="W1472">
            <v>2559</v>
          </cell>
          <cell r="X1472"/>
          <cell r="Y1472"/>
          <cell r="Z1472"/>
          <cell r="AA1472">
            <v>1</v>
          </cell>
          <cell r="AB1472">
            <v>2</v>
          </cell>
          <cell r="AC1472">
            <v>2559</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นางสาวมนันสนันท์ ปัญญาแดง</v>
          </cell>
          <cell r="BM1472">
            <v>823758010438</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2316</v>
          </cell>
          <cell r="C1473">
            <v>1468</v>
          </cell>
          <cell r="D1473">
            <v>9</v>
          </cell>
          <cell r="E1473">
            <v>11</v>
          </cell>
          <cell r="F1473">
            <v>2566</v>
          </cell>
          <cell r="G1473">
            <v>800032376736</v>
          </cell>
          <cell r="H1473" t="str">
            <v>นาง</v>
          </cell>
          <cell r="I1473" t="str">
            <v>ทินประภา</v>
          </cell>
          <cell r="J1473" t="str">
            <v>เพียงจันทร์</v>
          </cell>
          <cell r="K1473" t="str">
            <v>3 5002 00709 18 6</v>
          </cell>
          <cell r="L1473" t="str">
            <v>ฮอด</v>
          </cell>
          <cell r="M1473" t="str">
            <v>เชียงใหม่ 3</v>
          </cell>
          <cell r="N1473">
            <v>8</v>
          </cell>
          <cell r="O1473" t="str">
            <v>สินเชื่อธนาคารประชาชน</v>
          </cell>
          <cell r="P1473" t="str">
            <v>1.บุคคลค้ำประกัน</v>
          </cell>
          <cell r="Q1473"/>
          <cell r="R1473"/>
          <cell r="S1473" t="str">
            <v>จังหวัดฮอด</v>
          </cell>
          <cell r="T1473" t="str">
            <v>ผบ.433</v>
          </cell>
          <cell r="U1473">
            <v>2561</v>
          </cell>
          <cell r="V1473" t="str">
            <v>ผบ.890</v>
          </cell>
          <cell r="W1473">
            <v>2561</v>
          </cell>
          <cell r="X1473"/>
          <cell r="Y1473"/>
          <cell r="Z1473"/>
          <cell r="AA1473">
            <v>28</v>
          </cell>
          <cell r="AB1473">
            <v>8</v>
          </cell>
          <cell r="AC1473">
            <v>2561</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นางทินประภา เพียงจันทร์</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2317</v>
          </cell>
          <cell r="C1474">
            <v>1469</v>
          </cell>
          <cell r="D1474">
            <v>9</v>
          </cell>
          <cell r="E1474">
            <v>11</v>
          </cell>
          <cell r="F1474">
            <v>2566</v>
          </cell>
          <cell r="G1474">
            <v>800017698765</v>
          </cell>
          <cell r="H1474" t="str">
            <v>นางสาว</v>
          </cell>
          <cell r="I1474" t="str">
            <v>กมลวรรณ</v>
          </cell>
          <cell r="J1474" t="str">
            <v>แก้วคำมา</v>
          </cell>
          <cell r="K1474" t="str">
            <v>3 5016 00001 47 5</v>
          </cell>
          <cell r="L1474" t="str">
            <v>อมก๋อย</v>
          </cell>
          <cell r="M1474" t="str">
            <v>เชียงใหม่ 3</v>
          </cell>
          <cell r="N1474">
            <v>8</v>
          </cell>
          <cell r="O1474" t="str">
            <v>สินเชื่อพัฒนากลุ่มอาชีพ (เกื้อกูล)</v>
          </cell>
          <cell r="P1474" t="str">
            <v>1.บุคคลค้ำประกัน</v>
          </cell>
          <cell r="Q1474"/>
          <cell r="R1474"/>
          <cell r="S1474" t="str">
            <v>จังหวัดฮอด</v>
          </cell>
          <cell r="T1474" t="str">
            <v>ผบ.1269</v>
          </cell>
          <cell r="U1474">
            <v>2559</v>
          </cell>
          <cell r="V1474" t="str">
            <v>ผบ.1515</v>
          </cell>
          <cell r="W1474">
            <v>2559</v>
          </cell>
          <cell r="X1474"/>
          <cell r="Y1474"/>
          <cell r="Z1474"/>
          <cell r="AA1474">
            <v>30</v>
          </cell>
          <cell r="AB1474">
            <v>11</v>
          </cell>
          <cell r="AC1474">
            <v>2559</v>
          </cell>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cell r="BC1474"/>
          <cell r="BD1474"/>
          <cell r="BE1474"/>
          <cell r="BF1474"/>
          <cell r="BG1474"/>
          <cell r="BH1474"/>
          <cell r="BI1474"/>
          <cell r="BJ1474"/>
          <cell r="BK1474"/>
          <cell r="BL1474" t="str">
            <v>นางสาวกมลวรรณ แก้วคำมา</v>
          </cell>
          <cell r="BM1474">
            <v>0</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2318</v>
          </cell>
          <cell r="C1475">
            <v>1470</v>
          </cell>
          <cell r="D1475">
            <v>30</v>
          </cell>
          <cell r="E1475">
            <v>11</v>
          </cell>
          <cell r="F1475">
            <v>2566</v>
          </cell>
          <cell r="G1475">
            <v>800039581163</v>
          </cell>
          <cell r="H1475" t="str">
            <v>นาย</v>
          </cell>
          <cell r="I1475" t="str">
            <v>ธีระวัช</v>
          </cell>
          <cell r="J1475" t="str">
            <v>ไชยพูน</v>
          </cell>
          <cell r="K1475"/>
          <cell r="L1475" t="str">
            <v>สารภี</v>
          </cell>
          <cell r="M1475" t="str">
            <v>เชียงใหม่ 3</v>
          </cell>
          <cell r="N1475">
            <v>8</v>
          </cell>
          <cell r="O1475" t="str">
            <v>-</v>
          </cell>
          <cell r="P1475"/>
          <cell r="Q1475"/>
          <cell r="R1475"/>
          <cell r="S1475" t="str">
            <v>จังหวัดฮอด</v>
          </cell>
          <cell r="T1475" t="str">
            <v>ผบ.168</v>
          </cell>
          <cell r="U1475">
            <v>2561</v>
          </cell>
          <cell r="V1475" t="str">
            <v>ผบ.406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t="str">
            <v>วางเงินค่าใช้จ่ายในการขายทอดตลาด</v>
          </cell>
          <cell r="BC1475"/>
          <cell r="BD1475"/>
          <cell r="BE1475"/>
          <cell r="BF1475"/>
          <cell r="BG1475"/>
          <cell r="BH1475"/>
          <cell r="BI1475"/>
          <cell r="BJ1475"/>
          <cell r="BK1475"/>
          <cell r="BL1475" t="str">
            <v>นายธีระวัช ไชยพูน</v>
          </cell>
          <cell r="BM1475">
            <v>823760010344</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2319</v>
          </cell>
          <cell r="C1476">
            <v>1471</v>
          </cell>
          <cell r="D1476"/>
          <cell r="E1476"/>
          <cell r="F1476"/>
          <cell r="G1476">
            <v>800059760374</v>
          </cell>
          <cell r="H1476" t="str">
            <v>นาง</v>
          </cell>
          <cell r="I1476" t="str">
            <v>นรมน</v>
          </cell>
          <cell r="J1476" t="str">
            <v>บุญทวี</v>
          </cell>
          <cell r="K1476"/>
          <cell r="L1476" t="str">
            <v>ฮอด</v>
          </cell>
          <cell r="M1476" t="str">
            <v>เชียงใหม่ 3</v>
          </cell>
          <cell r="N1476">
            <v>8</v>
          </cell>
          <cell r="O1476" t="str">
            <v>สินเชื่อธนาคารประชาชน</v>
          </cell>
          <cell r="P1476" t="str">
            <v>1.บุคคลค้ำประกัน</v>
          </cell>
          <cell r="Q1476">
            <v>50208.41</v>
          </cell>
          <cell r="R1476">
            <v>5776.48</v>
          </cell>
          <cell r="S1476" t="str">
            <v>จังหวัดฮอด</v>
          </cell>
          <cell r="T1476" t="str">
            <v>ผบ.351</v>
          </cell>
          <cell r="U1476">
            <v>2561</v>
          </cell>
          <cell r="V1476" t="str">
            <v>ผบ.896</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นางนรมน บุญทวี</v>
          </cell>
          <cell r="BM1476">
            <v>823760010345</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2320</v>
          </cell>
          <cell r="C1477">
            <v>1472</v>
          </cell>
          <cell r="D1477"/>
          <cell r="E1477"/>
          <cell r="F1477"/>
          <cell r="G1477">
            <v>800039117679</v>
          </cell>
          <cell r="H1477" t="str">
            <v>นาย</v>
          </cell>
          <cell r="I1477" t="str">
            <v>วิชิต</v>
          </cell>
          <cell r="J1477" t="str">
            <v>สมศักดิ์</v>
          </cell>
          <cell r="K1477"/>
          <cell r="L1477" t="str">
            <v>ฮอด</v>
          </cell>
          <cell r="M1477" t="str">
            <v>เชียงใหม่ 3</v>
          </cell>
          <cell r="N1477">
            <v>8</v>
          </cell>
          <cell r="O1477" t="str">
            <v>สินเชื่อธนาคารประชาชน</v>
          </cell>
          <cell r="P1477" t="str">
            <v>1.บุคคลค้ำประกัน</v>
          </cell>
          <cell r="Q1477">
            <v>49546.96</v>
          </cell>
          <cell r="R1477">
            <v>6619.79</v>
          </cell>
          <cell r="S1477" t="str">
            <v>จังหวัดฮอด</v>
          </cell>
          <cell r="T1477" t="str">
            <v>ผบ.36</v>
          </cell>
          <cell r="U1477">
            <v>2561</v>
          </cell>
          <cell r="V1477" t="str">
            <v>ผบ.187</v>
          </cell>
          <cell r="W1477">
            <v>2561</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นายวิชิต สมศักดิ์</v>
          </cell>
          <cell r="BM1477">
            <v>883262010046</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2321</v>
          </cell>
          <cell r="C1478">
            <v>1473</v>
          </cell>
          <cell r="D1478"/>
          <cell r="E1478"/>
          <cell r="F1478"/>
          <cell r="G1478">
            <v>800050393365</v>
          </cell>
          <cell r="H1478" t="str">
            <v>นาง</v>
          </cell>
          <cell r="I1478" t="str">
            <v>เพียร</v>
          </cell>
          <cell r="J1478" t="str">
            <v>ปิ่นงาม</v>
          </cell>
          <cell r="K1478"/>
          <cell r="L1478" t="str">
            <v>แม่แจ่ม</v>
          </cell>
          <cell r="M1478" t="str">
            <v>เชียงใหม่ 3</v>
          </cell>
          <cell r="N1478">
            <v>8</v>
          </cell>
          <cell r="O1478" t="str">
            <v>สินเชื่อธนาคารประชาชน (สุขใจ)</v>
          </cell>
          <cell r="P1478" t="str">
            <v>4.ไม่มีหลักประกัน</v>
          </cell>
          <cell r="Q1478">
            <v>23657.33</v>
          </cell>
          <cell r="R1478">
            <v>8919.5499999999993</v>
          </cell>
          <cell r="S1478" t="str">
            <v>จังหวัดฮอด</v>
          </cell>
          <cell r="T1478" t="str">
            <v>ผบ.1429</v>
          </cell>
          <cell r="U1478">
            <v>2562</v>
          </cell>
          <cell r="V1478" t="str">
            <v>ผบ.2316</v>
          </cell>
          <cell r="W1478">
            <v>2563</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นางเพียร ปิ่นงาม</v>
          </cell>
          <cell r="BM1478">
            <v>823761010169</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2322</v>
          </cell>
          <cell r="C1479">
            <v>1474</v>
          </cell>
          <cell r="D1479"/>
          <cell r="E1479"/>
          <cell r="F1479"/>
          <cell r="G1479">
            <v>800052098897</v>
          </cell>
          <cell r="H1479" t="str">
            <v>นางสาว</v>
          </cell>
          <cell r="I1479" t="str">
            <v>สุนิสา</v>
          </cell>
          <cell r="J1479" t="str">
            <v>นาวงษา</v>
          </cell>
          <cell r="K1479"/>
          <cell r="L1479" t="str">
            <v>แม่แจ่ม</v>
          </cell>
          <cell r="M1479" t="str">
            <v>เชียงใหม่ 3</v>
          </cell>
          <cell r="N1479">
            <v>8</v>
          </cell>
          <cell r="O1479" t="str">
            <v>สินเชื่อธนาคารประชาชน</v>
          </cell>
          <cell r="P1479" t="str">
            <v>1.บุคคลค้ำประกัน</v>
          </cell>
          <cell r="Q1479">
            <v>111819.6</v>
          </cell>
          <cell r="R1479">
            <v>16334.45</v>
          </cell>
          <cell r="S1479" t="str">
            <v>จังหวัดฮอด</v>
          </cell>
          <cell r="T1479" t="str">
            <v>ผบ.2538</v>
          </cell>
          <cell r="U1479">
            <v>2562</v>
          </cell>
          <cell r="V1479" t="str">
            <v>ผบ.411</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นางสาวสุนิสา นาวงษา</v>
          </cell>
          <cell r="BM1479">
            <v>883261010108</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2323</v>
          </cell>
          <cell r="C1480">
            <v>1475</v>
          </cell>
          <cell r="D1480"/>
          <cell r="E1480"/>
          <cell r="F1480"/>
          <cell r="G1480">
            <v>800057193693</v>
          </cell>
          <cell r="H1480" t="str">
            <v>นางสาว</v>
          </cell>
          <cell r="I1480" t="str">
            <v>กัลยา</v>
          </cell>
          <cell r="J1480" t="str">
            <v>ทานา</v>
          </cell>
          <cell r="K1480"/>
          <cell r="L1480" t="str">
            <v>แม่แจ่ม</v>
          </cell>
          <cell r="M1480" t="str">
            <v>เชียงใหม่ 3</v>
          </cell>
          <cell r="N1480">
            <v>8</v>
          </cell>
          <cell r="O1480" t="str">
            <v>สินเชื่อพัฒนาองค์กรชุมชน(รายบุคคล)</v>
          </cell>
          <cell r="P1480" t="str">
            <v>1.บุคคลค้ำประกัน</v>
          </cell>
          <cell r="Q1480">
            <v>415952.24</v>
          </cell>
          <cell r="R1480">
            <v>145592.95000000001</v>
          </cell>
          <cell r="S1480" t="str">
            <v>จังหวัดฮอด</v>
          </cell>
          <cell r="T1480" t="str">
            <v>ผบ.777</v>
          </cell>
          <cell r="U1480">
            <v>2562</v>
          </cell>
          <cell r="V1480" t="str">
            <v>ผบ.1017</v>
          </cell>
          <cell r="W1480">
            <v>2562</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นางสาวกัลยา ทานา</v>
          </cell>
          <cell r="BM1480">
            <v>883262011342</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2324</v>
          </cell>
          <cell r="C1481">
            <v>1476</v>
          </cell>
          <cell r="D1481"/>
          <cell r="E1481"/>
          <cell r="F1481"/>
          <cell r="G1481">
            <v>800055305414</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v>
          </cell>
          <cell r="P1481" t="str">
            <v>1.บุคคลค้ำประกัน</v>
          </cell>
          <cell r="Q1481">
            <v>57559.17</v>
          </cell>
          <cell r="R1481">
            <v>12041.07</v>
          </cell>
          <cell r="S1481" t="str">
            <v>จังหวัดฮอด</v>
          </cell>
          <cell r="T1481" t="str">
            <v>ผบ.E264</v>
          </cell>
          <cell r="U1481">
            <v>2563</v>
          </cell>
          <cell r="V1481" t="str">
            <v>ผบ.E101</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883263010546</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2325</v>
          </cell>
          <cell r="C1482">
            <v>1477</v>
          </cell>
          <cell r="D1482"/>
          <cell r="E1482"/>
          <cell r="F1482"/>
          <cell r="G1482">
            <v>800051181066</v>
          </cell>
          <cell r="H1482" t="str">
            <v>นาง</v>
          </cell>
          <cell r="I1482" t="str">
            <v>มณีรัตน์</v>
          </cell>
          <cell r="J1482" t="str">
            <v>ใจแก้ว</v>
          </cell>
          <cell r="K1482"/>
          <cell r="L1482" t="str">
            <v>แม่แจ่ม</v>
          </cell>
          <cell r="M1482" t="str">
            <v>เชียงใหม่ 3</v>
          </cell>
          <cell r="N1482">
            <v>8</v>
          </cell>
          <cell r="O1482" t="str">
            <v>สินเชื่อธนาคารประชาชน (สุขใจ)</v>
          </cell>
          <cell r="P1482" t="str">
            <v>4.ไม่มีหลักประกัน</v>
          </cell>
          <cell r="Q1482">
            <v>11781.3</v>
          </cell>
          <cell r="R1482">
            <v>7061.3</v>
          </cell>
          <cell r="S1482" t="str">
            <v>จังหวัดฮอด</v>
          </cell>
          <cell r="T1482" t="str">
            <v>ผบ.E217</v>
          </cell>
          <cell r="U1482">
            <v>2563</v>
          </cell>
          <cell r="V1482" t="str">
            <v>ผบ.E88</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นางมณีรัตน์ ใจแก้ว</v>
          </cell>
          <cell r="BM1482">
            <v>883263011197</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2326</v>
          </cell>
          <cell r="C1483">
            <v>1478</v>
          </cell>
          <cell r="D1483"/>
          <cell r="E1483"/>
          <cell r="F1483"/>
          <cell r="G1483">
            <v>800056679601</v>
          </cell>
          <cell r="H1483" t="str">
            <v>นาย</v>
          </cell>
          <cell r="I1483" t="str">
            <v>แก้วมา</v>
          </cell>
          <cell r="J1483" t="str">
            <v>กรรณิกา</v>
          </cell>
          <cell r="K1483"/>
          <cell r="L1483" t="str">
            <v>แม่แจ่ม</v>
          </cell>
          <cell r="M1483" t="str">
            <v>เชียงใหม่ 3</v>
          </cell>
          <cell r="N1483">
            <v>8</v>
          </cell>
          <cell r="O1483" t="str">
            <v>สินเชื่อพัฒนาองค์กรชุมชน(รายบุคคล)</v>
          </cell>
          <cell r="P1483" t="str">
            <v>1.บุคคลค้ำประกัน</v>
          </cell>
          <cell r="Q1483">
            <v>193052.96</v>
          </cell>
          <cell r="R1483">
            <v>71129.72</v>
          </cell>
          <cell r="S1483" t="str">
            <v>จังหวัดฮอด</v>
          </cell>
          <cell r="T1483" t="str">
            <v>ผบ.E251</v>
          </cell>
          <cell r="U1483">
            <v>2563</v>
          </cell>
          <cell r="V1483" t="str">
            <v>ผบ.E93</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นายแก้วมา กรรณิกา</v>
          </cell>
          <cell r="BM1483">
            <v>883263010548</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2327</v>
          </cell>
          <cell r="C1484">
            <v>1479</v>
          </cell>
          <cell r="D1484"/>
          <cell r="E1484"/>
          <cell r="F1484"/>
          <cell r="G1484">
            <v>800073616990</v>
          </cell>
          <cell r="H1484" t="str">
            <v>นางสาว</v>
          </cell>
          <cell r="I1484" t="str">
            <v>น้ำฝน</v>
          </cell>
          <cell r="J1484" t="str">
            <v>ยมแก้ว</v>
          </cell>
          <cell r="K1484"/>
          <cell r="L1484" t="str">
            <v>แม่แจ่ม</v>
          </cell>
          <cell r="M1484" t="str">
            <v>เชียงใหม่ 3</v>
          </cell>
          <cell r="N1484">
            <v>8</v>
          </cell>
          <cell r="O1484" t="str">
            <v>สินเชื่อเพื่อการบริโภค</v>
          </cell>
          <cell r="P1484" t="str">
            <v>1.บุคคลค้ำประกัน</v>
          </cell>
          <cell r="Q1484">
            <v>77382.490000000005</v>
          </cell>
          <cell r="R1484">
            <v>9240.31</v>
          </cell>
          <cell r="S1484" t="str">
            <v>จังหวัดฮอด</v>
          </cell>
          <cell r="T1484" t="str">
            <v>ผบ.E253</v>
          </cell>
          <cell r="U1484">
            <v>2563</v>
          </cell>
          <cell r="V1484" t="str">
            <v>ผบ.E94</v>
          </cell>
          <cell r="W1484">
            <v>2563</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นางสาวน้ำฝน ยมแก้ว</v>
          </cell>
          <cell r="BM1484">
            <v>883263010550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2328</v>
          </cell>
          <cell r="C1485">
            <v>1480</v>
          </cell>
          <cell r="D1485"/>
          <cell r="E1485"/>
          <cell r="F1485"/>
          <cell r="G1485">
            <v>800094211508</v>
          </cell>
          <cell r="H1485" t="str">
            <v>นาง</v>
          </cell>
          <cell r="I1485" t="str">
            <v>พัทยา</v>
          </cell>
          <cell r="J1485" t="str">
            <v>แซ่กือ</v>
          </cell>
          <cell r="K1485"/>
          <cell r="L1485" t="str">
            <v>แม่แจ่ม</v>
          </cell>
          <cell r="M1485" t="str">
            <v>เชียงใหม่ 3</v>
          </cell>
          <cell r="N1485">
            <v>8</v>
          </cell>
          <cell r="O1485" t="str">
            <v>สินเชื่อเพื่อการบริโภค</v>
          </cell>
          <cell r="P1485" t="str">
            <v>1.บุคคลค้ำประกัน</v>
          </cell>
          <cell r="Q1485">
            <v>41681.74</v>
          </cell>
          <cell r="R1485">
            <v>6107.96</v>
          </cell>
          <cell r="S1485" t="str">
            <v>จังหวัดฮอด</v>
          </cell>
          <cell r="T1485" t="str">
            <v>ผบ.E416</v>
          </cell>
          <cell r="U1485">
            <v>2565</v>
          </cell>
          <cell r="V1485" t="str">
            <v>ผบ.E444</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นางพัทยา แซ่กือ</v>
          </cell>
          <cell r="BM1485">
            <v>883263010560</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2329</v>
          </cell>
          <cell r="C1486">
            <v>1481</v>
          </cell>
          <cell r="D1486"/>
          <cell r="E1486"/>
          <cell r="F1486"/>
          <cell r="G1486">
            <v>800062902088</v>
          </cell>
          <cell r="H1486" t="str">
            <v>นาย</v>
          </cell>
          <cell r="I1486" t="str">
            <v>เสงี่ยม</v>
          </cell>
          <cell r="J1486" t="str">
            <v>ใจมั่น</v>
          </cell>
          <cell r="K1486"/>
          <cell r="L1486" t="str">
            <v>แม่แจ่ม</v>
          </cell>
          <cell r="M1486" t="str">
            <v>เชียงใหม่ 3</v>
          </cell>
          <cell r="N1486">
            <v>8</v>
          </cell>
          <cell r="O1486" t="str">
            <v>สินเชื่อเพื่อการบริโภค</v>
          </cell>
          <cell r="P1486" t="str">
            <v>1.บุคคลค้ำประกัน</v>
          </cell>
          <cell r="Q1486">
            <v>53016.83</v>
          </cell>
          <cell r="R1486">
            <v>19285.490000000002</v>
          </cell>
          <cell r="S1486" t="str">
            <v>จังหวัดฮอด</v>
          </cell>
          <cell r="T1486" t="str">
            <v>ผบ.E710</v>
          </cell>
          <cell r="U1486">
            <v>2565</v>
          </cell>
          <cell r="V1486" t="str">
            <v>ผบ.E797</v>
          </cell>
          <cell r="W1486">
            <v>2565</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นายเสงี่ยม ใจมั่น</v>
          </cell>
          <cell r="BM1486">
            <v>883263010565</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2330</v>
          </cell>
          <cell r="C1487">
            <v>1482</v>
          </cell>
          <cell r="D1487"/>
          <cell r="E1487"/>
          <cell r="F1487"/>
          <cell r="G1487">
            <v>800070269751</v>
          </cell>
          <cell r="H1487" t="str">
            <v>นาง</v>
          </cell>
          <cell r="I1487" t="str">
            <v>คำดา</v>
          </cell>
          <cell r="J1487" t="str">
            <v>แจ่มใส</v>
          </cell>
          <cell r="K1487"/>
          <cell r="L1487" t="str">
            <v>แม่แจ่ม</v>
          </cell>
          <cell r="M1487" t="str">
            <v>เชียงใหม่ 3</v>
          </cell>
          <cell r="N1487">
            <v>8</v>
          </cell>
          <cell r="O1487" t="str">
            <v>สินเชื่อธนาคารประชาชน</v>
          </cell>
          <cell r="P1487" t="str">
            <v>1.บุคคลค้ำประกัน</v>
          </cell>
          <cell r="Q1487">
            <v>46650</v>
          </cell>
          <cell r="R1487">
            <v>11398.56</v>
          </cell>
          <cell r="S1487" t="str">
            <v>จังหวัดฮอด</v>
          </cell>
          <cell r="T1487" t="str">
            <v>ผบ.E257</v>
          </cell>
          <cell r="U1487">
            <v>2563</v>
          </cell>
          <cell r="V1487" t="str">
            <v>ผบ.E97</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นางคำดา แจ่มใส</v>
          </cell>
          <cell r="BM1487">
            <v>883263010566</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2331</v>
          </cell>
          <cell r="C1488">
            <v>1483</v>
          </cell>
          <cell r="D1488"/>
          <cell r="E1488"/>
          <cell r="F1488"/>
          <cell r="G1488">
            <v>800071437027</v>
          </cell>
          <cell r="H1488" t="str">
            <v>นางสาว</v>
          </cell>
          <cell r="I1488" t="str">
            <v>จุฑามาศ</v>
          </cell>
          <cell r="J1488" t="str">
            <v>อำไพปรีดา</v>
          </cell>
          <cell r="K1488"/>
          <cell r="L1488" t="str">
            <v>แม่แจ่ม</v>
          </cell>
          <cell r="M1488" t="str">
            <v>เชียงใหม่ 3</v>
          </cell>
          <cell r="N1488">
            <v>8</v>
          </cell>
          <cell r="O1488" t="str">
            <v>สินเชื่อธนาคารประชาชน</v>
          </cell>
          <cell r="P1488" t="str">
            <v>1.บุคคลค้ำประกัน</v>
          </cell>
          <cell r="Q1488">
            <v>74991</v>
          </cell>
          <cell r="R1488">
            <v>12556.07</v>
          </cell>
          <cell r="S1488" t="str">
            <v>จังหวัดฮอด</v>
          </cell>
          <cell r="T1488" t="str">
            <v>ผบ.E258</v>
          </cell>
          <cell r="U1488">
            <v>2563</v>
          </cell>
          <cell r="V1488" t="str">
            <v>ผบ.E98</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นางสาวจุฑามาศ อำไพปรีดา</v>
          </cell>
          <cell r="BM1488">
            <v>883263010569</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2332</v>
          </cell>
          <cell r="C1489">
            <v>1484</v>
          </cell>
          <cell r="D1489"/>
          <cell r="E1489"/>
          <cell r="F1489"/>
          <cell r="G1489">
            <v>800066622203</v>
          </cell>
          <cell r="H1489" t="str">
            <v>นาง</v>
          </cell>
          <cell r="I1489" t="str">
            <v>ปุญชรัสมิ์</v>
          </cell>
          <cell r="J1489" t="str">
            <v>ทะบุญ</v>
          </cell>
          <cell r="K1489"/>
          <cell r="L1489" t="str">
            <v>แม่แจ่ม</v>
          </cell>
          <cell r="M1489" t="str">
            <v>เชียงใหม่ 3</v>
          </cell>
          <cell r="N1489">
            <v>8</v>
          </cell>
          <cell r="O1489" t="str">
            <v>สินเชื่อองค์กรชุมชน</v>
          </cell>
          <cell r="P1489" t="str">
            <v>1.บุคคลค้ำประกัน</v>
          </cell>
          <cell r="Q1489">
            <v>49489.32</v>
          </cell>
          <cell r="R1489">
            <v>11244.67</v>
          </cell>
          <cell r="S1489" t="str">
            <v>จังหวัดฮอด</v>
          </cell>
          <cell r="T1489" t="str">
            <v>ผบ.E250</v>
          </cell>
          <cell r="U1489">
            <v>2563</v>
          </cell>
          <cell r="V1489" t="str">
            <v>ผบ.E92</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นางปุญชรัสมิ์ ทะบุญ</v>
          </cell>
          <cell r="BM1489">
            <v>883263010574</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2333</v>
          </cell>
          <cell r="C1490">
            <v>1485</v>
          </cell>
          <cell r="D1490"/>
          <cell r="E1490"/>
          <cell r="F1490"/>
          <cell r="G1490">
            <v>800051285289</v>
          </cell>
          <cell r="H1490" t="str">
            <v>นาง</v>
          </cell>
          <cell r="I1490" t="str">
            <v>อัญชัญ</v>
          </cell>
          <cell r="J1490" t="str">
            <v>วรรณคำหรือพูนผล</v>
          </cell>
          <cell r="K1490"/>
          <cell r="L1490" t="str">
            <v>แม่แจ่ม</v>
          </cell>
          <cell r="M1490" t="str">
            <v>เชียงใหม่ 3</v>
          </cell>
          <cell r="N1490">
            <v>8</v>
          </cell>
          <cell r="O1490" t="str">
            <v>สินเชื่อเพื่อการบริโภค</v>
          </cell>
          <cell r="P1490" t="str">
            <v>1.บุคคลค้ำประกัน</v>
          </cell>
          <cell r="Q1490">
            <v>46772.86</v>
          </cell>
          <cell r="R1490">
            <v>18893.66</v>
          </cell>
          <cell r="S1490" t="str">
            <v>จังหวัดฮอด</v>
          </cell>
          <cell r="T1490" t="str">
            <v>ผบ.E254</v>
          </cell>
          <cell r="U1490">
            <v>2563</v>
          </cell>
          <cell r="V1490" t="str">
            <v>ผบ.E95</v>
          </cell>
          <cell r="W1490">
            <v>2563</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นางอัญชัญ วรรณคำหรือพูนผล</v>
          </cell>
          <cell r="BM1490">
            <v>883263010576</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2334</v>
          </cell>
          <cell r="C1491">
            <v>1486</v>
          </cell>
          <cell r="D1491"/>
          <cell r="E1491"/>
          <cell r="F1491"/>
          <cell r="G1491">
            <v>800091389281</v>
          </cell>
          <cell r="H1491" t="str">
            <v>นางสาว</v>
          </cell>
          <cell r="I1491" t="str">
            <v>นัยรัตน์</v>
          </cell>
          <cell r="J1491" t="str">
            <v>เตปา</v>
          </cell>
          <cell r="K1491"/>
          <cell r="L1491" t="str">
            <v>แม่แจ่ม</v>
          </cell>
          <cell r="M1491" t="str">
            <v>เชียงใหม่ 3</v>
          </cell>
          <cell r="N1491">
            <v>8</v>
          </cell>
          <cell r="O1491" t="str">
            <v>สินเชื่อแก้ไขปัญหาหนี้นอกระบบ</v>
          </cell>
          <cell r="P1491" t="str">
            <v>1.บุคคลค้ำประกัน</v>
          </cell>
          <cell r="Q1491">
            <v>44738.63</v>
          </cell>
          <cell r="R1491">
            <v>9127.7999999999993</v>
          </cell>
          <cell r="S1491" t="str">
            <v>จังหวัดฮอด</v>
          </cell>
          <cell r="T1491" t="str">
            <v>ผบ.E467</v>
          </cell>
          <cell r="U1491">
            <v>2564</v>
          </cell>
          <cell r="V1491" t="str">
            <v>ผบ.E591</v>
          </cell>
          <cell r="W1491">
            <v>2564</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นางสาวนัยรัตน์ เตปา</v>
          </cell>
          <cell r="BM1491">
            <v>883263010577</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2335</v>
          </cell>
          <cell r="C1492">
            <v>1487</v>
          </cell>
          <cell r="D1492"/>
          <cell r="E1492"/>
          <cell r="F1492"/>
          <cell r="G1492">
            <v>800057636105</v>
          </cell>
          <cell r="H1492" t="str">
            <v>นางสาว</v>
          </cell>
          <cell r="I1492" t="str">
            <v>จิรัชญา</v>
          </cell>
          <cell r="J1492" t="str">
            <v>นามวิเศษหรือบุญเทียม</v>
          </cell>
          <cell r="K1492"/>
          <cell r="L1492" t="str">
            <v>แม่แจ่ม</v>
          </cell>
          <cell r="M1492" t="str">
            <v>เชียงใหม่ 3</v>
          </cell>
          <cell r="N1492">
            <v>8</v>
          </cell>
          <cell r="O1492" t="str">
            <v>สินเชื่อพัฒนาองค์กรชุมชน</v>
          </cell>
          <cell r="P1492" t="str">
            <v>1.บุคคลค้ำประกัน</v>
          </cell>
          <cell r="Q1492">
            <v>161699.84</v>
          </cell>
          <cell r="R1492">
            <v>51421.99</v>
          </cell>
          <cell r="S1492" t="str">
            <v>จังหวัดฮอด</v>
          </cell>
          <cell r="T1492" t="str">
            <v>ผบ.E261</v>
          </cell>
          <cell r="U1492">
            <v>2563</v>
          </cell>
          <cell r="V1492" t="str">
            <v>ผบ.E99</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นางสาวจิรัชญา นามวิเศษหรือบุญเทียม</v>
          </cell>
          <cell r="BM1492">
            <v>883263010580</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2336</v>
          </cell>
          <cell r="C1493">
            <v>1488</v>
          </cell>
          <cell r="D1493"/>
          <cell r="E1493"/>
          <cell r="F1493"/>
          <cell r="G1493">
            <v>800035262115</v>
          </cell>
          <cell r="H1493" t="str">
            <v>นาย</v>
          </cell>
          <cell r="I1493" t="str">
            <v>ปราโมทย์</v>
          </cell>
          <cell r="J1493" t="str">
            <v>กองจันทร์</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392342.63</v>
          </cell>
          <cell r="R1493">
            <v>143225.15</v>
          </cell>
          <cell r="S1493" t="str">
            <v>จังหวัดฮอด</v>
          </cell>
          <cell r="T1493" t="str">
            <v>ผบ.E357</v>
          </cell>
          <cell r="U1493">
            <v>2563</v>
          </cell>
          <cell r="V1493" t="str">
            <v>ผบ.E244</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นายปราโมทย์ กองจันทร์</v>
          </cell>
          <cell r="BM1493">
            <v>883263011351</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2337</v>
          </cell>
          <cell r="C1494">
            <v>1489</v>
          </cell>
          <cell r="D1494"/>
          <cell r="E1494"/>
          <cell r="F1494"/>
          <cell r="G1494">
            <v>800035262065</v>
          </cell>
          <cell r="H1494" t="str">
            <v>นาย</v>
          </cell>
          <cell r="I1494" t="str">
            <v>ชาติชาย</v>
          </cell>
          <cell r="J1494" t="str">
            <v>เตจ๊ะแก้ว</v>
          </cell>
          <cell r="K1494"/>
          <cell r="L1494" t="str">
            <v>แม่แจ่ม</v>
          </cell>
          <cell r="M1494" t="str">
            <v>เชียงใหม่ 3</v>
          </cell>
          <cell r="N1494">
            <v>8</v>
          </cell>
          <cell r="O1494" t="str">
            <v>สินเชื่อพัฒนาองค์กรชุมชน(รายบุคคล)</v>
          </cell>
          <cell r="P1494" t="str">
            <v>1.บุคคลค้ำประกัน</v>
          </cell>
          <cell r="Q1494">
            <v>61165.32</v>
          </cell>
          <cell r="R1494">
            <v>28159.68</v>
          </cell>
          <cell r="S1494" t="str">
            <v>จังหวัดฮอด</v>
          </cell>
          <cell r="T1494" t="str">
            <v>ผบ.473</v>
          </cell>
          <cell r="U1494">
            <v>2563</v>
          </cell>
          <cell r="V1494" t="str">
            <v>ผบ.778</v>
          </cell>
          <cell r="W1494">
            <v>2563</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นายชาติชาย เตจ๊ะแก้ว</v>
          </cell>
          <cell r="BM1494">
            <v>883263011352</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2338</v>
          </cell>
          <cell r="C1495">
            <v>1490</v>
          </cell>
          <cell r="D1495"/>
          <cell r="E1495"/>
          <cell r="F1495"/>
          <cell r="G1495">
            <v>800057409479</v>
          </cell>
          <cell r="H1495" t="str">
            <v>นาง</v>
          </cell>
          <cell r="I1495" t="str">
            <v>จันทรา</v>
          </cell>
          <cell r="J1495" t="str">
            <v>อินจัน</v>
          </cell>
          <cell r="K1495"/>
          <cell r="L1495" t="str">
            <v>ฮอด</v>
          </cell>
          <cell r="M1495" t="str">
            <v>เชียงใหม่ 3</v>
          </cell>
          <cell r="N1495">
            <v>8</v>
          </cell>
          <cell r="O1495" t="str">
            <v>สินเชื่อธนาคารประชาชน</v>
          </cell>
          <cell r="P1495" t="str">
            <v>1.บุคคลค้ำประกัน</v>
          </cell>
          <cell r="Q1495">
            <v>71295.820000000007</v>
          </cell>
          <cell r="R1495">
            <v>25082.52</v>
          </cell>
          <cell r="S1495" t="str">
            <v>จังหวัดฮอด</v>
          </cell>
          <cell r="T1495" t="str">
            <v>ผบ.E505</v>
          </cell>
          <cell r="U1495">
            <v>2564</v>
          </cell>
          <cell r="V1495" t="str">
            <v>ผบ.E564</v>
          </cell>
          <cell r="W1495">
            <v>2564</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นางจันทรา อินจัน</v>
          </cell>
          <cell r="BM1495">
            <v>823760010209</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2339</v>
          </cell>
          <cell r="C1496">
            <v>1491</v>
          </cell>
          <cell r="D1496"/>
          <cell r="E1496"/>
          <cell r="F1496"/>
          <cell r="G1496">
            <v>800082351862</v>
          </cell>
          <cell r="H1496" t="str">
            <v>นาง</v>
          </cell>
          <cell r="I1496" t="str">
            <v>คำมูล</v>
          </cell>
          <cell r="J1496" t="str">
            <v>หมื่นไก่</v>
          </cell>
          <cell r="K1496"/>
          <cell r="L1496" t="str">
            <v>ฮอด</v>
          </cell>
          <cell r="M1496" t="str">
            <v>เชียงใหม่ 3</v>
          </cell>
          <cell r="N1496">
            <v>8</v>
          </cell>
          <cell r="O1496" t="str">
            <v>สินเชื่อเพื่อการบริโภค</v>
          </cell>
          <cell r="P1496" t="str">
            <v>1.บุคคลค้ำประกัน</v>
          </cell>
          <cell r="Q1496">
            <v>86551.52</v>
          </cell>
          <cell r="R1496">
            <v>20805.66</v>
          </cell>
          <cell r="S1496" t="str">
            <v>จังหวัดฮอด</v>
          </cell>
          <cell r="T1496" t="str">
            <v>ผบ.E411</v>
          </cell>
          <cell r="U1496">
            <v>2565</v>
          </cell>
          <cell r="V1496" t="str">
            <v>ผบ.E443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นางคำมูล หมื่นไก่</v>
          </cell>
          <cell r="BM1496">
            <v>888164010562</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2340</v>
          </cell>
          <cell r="C1497">
            <v>1492</v>
          </cell>
          <cell r="D1497"/>
          <cell r="E1497"/>
          <cell r="F1497"/>
          <cell r="G1497">
            <v>800066722995</v>
          </cell>
          <cell r="H1497" t="str">
            <v>นาง</v>
          </cell>
          <cell r="I1497" t="str">
            <v>ศรีจันทร์</v>
          </cell>
          <cell r="J1497" t="str">
            <v>นำมะ</v>
          </cell>
          <cell r="K1497"/>
          <cell r="L1497" t="str">
            <v>ฮอด</v>
          </cell>
          <cell r="M1497" t="str">
            <v>เชียงใหม่ 3</v>
          </cell>
          <cell r="N1497">
            <v>8</v>
          </cell>
          <cell r="O1497" t="str">
            <v>สินเชื่อเพื่อการบริโภค</v>
          </cell>
          <cell r="P1497" t="str">
            <v>1.บุคคลค้ำประกัน</v>
          </cell>
          <cell r="Q1497">
            <v>47228.59</v>
          </cell>
          <cell r="R1497">
            <v>4426.3900000000003</v>
          </cell>
          <cell r="S1497" t="str">
            <v>จังหวัดฮอด</v>
          </cell>
          <cell r="T1497" t="str">
            <v>ผบ.E153</v>
          </cell>
          <cell r="U1497">
            <v>2565</v>
          </cell>
          <cell r="V1497" t="str">
            <v>ผบ.E243</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นางศรีจันทร์ นำมะ</v>
          </cell>
          <cell r="BM1497">
            <v>883262011437</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2341</v>
          </cell>
          <cell r="C1498">
            <v>1493</v>
          </cell>
          <cell r="D1498"/>
          <cell r="E1498"/>
          <cell r="F1498"/>
          <cell r="G1498">
            <v>800072349940</v>
          </cell>
          <cell r="H1498" t="str">
            <v>นาง</v>
          </cell>
          <cell r="I1498" t="str">
            <v>เกตุแก้ว</v>
          </cell>
          <cell r="J1498" t="str">
            <v>สิงห์โต</v>
          </cell>
          <cell r="K1498"/>
          <cell r="L1498" t="str">
            <v>ฮอด</v>
          </cell>
          <cell r="M1498" t="str">
            <v>เชียงใหม่ 3</v>
          </cell>
          <cell r="N1498">
            <v>8</v>
          </cell>
          <cell r="O1498" t="str">
            <v>สินเชื่อเพื่อการบริโภค</v>
          </cell>
          <cell r="P1498" t="str">
            <v>1.บุคคลค้ำประกัน</v>
          </cell>
          <cell r="Q1498">
            <v>96906.73</v>
          </cell>
          <cell r="R1498">
            <v>24144.68</v>
          </cell>
          <cell r="S1498" t="str">
            <v>จังหวัดฮอด</v>
          </cell>
          <cell r="T1498" t="str">
            <v>ผบ.E417</v>
          </cell>
          <cell r="U1498">
            <v>2565</v>
          </cell>
          <cell r="V1498" t="str">
            <v>ผบ.E445</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นางเกตุแก้ว สิงห์โต</v>
          </cell>
          <cell r="BM1498">
            <v>888164010548</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2342</v>
          </cell>
          <cell r="C1499">
            <v>1494</v>
          </cell>
          <cell r="D1499"/>
          <cell r="E1499"/>
          <cell r="F1499"/>
          <cell r="G1499">
            <v>800090501654</v>
          </cell>
          <cell r="H1499" t="str">
            <v>นางสาว</v>
          </cell>
          <cell r="I1499" t="str">
            <v>หฤทัย</v>
          </cell>
          <cell r="J1499" t="str">
            <v>ขันทัง</v>
          </cell>
          <cell r="K1499"/>
          <cell r="L1499" t="str">
            <v>ฮอด</v>
          </cell>
          <cell r="M1499" t="str">
            <v>เชียงใหม่ 3</v>
          </cell>
          <cell r="N1499">
            <v>8</v>
          </cell>
          <cell r="O1499" t="str">
            <v>สินเชื่อเพื่อการบริโภค</v>
          </cell>
          <cell r="P1499" t="str">
            <v>1.บุคคลค้ำประกัน</v>
          </cell>
          <cell r="Q1499">
            <v>31483.360000000001</v>
          </cell>
          <cell r="R1499">
            <v>8657.81</v>
          </cell>
          <cell r="S1499" t="str">
            <v>จังหวัดฮอด</v>
          </cell>
          <cell r="T1499" t="str">
            <v>ผบ.E716</v>
          </cell>
          <cell r="U1499">
            <v>2565</v>
          </cell>
          <cell r="V1499" t="str">
            <v>ผบ.E803</v>
          </cell>
          <cell r="W1499">
            <v>2565</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นางสาวหฤทัย ขันทัง</v>
          </cell>
          <cell r="BM1499">
            <v>888165010081</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2343</v>
          </cell>
          <cell r="C1500">
            <v>1495</v>
          </cell>
          <cell r="D1500"/>
          <cell r="E1500"/>
          <cell r="F1500"/>
          <cell r="G1500">
            <v>800018360423</v>
          </cell>
          <cell r="H1500" t="str">
            <v>นาย</v>
          </cell>
          <cell r="I1500" t="str">
            <v>ธีระพงษ์</v>
          </cell>
          <cell r="J1500" t="str">
            <v>แก้ววงค์วาน</v>
          </cell>
          <cell r="K1500"/>
          <cell r="L1500" t="str">
            <v>สารภี</v>
          </cell>
          <cell r="M1500" t="str">
            <v>เชียงใหม่ 3</v>
          </cell>
          <cell r="N1500">
            <v>8</v>
          </cell>
          <cell r="O1500" t="str">
            <v>-</v>
          </cell>
          <cell r="P1500" t="str">
            <v>1.บุคคลค้ำประกัน</v>
          </cell>
          <cell r="Q1500"/>
          <cell r="R1500"/>
          <cell r="S1500" t="str">
            <v>จังหวัดฮอด</v>
          </cell>
          <cell r="T1500" t="str">
            <v>ผบ.615</v>
          </cell>
          <cell r="U1500">
            <v>2558</v>
          </cell>
          <cell r="V1500" t="str">
            <v>ผบ.74</v>
          </cell>
          <cell r="W1500">
            <v>2559</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นายธีระพงษ์ แก้ววงค์วาน</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2344</v>
          </cell>
          <cell r="C1501">
            <v>1496</v>
          </cell>
          <cell r="D1501"/>
          <cell r="E1501"/>
          <cell r="F1501"/>
          <cell r="G1501">
            <v>800035945214</v>
          </cell>
          <cell r="H1501" t="str">
            <v>นาย</v>
          </cell>
          <cell r="I1501" t="str">
            <v>สอน</v>
          </cell>
          <cell r="J1501" t="str">
            <v>สุริยงค์</v>
          </cell>
          <cell r="K1501"/>
          <cell r="L1501" t="str">
            <v>ฝาง</v>
          </cell>
          <cell r="M1501" t="str">
            <v>เชียงใหม่ 2</v>
          </cell>
          <cell r="N1501">
            <v>8</v>
          </cell>
          <cell r="O1501" t="str">
            <v>สินเชื่อพัฒนาองค์กรชุมชน(รายบุคคล)</v>
          </cell>
          <cell r="P1501" t="str">
            <v>1.บุคคลค้ำประกัน</v>
          </cell>
          <cell r="Q1501"/>
          <cell r="R1501"/>
          <cell r="S1501" t="str">
            <v>จังหวัดฝาง</v>
          </cell>
          <cell r="T1501" t="str">
            <v>ผบ.1876</v>
          </cell>
          <cell r="U1501">
            <v>2562</v>
          </cell>
          <cell r="V1501" t="str">
            <v>ผบ.334</v>
          </cell>
          <cell r="W1501">
            <v>2563</v>
          </cell>
          <cell r="X1501"/>
          <cell r="Y1501"/>
          <cell r="Z1501"/>
          <cell r="AA1501"/>
          <cell r="AB1501"/>
          <cell r="AC1501"/>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นายสอน สุริยงค์</v>
          </cell>
          <cell r="BM1501">
            <v>0</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2345</v>
          </cell>
          <cell r="C1502">
            <v>1497</v>
          </cell>
          <cell r="D1502">
            <v>19</v>
          </cell>
          <cell r="E1502">
            <v>12</v>
          </cell>
          <cell r="F1502">
            <v>2566</v>
          </cell>
          <cell r="G1502">
            <v>800082176655</v>
          </cell>
          <cell r="H1502" t="str">
            <v>นางสาว</v>
          </cell>
          <cell r="I1502" t="str">
            <v xml:space="preserve">กชพร  </v>
          </cell>
          <cell r="J1502" t="str">
            <v>จันทร์ศิริ</v>
          </cell>
          <cell r="K1502">
            <v>1509900773121</v>
          </cell>
          <cell r="L1502" t="str">
            <v>อมก๋อย</v>
          </cell>
          <cell r="M1502" t="str">
            <v>เชียงใหม่ 3</v>
          </cell>
          <cell r="N1502">
            <v>8</v>
          </cell>
          <cell r="O1502" t="str">
            <v>ธนาคารประชาชน</v>
          </cell>
          <cell r="P1502" t="str">
            <v>1.บุคคลค้ำประกัน</v>
          </cell>
          <cell r="Q1502">
            <v>125000</v>
          </cell>
          <cell r="R1502">
            <v>32794.47</v>
          </cell>
          <cell r="S1502" t="str">
            <v>แขวงเชียงใหม่</v>
          </cell>
          <cell r="T1502" t="str">
            <v>ผบE1666</v>
          </cell>
          <cell r="U1502">
            <v>2564</v>
          </cell>
          <cell r="V1502" t="str">
            <v>ผบE2401</v>
          </cell>
          <cell r="W1502">
            <v>2564</v>
          </cell>
          <cell r="X1502"/>
          <cell r="Y1502"/>
          <cell r="Z1502"/>
          <cell r="AA1502">
            <v>8</v>
          </cell>
          <cell r="AB1502">
            <v>9</v>
          </cell>
          <cell r="AC1502">
            <v>2566</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นางสาวกชพร   จันทร์ศิริ</v>
          </cell>
          <cell r="BM1502">
            <v>883263011072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2346</v>
          </cell>
          <cell r="C1503">
            <v>1498</v>
          </cell>
          <cell r="D1503">
            <v>19</v>
          </cell>
          <cell r="E1503">
            <v>12</v>
          </cell>
          <cell r="F1503">
            <v>2566</v>
          </cell>
          <cell r="G1503">
            <v>800080202404</v>
          </cell>
          <cell r="H1503" t="str">
            <v>นาย</v>
          </cell>
          <cell r="I1503" t="str">
            <v>ธีรยุทธ</v>
          </cell>
          <cell r="J1503" t="str">
            <v>เมืองมา</v>
          </cell>
          <cell r="K1503">
            <v>1501600004079</v>
          </cell>
          <cell r="L1503" t="str">
            <v>อมก๋อย</v>
          </cell>
          <cell r="M1503" t="str">
            <v>เชียงใหม่ 3</v>
          </cell>
          <cell r="N1503">
            <v>8</v>
          </cell>
          <cell r="O1503" t="str">
            <v>ธนาคารประชาชน</v>
          </cell>
          <cell r="P1503" t="str">
            <v>1.บุคคลค้ำประกัน</v>
          </cell>
          <cell r="Q1503">
            <v>61108</v>
          </cell>
          <cell r="R1503">
            <v>15726.4</v>
          </cell>
          <cell r="S1503" t="str">
            <v>จังหวัดฮอด</v>
          </cell>
          <cell r="T1503" t="str">
            <v>ผบE342</v>
          </cell>
          <cell r="U1503">
            <v>2563</v>
          </cell>
          <cell r="V1503" t="str">
            <v>ผบE1827</v>
          </cell>
          <cell r="W1503">
            <v>2563</v>
          </cell>
          <cell r="X1503"/>
          <cell r="Y1503"/>
          <cell r="Z1503"/>
          <cell r="AA1503">
            <v>20</v>
          </cell>
          <cell r="AB1503">
            <v>8</v>
          </cell>
          <cell r="AC1503">
            <v>2563</v>
          </cell>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นายธีรยุทธ เมืองมา</v>
          </cell>
          <cell r="BM1503">
            <v>883263011062</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2347</v>
          </cell>
          <cell r="C1504">
            <v>1499</v>
          </cell>
          <cell r="D1504">
            <v>19</v>
          </cell>
          <cell r="E1504">
            <v>12</v>
          </cell>
          <cell r="F1504">
            <v>2566</v>
          </cell>
          <cell r="G1504">
            <v>800068059974</v>
          </cell>
          <cell r="H1504" t="str">
            <v>นาย</v>
          </cell>
          <cell r="I1504" t="str">
            <v>ศุภวัฒน์</v>
          </cell>
          <cell r="J1504" t="str">
            <v>สุจิตพงษ์</v>
          </cell>
          <cell r="K1504">
            <v>5501800050484</v>
          </cell>
          <cell r="L1504" t="str">
            <v>อมก๋อย</v>
          </cell>
          <cell r="M1504" t="str">
            <v>เชียงใหม่ 3</v>
          </cell>
          <cell r="N1504">
            <v>8</v>
          </cell>
          <cell r="O1504" t="str">
            <v>ธนาคารประชาชน</v>
          </cell>
          <cell r="P1504" t="str">
            <v>1.บุคคลค้ำประกัน</v>
          </cell>
          <cell r="Q1504">
            <v>83332</v>
          </cell>
          <cell r="R1504">
            <v>42851.96</v>
          </cell>
          <cell r="S1504" t="str">
            <v>จังหวัดฮอด</v>
          </cell>
          <cell r="T1504" t="str">
            <v>ผบE337</v>
          </cell>
          <cell r="U1504">
            <v>2563</v>
          </cell>
          <cell r="V1504" t="str">
            <v>ผบE1777</v>
          </cell>
          <cell r="W1504">
            <v>2563</v>
          </cell>
          <cell r="X1504">
            <v>19</v>
          </cell>
          <cell r="Y1504">
            <v>8</v>
          </cell>
          <cell r="Z1504">
            <v>2563</v>
          </cell>
          <cell r="AA1504"/>
          <cell r="AB1504"/>
          <cell r="AC1504"/>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นายศุภวัฒน์ สุจิตพงษ์</v>
          </cell>
          <cell r="BM1504">
            <v>883263011074</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2348</v>
          </cell>
          <cell r="C1505">
            <v>1500</v>
          </cell>
          <cell r="D1505">
            <v>19</v>
          </cell>
          <cell r="E1505">
            <v>12</v>
          </cell>
          <cell r="F1505">
            <v>2566</v>
          </cell>
          <cell r="G1505">
            <v>800050313603</v>
          </cell>
          <cell r="H1505" t="str">
            <v>นาย</v>
          </cell>
          <cell r="I1505" t="str">
            <v>หน่อปิ</v>
          </cell>
          <cell r="J1505" t="str">
            <v>ศุภรนานา</v>
          </cell>
          <cell r="K1505">
            <v>2501800023407</v>
          </cell>
          <cell r="L1505" t="str">
            <v>อมก๋อย</v>
          </cell>
          <cell r="M1505" t="str">
            <v>เชียงใหม่ 3</v>
          </cell>
          <cell r="N1505">
            <v>8</v>
          </cell>
          <cell r="O1505" t="str">
            <v>ธนาคารประชาชน</v>
          </cell>
          <cell r="P1505" t="str">
            <v>1.บุคคลค้ำประกัน</v>
          </cell>
          <cell r="Q1505">
            <v>90624.81</v>
          </cell>
          <cell r="R1505">
            <v>28945.31</v>
          </cell>
          <cell r="S1505" t="str">
            <v>จังหวัดฮอด</v>
          </cell>
          <cell r="T1505" t="str">
            <v>ผบE347</v>
          </cell>
          <cell r="U1505">
            <v>2563</v>
          </cell>
          <cell r="V1505" t="str">
            <v>ผบE187</v>
          </cell>
          <cell r="W1505">
            <v>2563</v>
          </cell>
          <cell r="X1505"/>
          <cell r="Y1505"/>
          <cell r="Z1505"/>
          <cell r="AA1505">
            <v>20</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นายหน่อปิ ศุภรนานา</v>
          </cell>
          <cell r="BM1505">
            <v>883263011053</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2349</v>
          </cell>
          <cell r="C1506">
            <v>1501</v>
          </cell>
          <cell r="D1506">
            <v>19</v>
          </cell>
          <cell r="E1506">
            <v>12</v>
          </cell>
          <cell r="F1506">
            <v>2566</v>
          </cell>
          <cell r="G1506">
            <v>800035418683</v>
          </cell>
          <cell r="H1506" t="str">
            <v>จ่าสิบโท</v>
          </cell>
          <cell r="I1506" t="str">
            <v>พิษณุ</v>
          </cell>
          <cell r="J1506" t="str">
            <v>โพธิชัย</v>
          </cell>
          <cell r="K1506">
            <v>3500900362952</v>
          </cell>
          <cell r="L1506" t="str">
            <v>อมก๋อย</v>
          </cell>
          <cell r="M1506" t="str">
            <v>เชียงใหม่ 3</v>
          </cell>
          <cell r="N1506">
            <v>8</v>
          </cell>
          <cell r="O1506" t="str">
            <v>ธนาคารประชาชน</v>
          </cell>
          <cell r="P1506" t="str">
            <v>1.บุคคลค้ำประกัน</v>
          </cell>
          <cell r="Q1506">
            <v>102737.09</v>
          </cell>
          <cell r="R1506">
            <v>7899.5</v>
          </cell>
          <cell r="S1506" t="str">
            <v>จังหวัดฮอด</v>
          </cell>
          <cell r="T1506" t="str">
            <v>ผบE249</v>
          </cell>
          <cell r="U1506">
            <v>2563</v>
          </cell>
          <cell r="V1506" t="str">
            <v>ผบE1259</v>
          </cell>
          <cell r="W1506">
            <v>2563</v>
          </cell>
          <cell r="X1506"/>
          <cell r="Y1506"/>
          <cell r="Z1506"/>
          <cell r="AA1506">
            <v>13</v>
          </cell>
          <cell r="AB1506">
            <v>8</v>
          </cell>
          <cell r="AC1506">
            <v>2563</v>
          </cell>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จ่าสิบโทพิษณุ โพธิชัย</v>
          </cell>
          <cell r="BM1506">
            <v>883263011056</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2350</v>
          </cell>
          <cell r="C1507">
            <v>1502</v>
          </cell>
          <cell r="D1507">
            <v>19</v>
          </cell>
          <cell r="E1507">
            <v>12</v>
          </cell>
          <cell r="F1507">
            <v>2566</v>
          </cell>
          <cell r="G1507">
            <v>800079975440</v>
          </cell>
          <cell r="H1507" t="str">
            <v>นางสาว</v>
          </cell>
          <cell r="I1507" t="str">
            <v>โยทะกา</v>
          </cell>
          <cell r="J1507" t="str">
            <v>โนชัยวงค์</v>
          </cell>
          <cell r="K1507">
            <v>1500900090662</v>
          </cell>
          <cell r="L1507" t="str">
            <v>อมก๋อย</v>
          </cell>
          <cell r="M1507" t="str">
            <v>เชียงใหม่ 3</v>
          </cell>
          <cell r="N1507">
            <v>8</v>
          </cell>
          <cell r="O1507" t="str">
            <v>ธนาคารประชาชน</v>
          </cell>
          <cell r="P1507" t="str">
            <v>1.บุคคลค้ำประกัน</v>
          </cell>
          <cell r="Q1507">
            <v>61325.43</v>
          </cell>
          <cell r="R1507">
            <v>16658.47</v>
          </cell>
          <cell r="S1507" t="str">
            <v>จังหวัดฝาง</v>
          </cell>
          <cell r="T1507" t="str">
            <v>ผบE290</v>
          </cell>
          <cell r="U1507">
            <v>2564</v>
          </cell>
          <cell r="V1507" t="str">
            <v>ผบE640</v>
          </cell>
          <cell r="W1507">
            <v>2564</v>
          </cell>
          <cell r="X1507">
            <v>26</v>
          </cell>
          <cell r="Y1507">
            <v>10</v>
          </cell>
          <cell r="Z1507">
            <v>2564</v>
          </cell>
          <cell r="AA1507"/>
          <cell r="AB1507"/>
          <cell r="AC1507"/>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นางสาวโยทะกา โนชัยวงค์</v>
          </cell>
          <cell r="BM1507">
            <v>883263011188</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2351</v>
          </cell>
          <cell r="C1508">
            <v>1503</v>
          </cell>
          <cell r="D1508">
            <v>19</v>
          </cell>
          <cell r="E1508">
            <v>12</v>
          </cell>
          <cell r="F1508">
            <v>2566</v>
          </cell>
          <cell r="G1508">
            <v>800085206855</v>
          </cell>
          <cell r="H1508" t="str">
            <v>นาย</v>
          </cell>
          <cell r="I1508" t="str">
            <v>ศตวรรษ</v>
          </cell>
          <cell r="J1508" t="str">
            <v>อกตัน</v>
          </cell>
          <cell r="K1508">
            <v>1529900512808</v>
          </cell>
          <cell r="L1508" t="str">
            <v>อมก๋อย</v>
          </cell>
          <cell r="M1508" t="str">
            <v>เชียงใหม่ 3</v>
          </cell>
          <cell r="N1508">
            <v>8</v>
          </cell>
          <cell r="O1508" t="str">
            <v>ธนาคารประชาชน</v>
          </cell>
          <cell r="P1508" t="str">
            <v>1.บุคคลค้ำประกัน</v>
          </cell>
          <cell r="Q1508">
            <v>124636.03</v>
          </cell>
          <cell r="R1508">
            <v>13265.89</v>
          </cell>
          <cell r="S1508" t="str">
            <v>แขวงเชียงใหม่</v>
          </cell>
          <cell r="T1508" t="str">
            <v>ผบE1029</v>
          </cell>
          <cell r="U1508">
            <v>2563</v>
          </cell>
          <cell r="V1508" t="str">
            <v>ผบE1330</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นายศตวรรษ อกตัน</v>
          </cell>
          <cell r="BM1508">
            <v>883263011190</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2352</v>
          </cell>
          <cell r="C1509">
            <v>1504</v>
          </cell>
          <cell r="D1509">
            <v>19</v>
          </cell>
          <cell r="E1509">
            <v>12</v>
          </cell>
          <cell r="F1509">
            <v>2566</v>
          </cell>
          <cell r="G1509">
            <v>800085798166</v>
          </cell>
          <cell r="H1509" t="str">
            <v>นาย</v>
          </cell>
          <cell r="I1509" t="str">
            <v>กวีณัท</v>
          </cell>
          <cell r="J1509" t="str">
            <v>เธียรธนดิช</v>
          </cell>
          <cell r="K1509">
            <v>3620600362034</v>
          </cell>
          <cell r="L1509" t="str">
            <v>อมก๋อย</v>
          </cell>
          <cell r="M1509" t="str">
            <v>เชียงใหม่ 3</v>
          </cell>
          <cell r="N1509">
            <v>8</v>
          </cell>
          <cell r="O1509" t="str">
            <v>ธนาคารประชาชน</v>
          </cell>
          <cell r="P1509" t="str">
            <v>1.บุคคลค้ำประกัน</v>
          </cell>
          <cell r="Q1509">
            <v>181244</v>
          </cell>
          <cell r="R1509">
            <v>23380.6</v>
          </cell>
          <cell r="S1509" t="str">
            <v>แขวงเชียงใหม่</v>
          </cell>
          <cell r="T1509" t="str">
            <v>ผบE1034</v>
          </cell>
          <cell r="U1509">
            <v>2563</v>
          </cell>
          <cell r="V1509" t="str">
            <v>ผบE1356</v>
          </cell>
          <cell r="W1509">
            <v>2563</v>
          </cell>
          <cell r="X1509"/>
          <cell r="Y1509"/>
          <cell r="Z1509"/>
          <cell r="AA1509">
            <v>29</v>
          </cell>
          <cell r="AB1509">
            <v>9</v>
          </cell>
          <cell r="AC1509">
            <v>2563</v>
          </cell>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นายกวีณัท เธียรธนดิช</v>
          </cell>
          <cell r="BM1509">
            <v>883263011058</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2353</v>
          </cell>
          <cell r="C1510">
            <v>1505</v>
          </cell>
          <cell r="D1510">
            <v>19</v>
          </cell>
          <cell r="E1510">
            <v>12</v>
          </cell>
          <cell r="F1510">
            <v>2566</v>
          </cell>
          <cell r="G1510">
            <v>800085915828</v>
          </cell>
          <cell r="H1510" t="str">
            <v>นางสาว</v>
          </cell>
          <cell r="I1510" t="str">
            <v>เจนจิรา</v>
          </cell>
          <cell r="J1510" t="str">
            <v>สีขวา</v>
          </cell>
          <cell r="K1510">
            <v>1501800059811</v>
          </cell>
          <cell r="L1510" t="str">
            <v>อมก๋อย</v>
          </cell>
          <cell r="M1510" t="str">
            <v>เชียงใหม่ 3</v>
          </cell>
          <cell r="N1510">
            <v>8</v>
          </cell>
          <cell r="O1510" t="str">
            <v>ธนาคารประชาชน</v>
          </cell>
          <cell r="P1510" t="str">
            <v>1.บุคคลค้ำประกัน</v>
          </cell>
          <cell r="Q1510">
            <v>72220</v>
          </cell>
          <cell r="R1510">
            <v>13300.32</v>
          </cell>
          <cell r="S1510" t="str">
            <v>จังหวัดฮอด</v>
          </cell>
          <cell r="T1510" t="str">
            <v>ผบE344</v>
          </cell>
          <cell r="U1510">
            <v>2563</v>
          </cell>
          <cell r="V1510" t="str">
            <v>ผบE184</v>
          </cell>
          <cell r="W1510">
            <v>2563</v>
          </cell>
          <cell r="X1510">
            <v>20</v>
          </cell>
          <cell r="Y1510">
            <v>8</v>
          </cell>
          <cell r="Z1510">
            <v>2563</v>
          </cell>
          <cell r="AA1510"/>
          <cell r="AB1510"/>
          <cell r="AC1510"/>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นางสาวเจนจิรา สีขวา</v>
          </cell>
          <cell r="BM1510">
            <v>883263011059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2354</v>
          </cell>
          <cell r="C1511">
            <v>1506</v>
          </cell>
          <cell r="D1511">
            <v>19</v>
          </cell>
          <cell r="E1511">
            <v>12</v>
          </cell>
          <cell r="F1511">
            <v>2566</v>
          </cell>
          <cell r="G1511">
            <v>800094197244</v>
          </cell>
          <cell r="H1511" t="str">
            <v>นาย</v>
          </cell>
          <cell r="I1511" t="str">
            <v>ประเวช</v>
          </cell>
          <cell r="J1511" t="str">
            <v>เบญญาบุษกร</v>
          </cell>
          <cell r="K1511">
            <v>5501801123931</v>
          </cell>
          <cell r="L1511" t="str">
            <v>อมก๋อย</v>
          </cell>
          <cell r="M1511" t="str">
            <v>เชียงใหม่ 3</v>
          </cell>
          <cell r="N1511">
            <v>8</v>
          </cell>
          <cell r="O1511" t="str">
            <v>ธนาคารประชาชน</v>
          </cell>
          <cell r="P1511" t="str">
            <v>1.บุคคลค้ำประกัน</v>
          </cell>
          <cell r="Q1511">
            <v>44627.67</v>
          </cell>
          <cell r="R1511">
            <v>3434.86</v>
          </cell>
          <cell r="S1511" t="str">
            <v>จังหวัดฮอด</v>
          </cell>
          <cell r="T1511" t="str">
            <v>ผบE336</v>
          </cell>
          <cell r="U1511">
            <v>2563</v>
          </cell>
          <cell r="V1511" t="str">
            <v>ผบE176</v>
          </cell>
          <cell r="W1511">
            <v>2563</v>
          </cell>
          <cell r="X1511"/>
          <cell r="Y1511"/>
          <cell r="Z1511"/>
          <cell r="AA1511">
            <v>19</v>
          </cell>
          <cell r="AB1511">
            <v>8</v>
          </cell>
          <cell r="AC1511">
            <v>2563</v>
          </cell>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นายประเวช เบญญาบุษกร</v>
          </cell>
          <cell r="BM1511">
            <v>883263011189</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2355</v>
          </cell>
          <cell r="C1512">
            <v>1507</v>
          </cell>
          <cell r="D1512">
            <v>19</v>
          </cell>
          <cell r="E1512">
            <v>12</v>
          </cell>
          <cell r="F1512">
            <v>2566</v>
          </cell>
          <cell r="G1512">
            <v>800063377934</v>
          </cell>
          <cell r="H1512" t="str">
            <v>นางสาว</v>
          </cell>
          <cell r="I1512" t="str">
            <v>พิไลลักษณ์</v>
          </cell>
          <cell r="J1512" t="str">
            <v>ปัญญาหนิ้ว</v>
          </cell>
          <cell r="K1512">
            <v>5501801123931</v>
          </cell>
          <cell r="L1512" t="str">
            <v>จอมทอง</v>
          </cell>
          <cell r="M1512" t="str">
            <v>เชียงใหม่ 3</v>
          </cell>
          <cell r="N1512">
            <v>8</v>
          </cell>
          <cell r="O1512" t="str">
            <v>พัฒนาองค์กรชุมชน</v>
          </cell>
          <cell r="P1512" t="str">
            <v>1.บุคคลค้ำประกัน</v>
          </cell>
          <cell r="Q1512">
            <v>34418.46</v>
          </cell>
          <cell r="R1512">
            <v>17504.47</v>
          </cell>
          <cell r="S1512" t="str">
            <v>จังหวัดฮอด</v>
          </cell>
          <cell r="T1512" t="str">
            <v>ผบE188</v>
          </cell>
          <cell r="U1512">
            <v>2566</v>
          </cell>
          <cell r="V1512" t="str">
            <v>ผบE475</v>
          </cell>
          <cell r="W1512">
            <v>2566</v>
          </cell>
          <cell r="X1512">
            <v>16</v>
          </cell>
          <cell r="Y1512">
            <v>5</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นางสาวพิไลลักษณ์ ปัญญาหนิ้ว</v>
          </cell>
          <cell r="BM1512">
            <v>888165010611</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2356</v>
          </cell>
          <cell r="C1513">
            <v>1508</v>
          </cell>
          <cell r="D1513">
            <v>19</v>
          </cell>
          <cell r="E1513">
            <v>12</v>
          </cell>
          <cell r="F1513">
            <v>2566</v>
          </cell>
          <cell r="G1513">
            <v>800130908992</v>
          </cell>
          <cell r="H1513" t="str">
            <v>นาง</v>
          </cell>
          <cell r="I1513" t="str">
            <v>สมศรี</v>
          </cell>
          <cell r="J1513" t="str">
            <v>อินต๊ะปาน</v>
          </cell>
          <cell r="K1513">
            <v>3510600486532</v>
          </cell>
          <cell r="L1513" t="str">
            <v>จอมทอง</v>
          </cell>
          <cell r="M1513" t="str">
            <v>เชียงใหม่ 3</v>
          </cell>
          <cell r="N1513">
            <v>8</v>
          </cell>
          <cell r="O1513" t="str">
            <v>ธนาคารประชาชน</v>
          </cell>
          <cell r="P1513" t="str">
            <v>1.บุคคลค้ำประกัน</v>
          </cell>
          <cell r="Q1513">
            <v>45310.58</v>
          </cell>
          <cell r="R1513">
            <v>6936.02</v>
          </cell>
          <cell r="S1513" t="str">
            <v>แขวงเชียงใหม่</v>
          </cell>
          <cell r="T1513" t="str">
            <v>ผบE368</v>
          </cell>
          <cell r="U1513">
            <v>2566</v>
          </cell>
          <cell r="V1513" t="str">
            <v>ผบE1874</v>
          </cell>
          <cell r="W1513">
            <v>2566</v>
          </cell>
          <cell r="X1513">
            <v>13</v>
          </cell>
          <cell r="Y1513">
            <v>3</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นางสมศรี อินต๊ะปาน</v>
          </cell>
          <cell r="BM1513">
            <v>888165010502</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2357</v>
          </cell>
          <cell r="C1514">
            <v>1509</v>
          </cell>
          <cell r="D1514">
            <v>19</v>
          </cell>
          <cell r="E1514">
            <v>12</v>
          </cell>
          <cell r="F1514">
            <v>2566</v>
          </cell>
          <cell r="G1514">
            <v>800059344658</v>
          </cell>
          <cell r="H1514" t="str">
            <v>นาง</v>
          </cell>
          <cell r="I1514" t="str">
            <v>เครือวัลย์</v>
          </cell>
          <cell r="J1514" t="str">
            <v>จินใจ</v>
          </cell>
          <cell r="K1514">
            <v>3500200615467</v>
          </cell>
          <cell r="L1514" t="str">
            <v>จอมทอง</v>
          </cell>
          <cell r="M1514" t="str">
            <v>เชียงใหม่ 3</v>
          </cell>
          <cell r="N1514">
            <v>8</v>
          </cell>
          <cell r="O1514" t="str">
            <v>องค์กรชุมชน</v>
          </cell>
          <cell r="P1514" t="str">
            <v>1.บุคคลค้ำประกัน</v>
          </cell>
          <cell r="Q1514">
            <v>45199.82</v>
          </cell>
          <cell r="R1514">
            <v>6289.31</v>
          </cell>
          <cell r="S1514" t="str">
            <v>จังหวัดฮอด</v>
          </cell>
          <cell r="T1514" t="str">
            <v>ผบE175</v>
          </cell>
          <cell r="U1514">
            <v>2566</v>
          </cell>
          <cell r="V1514" t="str">
            <v>ผบE488</v>
          </cell>
          <cell r="W1514">
            <v>2566</v>
          </cell>
          <cell r="X1514">
            <v>16</v>
          </cell>
          <cell r="Y1514">
            <v>5</v>
          </cell>
          <cell r="Z1514">
            <v>2566</v>
          </cell>
          <cell r="AA1514"/>
          <cell r="AB1514"/>
          <cell r="AC1514"/>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นางเครือวัลย์ จินใจ</v>
          </cell>
          <cell r="BM1514">
            <v>888165010503</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2358</v>
          </cell>
          <cell r="C1515">
            <v>1510</v>
          </cell>
          <cell r="D1515">
            <v>19</v>
          </cell>
          <cell r="E1515">
            <v>12</v>
          </cell>
          <cell r="F1515">
            <v>2566</v>
          </cell>
          <cell r="G1515">
            <v>800060534925</v>
          </cell>
          <cell r="H1515" t="str">
            <v>นาง</v>
          </cell>
          <cell r="I1515" t="str">
            <v>สุพร</v>
          </cell>
          <cell r="J1515" t="str">
            <v>สุยะกัน</v>
          </cell>
          <cell r="K1515">
            <v>3500200609939</v>
          </cell>
          <cell r="L1515" t="str">
            <v>จอมทอง</v>
          </cell>
          <cell r="M1515" t="str">
            <v>เชียงใหม่ 3</v>
          </cell>
          <cell r="N1515">
            <v>8</v>
          </cell>
          <cell r="O1515" t="str">
            <v>องค์กรชุมชน</v>
          </cell>
          <cell r="P1515" t="str">
            <v>1.บุคคลค้ำประกัน</v>
          </cell>
          <cell r="Q1515">
            <v>82622.3</v>
          </cell>
          <cell r="R1515">
            <v>17488.23</v>
          </cell>
          <cell r="S1515" t="str">
            <v>จังหวัดฮอด</v>
          </cell>
          <cell r="T1515" t="str">
            <v>ผบ.1184</v>
          </cell>
          <cell r="U1515">
            <v>2562</v>
          </cell>
          <cell r="V1515" t="str">
            <v>ผบ.1148</v>
          </cell>
          <cell r="W1515">
            <v>2562</v>
          </cell>
          <cell r="X1515"/>
          <cell r="Y1515"/>
          <cell r="Z1515"/>
          <cell r="AA1515">
            <v>18</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นางสุพร สุยะกัน</v>
          </cell>
          <cell r="BM1515">
            <v>883262011925</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2359</v>
          </cell>
          <cell r="C1516">
            <v>1511</v>
          </cell>
          <cell r="D1516">
            <v>19</v>
          </cell>
          <cell r="E1516">
            <v>12</v>
          </cell>
          <cell r="F1516">
            <v>2566</v>
          </cell>
          <cell r="G1516" t="str">
            <v>800035020281, 
800088074391</v>
          </cell>
          <cell r="H1516" t="str">
            <v>นาย</v>
          </cell>
          <cell r="I1516" t="str">
            <v>กำพล</v>
          </cell>
          <cell r="J1516" t="str">
            <v>สุกาละ</v>
          </cell>
          <cell r="K1516">
            <v>5500200006645</v>
          </cell>
          <cell r="L1516" t="str">
            <v>จอมทอง</v>
          </cell>
          <cell r="M1516" t="str">
            <v>เชียงใหม่ 3</v>
          </cell>
          <cell r="N1516">
            <v>8</v>
          </cell>
          <cell r="O1516" t="str">
            <v>ธนาคารประชาชน</v>
          </cell>
          <cell r="P1516" t="str">
            <v>1.บุคคลค้ำประกัน</v>
          </cell>
          <cell r="Q1516">
            <v>84781.66</v>
          </cell>
          <cell r="R1516">
            <v>8334.65</v>
          </cell>
          <cell r="S1516" t="str">
            <v>แขวงเชียงใหม่</v>
          </cell>
          <cell r="T1516" t="str">
            <v>ผบ.10375</v>
          </cell>
          <cell r="U1516">
            <v>2562</v>
          </cell>
          <cell r="V1516" t="str">
            <v>ผบ.11419</v>
          </cell>
          <cell r="W1516">
            <v>2562</v>
          </cell>
          <cell r="X1516"/>
          <cell r="Y1516"/>
          <cell r="Z1516"/>
          <cell r="AA1516">
            <v>5</v>
          </cell>
          <cell r="AB1516">
            <v>11</v>
          </cell>
          <cell r="AC1516">
            <v>2562</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นายกำพล สุกาละ</v>
          </cell>
          <cell r="BM1516">
            <v>883262011851</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2360</v>
          </cell>
          <cell r="C1517">
            <v>1512</v>
          </cell>
          <cell r="D1517">
            <v>19</v>
          </cell>
          <cell r="E1517">
            <v>12</v>
          </cell>
          <cell r="F1517">
            <v>2566</v>
          </cell>
          <cell r="G1517" t="str">
            <v>800061225473, 
800088064772</v>
          </cell>
          <cell r="H1517" t="str">
            <v>นาง</v>
          </cell>
          <cell r="I1517" t="str">
            <v>ปรานอม</v>
          </cell>
          <cell r="J1517" t="str">
            <v>ใจเฮียง</v>
          </cell>
          <cell r="K1517">
            <v>3500200671545</v>
          </cell>
          <cell r="L1517" t="str">
            <v>จอมทอง</v>
          </cell>
          <cell r="M1517" t="str">
            <v>เชียงใหม่ 3</v>
          </cell>
          <cell r="N1517">
            <v>8</v>
          </cell>
          <cell r="O1517" t="str">
            <v>องค์กรชุมชน</v>
          </cell>
          <cell r="P1517" t="str">
            <v>1.บุคคลค้ำประกัน</v>
          </cell>
          <cell r="Q1517">
            <v>55721.5</v>
          </cell>
          <cell r="R1517">
            <v>16205.44</v>
          </cell>
          <cell r="S1517" t="str">
            <v>จังหวัดฮอด</v>
          </cell>
          <cell r="T1517" t="str">
            <v>ผบE327</v>
          </cell>
          <cell r="U1517">
            <v>2564</v>
          </cell>
          <cell r="V1517" t="str">
            <v>ผบE318</v>
          </cell>
          <cell r="W1517">
            <v>2564</v>
          </cell>
          <cell r="X1517"/>
          <cell r="Y1517"/>
          <cell r="Z1517"/>
          <cell r="AA1517">
            <v>3</v>
          </cell>
          <cell r="AB1517">
            <v>8</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นางปรานอม ใจเฮียง</v>
          </cell>
          <cell r="BM1517">
            <v>883263011666</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2361</v>
          </cell>
          <cell r="C1518">
            <v>1513</v>
          </cell>
          <cell r="D1518">
            <v>19</v>
          </cell>
          <cell r="E1518">
            <v>12</v>
          </cell>
          <cell r="F1518">
            <v>2566</v>
          </cell>
          <cell r="G1518" t="str">
            <v>800061228048, 
800088066280</v>
          </cell>
          <cell r="H1518" t="str">
            <v>นาย</v>
          </cell>
          <cell r="I1518" t="str">
            <v>บุญ</v>
          </cell>
          <cell r="J1518" t="str">
            <v>แสงหล้า</v>
          </cell>
          <cell r="K1518">
            <v>3500200671472</v>
          </cell>
          <cell r="L1518" t="str">
            <v>จอมทอง</v>
          </cell>
          <cell r="M1518" t="str">
            <v>เชียงใหม่ 3</v>
          </cell>
          <cell r="N1518">
            <v>8</v>
          </cell>
          <cell r="O1518" t="str">
            <v>องค์กรชุมชน</v>
          </cell>
          <cell r="P1518" t="str">
            <v>1.บุคคลค้ำประกัน</v>
          </cell>
          <cell r="Q1518">
            <v>38434.74</v>
          </cell>
          <cell r="R1518">
            <v>5868.78</v>
          </cell>
          <cell r="S1518" t="str">
            <v>จังหวัดฮอด</v>
          </cell>
          <cell r="T1518" t="str">
            <v>ผบE1552</v>
          </cell>
          <cell r="U1518">
            <v>2564</v>
          </cell>
          <cell r="V1518" t="str">
            <v>ผบE1023</v>
          </cell>
          <cell r="W1518">
            <v>2564</v>
          </cell>
          <cell r="X1518"/>
          <cell r="Y1518"/>
          <cell r="Z1518"/>
          <cell r="AA1518">
            <v>8</v>
          </cell>
          <cell r="AB1518">
            <v>6</v>
          </cell>
          <cell r="AC1518">
            <v>2564</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นายบุญ แสงหล้า</v>
          </cell>
          <cell r="BM1518">
            <v>883263011664</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2362</v>
          </cell>
          <cell r="C1519">
            <v>1514</v>
          </cell>
          <cell r="D1519">
            <v>19</v>
          </cell>
          <cell r="E1519">
            <v>12</v>
          </cell>
          <cell r="F1519">
            <v>2566</v>
          </cell>
          <cell r="G1519">
            <v>800030230299</v>
          </cell>
          <cell r="H1519" t="str">
            <v>นาย</v>
          </cell>
          <cell r="I1519" t="str">
            <v>สันติ</v>
          </cell>
          <cell r="J1519" t="str">
            <v>สุริยะจันทร์</v>
          </cell>
          <cell r="K1519">
            <v>3500200324543</v>
          </cell>
          <cell r="L1519" t="str">
            <v>จอมทอง</v>
          </cell>
          <cell r="M1519" t="str">
            <v>เชียงใหม่ 3</v>
          </cell>
          <cell r="N1519">
            <v>8</v>
          </cell>
          <cell r="O1519" t="str">
            <v>ธนาคารประชาชน</v>
          </cell>
          <cell r="P1519" t="str">
            <v>1.บุคคลค้ำประกัน</v>
          </cell>
          <cell r="Q1519">
            <v>45000</v>
          </cell>
          <cell r="R1519">
            <v>17999.88</v>
          </cell>
          <cell r="S1519" t="str">
            <v>แขวงเชียงใหม่</v>
          </cell>
          <cell r="T1519" t="str">
            <v>ผบ.11962</v>
          </cell>
          <cell r="U1519">
            <v>2561</v>
          </cell>
          <cell r="V1519" t="str">
            <v>ผบ.4824</v>
          </cell>
          <cell r="W1519">
            <v>2561</v>
          </cell>
          <cell r="X1519"/>
          <cell r="Y1519"/>
          <cell r="Z1519"/>
          <cell r="AA1519">
            <v>18</v>
          </cell>
          <cell r="AB1519">
            <v>12</v>
          </cell>
          <cell r="AC1519">
            <v>2561</v>
          </cell>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นายสันติ สุริยะจันทร์</v>
          </cell>
          <cell r="BM1519">
            <v>823761010013</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2363</v>
          </cell>
          <cell r="C1520">
            <v>1515</v>
          </cell>
          <cell r="D1520">
            <v>19</v>
          </cell>
          <cell r="E1520">
            <v>12</v>
          </cell>
          <cell r="F1520">
            <v>2566</v>
          </cell>
          <cell r="G1520">
            <v>800077096645</v>
          </cell>
          <cell r="H1520" t="str">
            <v>นาง</v>
          </cell>
          <cell r="I1520" t="str">
            <v>กันยา</v>
          </cell>
          <cell r="J1520" t="str">
            <v>สิทธิสอน</v>
          </cell>
          <cell r="K1520">
            <v>3510300413467</v>
          </cell>
          <cell r="L1520" t="str">
            <v>จอมทอง</v>
          </cell>
          <cell r="M1520" t="str">
            <v>เชียงใหม่ 3</v>
          </cell>
          <cell r="N1520">
            <v>8</v>
          </cell>
          <cell r="O1520" t="str">
            <v>สินเชื่อแก้ไขปัญหาหนี้นอกระบบPSA</v>
          </cell>
          <cell r="P1520" t="str">
            <v>1.บุคคลค้ำประกัน</v>
          </cell>
          <cell r="Q1520">
            <v>27275.77</v>
          </cell>
          <cell r="R1520">
            <v>5090.0200000000004</v>
          </cell>
          <cell r="S1520" t="str">
            <v>จังหวัดฮอด</v>
          </cell>
          <cell r="T1520" t="str">
            <v>ผบ.1179</v>
          </cell>
          <cell r="U1520">
            <v>2562</v>
          </cell>
          <cell r="V1520" t="str">
            <v>ผบ.1312</v>
          </cell>
          <cell r="W1520">
            <v>2562</v>
          </cell>
          <cell r="X1520">
            <v>2</v>
          </cell>
          <cell r="Y1520">
            <v>12</v>
          </cell>
          <cell r="Z1520">
            <v>2562</v>
          </cell>
          <cell r="AA1520"/>
          <cell r="AB1520"/>
          <cell r="AC1520"/>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นางกันยา สิทธิสอน</v>
          </cell>
          <cell r="BM1520">
            <v>888112650095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2364</v>
          </cell>
          <cell r="C1521">
            <v>1516</v>
          </cell>
          <cell r="D1521">
            <v>19</v>
          </cell>
          <cell r="E1521">
            <v>12</v>
          </cell>
          <cell r="F1521">
            <v>2566</v>
          </cell>
          <cell r="G1521">
            <v>800065822209</v>
          </cell>
          <cell r="H1521" t="str">
            <v>นางสาว</v>
          </cell>
          <cell r="I1521" t="str">
            <v>วรรณวิสา</v>
          </cell>
          <cell r="J1521" t="str">
            <v>วิญญา</v>
          </cell>
          <cell r="K1521">
            <v>1509900850649</v>
          </cell>
          <cell r="L1521" t="str">
            <v>จอมทอง</v>
          </cell>
          <cell r="M1521" t="str">
            <v>เชียงใหม่ 3</v>
          </cell>
          <cell r="N1521">
            <v>8</v>
          </cell>
          <cell r="O1521" t="str">
            <v>สินเชื่อประชารัฐเพื่อประชาชน(PSA)</v>
          </cell>
          <cell r="P1521" t="str">
            <v>1.บุคคลค้ำประกัน</v>
          </cell>
          <cell r="Q1521">
            <v>39992</v>
          </cell>
          <cell r="R1521">
            <v>11460.95</v>
          </cell>
          <cell r="S1521" t="str">
            <v>แขวงเชียงใหม่</v>
          </cell>
          <cell r="T1521" t="str">
            <v>ผบ.10381</v>
          </cell>
          <cell r="U1521">
            <v>2562</v>
          </cell>
          <cell r="V1521" t="str">
            <v>ผบ.11335</v>
          </cell>
          <cell r="W1521">
            <v>2562</v>
          </cell>
          <cell r="X1521"/>
          <cell r="Y1521"/>
          <cell r="Z1521"/>
          <cell r="AA1521">
            <v>5</v>
          </cell>
          <cell r="AB1521">
            <v>11</v>
          </cell>
          <cell r="AC1521">
            <v>2562</v>
          </cell>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นางสาววรรณวิสา วิญญา</v>
          </cell>
          <cell r="BM1521">
            <v>883262011785</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2365</v>
          </cell>
          <cell r="C1522">
            <v>1517</v>
          </cell>
          <cell r="D1522">
            <v>19</v>
          </cell>
          <cell r="E1522">
            <v>12</v>
          </cell>
          <cell r="F1522">
            <v>2566</v>
          </cell>
          <cell r="G1522">
            <v>800075043961</v>
          </cell>
          <cell r="H1522" t="str">
            <v>นาง</v>
          </cell>
          <cell r="I1522" t="str">
            <v>ขันธ์ทอง</v>
          </cell>
          <cell r="J1522" t="str">
            <v>สุพรรณ</v>
          </cell>
          <cell r="K1522">
            <v>3500200715119</v>
          </cell>
          <cell r="L1522" t="str">
            <v>จอมทอง</v>
          </cell>
          <cell r="M1522" t="str">
            <v>เชียงใหม่ 3</v>
          </cell>
          <cell r="N1522">
            <v>8</v>
          </cell>
          <cell r="O1522" t="str">
            <v>สินเชื่อแก้ไขปัญหาหน้นอกระบบPSA</v>
          </cell>
          <cell r="P1522" t="str">
            <v>1.บุคคลค้ำประกัน</v>
          </cell>
          <cell r="Q1522">
            <v>37776.78</v>
          </cell>
          <cell r="R1522">
            <v>8218.27</v>
          </cell>
          <cell r="S1522" t="str">
            <v>จังหวัดฮอด</v>
          </cell>
          <cell r="T1522" t="str">
            <v>ผบ.1146</v>
          </cell>
          <cell r="U1522">
            <v>2562</v>
          </cell>
          <cell r="V1522" t="str">
            <v>ผบ.1136</v>
          </cell>
          <cell r="W1522">
            <v>2562</v>
          </cell>
          <cell r="X1522">
            <v>18</v>
          </cell>
          <cell r="Y1522">
            <v>11</v>
          </cell>
          <cell r="Z1522">
            <v>2562</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นางขันธ์ทอง สุพรรณ</v>
          </cell>
          <cell r="BM1522">
            <v>883262011784</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2366</v>
          </cell>
          <cell r="C1523">
            <v>1518</v>
          </cell>
          <cell r="D1523">
            <v>19</v>
          </cell>
          <cell r="E1523">
            <v>12</v>
          </cell>
          <cell r="F1523">
            <v>2566</v>
          </cell>
          <cell r="G1523" t="str">
            <v>800061242213, 
800075405822</v>
          </cell>
          <cell r="H1523" t="str">
            <v>นาย</v>
          </cell>
          <cell r="I1523" t="str">
            <v>เจริญ</v>
          </cell>
          <cell r="J1523" t="str">
            <v>เหลืองทอง</v>
          </cell>
          <cell r="K1523">
            <v>3500200696963</v>
          </cell>
          <cell r="L1523" t="str">
            <v>จอมทอง</v>
          </cell>
          <cell r="M1523" t="str">
            <v>เชียงใหม่ 3</v>
          </cell>
          <cell r="N1523">
            <v>8</v>
          </cell>
          <cell r="O1523" t="str">
            <v>สินเชื่อพัฒนาองค์กรชุมชน (รายบุคคล)</v>
          </cell>
          <cell r="P1523" t="str">
            <v>1.บุคคลค้ำประกัน</v>
          </cell>
          <cell r="Q1523">
            <v>48087.23</v>
          </cell>
          <cell r="R1523">
            <v>65987.820000000007</v>
          </cell>
          <cell r="S1523" t="str">
            <v>จังหวัดฮอด</v>
          </cell>
          <cell r="T1523" t="str">
            <v>ผบE266</v>
          </cell>
          <cell r="U1523">
            <v>2563</v>
          </cell>
          <cell r="V1523" t="str">
            <v>ผบE130</v>
          </cell>
          <cell r="W1523">
            <v>2563</v>
          </cell>
          <cell r="X1523">
            <v>13</v>
          </cell>
          <cell r="Y1523">
            <v>8</v>
          </cell>
          <cell r="Z1523">
            <v>2563</v>
          </cell>
          <cell r="AA1523"/>
          <cell r="AB1523"/>
          <cell r="AC1523"/>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นายเจริญ เหลืองทอง</v>
          </cell>
          <cell r="BM1523">
            <v>883262011798</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2367</v>
          </cell>
          <cell r="C1524">
            <v>1519</v>
          </cell>
          <cell r="D1524">
            <v>19</v>
          </cell>
          <cell r="E1524">
            <v>12</v>
          </cell>
          <cell r="F1524">
            <v>2566</v>
          </cell>
          <cell r="G1524" t="str">
            <v>800055812534, 
800076517849</v>
          </cell>
          <cell r="H1524" t="str">
            <v>นาย</v>
          </cell>
          <cell r="I1524" t="str">
            <v>เกษม</v>
          </cell>
          <cell r="J1524" t="str">
            <v>ทองก้อน</v>
          </cell>
          <cell r="K1524">
            <v>3500600459349</v>
          </cell>
          <cell r="L1524" t="str">
            <v>จอมทอง</v>
          </cell>
          <cell r="M1524" t="str">
            <v>เชียงใหม่ 3</v>
          </cell>
          <cell r="N1524">
            <v>8</v>
          </cell>
          <cell r="O1524" t="str">
            <v>ธนาคารประชาชน</v>
          </cell>
          <cell r="P1524" t="str">
            <v>1.บุคคลค้ำประกัน</v>
          </cell>
          <cell r="Q1524">
            <v>91064.75</v>
          </cell>
          <cell r="R1524">
            <v>11523.93</v>
          </cell>
          <cell r="S1524" t="str">
            <v>จังหวัดฮอด</v>
          </cell>
          <cell r="T1524" t="str">
            <v>ผบE247</v>
          </cell>
          <cell r="U1524">
            <v>2563</v>
          </cell>
          <cell r="V1524" t="str">
            <v>ผบE91</v>
          </cell>
          <cell r="W1524">
            <v>2563</v>
          </cell>
          <cell r="X1524"/>
          <cell r="Y1524"/>
          <cell r="Z1524"/>
          <cell r="AA1524">
            <v>6</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นายเกษม ทองก้อน</v>
          </cell>
          <cell r="BM1524">
            <v>883263011036</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2368</v>
          </cell>
          <cell r="C1525">
            <v>1520</v>
          </cell>
          <cell r="D1525">
            <v>19</v>
          </cell>
          <cell r="E1525">
            <v>12</v>
          </cell>
          <cell r="F1525">
            <v>2566</v>
          </cell>
          <cell r="G1525" t="str">
            <v>800054249860, 
800078492272</v>
          </cell>
          <cell r="H1525" t="str">
            <v>นาย</v>
          </cell>
          <cell r="I1525" t="str">
            <v>อุดม</v>
          </cell>
          <cell r="J1525" t="str">
            <v>แสนวงมา</v>
          </cell>
          <cell r="K1525">
            <v>3500200839837</v>
          </cell>
          <cell r="L1525" t="str">
            <v>อมก๋อย</v>
          </cell>
          <cell r="M1525" t="str">
            <v>เชียงใหม่ 3</v>
          </cell>
          <cell r="N1525">
            <v>8</v>
          </cell>
          <cell r="O1525" t="str">
            <v>ธนาคารประชาชน</v>
          </cell>
          <cell r="P1525" t="str">
            <v>1.บุคคลค้ำประกัน</v>
          </cell>
          <cell r="Q1525">
            <v>90836</v>
          </cell>
          <cell r="R1525">
            <v>20117.71</v>
          </cell>
          <cell r="S1525" t="str">
            <v>จังหวัดฮอด</v>
          </cell>
          <cell r="T1525" t="str">
            <v>ผบE323</v>
          </cell>
          <cell r="U1525">
            <v>2563</v>
          </cell>
          <cell r="V1525" t="str">
            <v>ผบE165</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นายอุดม แสนวงมา</v>
          </cell>
          <cell r="BM1525">
            <v>883263011179</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2369</v>
          </cell>
          <cell r="C1526">
            <v>1521</v>
          </cell>
          <cell r="D1526">
            <v>19</v>
          </cell>
          <cell r="E1526">
            <v>12</v>
          </cell>
          <cell r="F1526">
            <v>2566</v>
          </cell>
          <cell r="G1526">
            <v>800093522533</v>
          </cell>
          <cell r="H1526" t="str">
            <v>นาย</v>
          </cell>
          <cell r="I1526" t="str">
            <v>สมชัย</v>
          </cell>
          <cell r="J1526" t="str">
            <v>บูรณพงศ์ไพร</v>
          </cell>
          <cell r="K1526">
            <v>2501800046008</v>
          </cell>
          <cell r="L1526" t="str">
            <v>อมก๋อย</v>
          </cell>
          <cell r="M1526" t="str">
            <v>เชียงใหม่ 3</v>
          </cell>
          <cell r="N1526">
            <v>8</v>
          </cell>
          <cell r="O1526" t="str">
            <v>ธนาคารประชาชน</v>
          </cell>
          <cell r="P1526" t="str">
            <v>1.บุคคลค้ำประกัน</v>
          </cell>
          <cell r="Q1526">
            <v>41326.69</v>
          </cell>
          <cell r="R1526">
            <v>3885.31</v>
          </cell>
          <cell r="S1526" t="str">
            <v>จังหวัดฮอด</v>
          </cell>
          <cell r="T1526" t="str">
            <v>ผบE338</v>
          </cell>
          <cell r="U1526">
            <v>2563</v>
          </cell>
          <cell r="V1526" t="str">
            <v>ผบE178</v>
          </cell>
          <cell r="W1526">
            <v>2563</v>
          </cell>
          <cell r="X1526"/>
          <cell r="Y1526"/>
          <cell r="Z1526"/>
          <cell r="AA1526">
            <v>19</v>
          </cell>
          <cell r="AB1526">
            <v>8</v>
          </cell>
          <cell r="AC1526">
            <v>2563</v>
          </cell>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นายสมชัย บูรณพงศ์ไพร</v>
          </cell>
          <cell r="BM1526">
            <v>883263011180</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2370</v>
          </cell>
          <cell r="C1527">
            <v>1522</v>
          </cell>
          <cell r="D1527">
            <v>19</v>
          </cell>
          <cell r="E1527">
            <v>12</v>
          </cell>
          <cell r="F1527">
            <v>2566</v>
          </cell>
          <cell r="G1527">
            <v>800079655661</v>
          </cell>
          <cell r="H1527" t="str">
            <v>นางสาว</v>
          </cell>
          <cell r="I1527" t="str">
            <v>อทิพร</v>
          </cell>
          <cell r="J1527" t="str">
            <v>เทพพะ</v>
          </cell>
          <cell r="K1527">
            <v>1501800065543</v>
          </cell>
          <cell r="L1527" t="str">
            <v>อมก๋อย</v>
          </cell>
          <cell r="M1527" t="str">
            <v>เชียงใหม่ 3</v>
          </cell>
          <cell r="N1527">
            <v>8</v>
          </cell>
          <cell r="O1527" t="str">
            <v>ธนาคารประชาชน</v>
          </cell>
          <cell r="P1527" t="str">
            <v>1.บุคคลค้ำประกัน</v>
          </cell>
          <cell r="Q1527">
            <v>69994</v>
          </cell>
          <cell r="R1527">
            <v>10906.9</v>
          </cell>
          <cell r="S1527" t="str">
            <v>จังหวัดฮอด</v>
          </cell>
          <cell r="T1527" t="str">
            <v>ผบE333</v>
          </cell>
          <cell r="U1527">
            <v>2563</v>
          </cell>
          <cell r="V1527" t="str">
            <v>ผบE174</v>
          </cell>
          <cell r="W1527">
            <v>2563</v>
          </cell>
          <cell r="X1527">
            <v>19</v>
          </cell>
          <cell r="Y1527">
            <v>8</v>
          </cell>
          <cell r="Z1527">
            <v>2563</v>
          </cell>
          <cell r="AA1527"/>
          <cell r="AB1527"/>
          <cell r="AC1527"/>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นางสาวอทิพร เทพพะ</v>
          </cell>
          <cell r="BM1527">
            <v>883263011176</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2371</v>
          </cell>
          <cell r="C1528">
            <v>1523</v>
          </cell>
          <cell r="D1528">
            <v>19</v>
          </cell>
          <cell r="E1528">
            <v>12</v>
          </cell>
          <cell r="F1528">
            <v>2566</v>
          </cell>
          <cell r="G1528">
            <v>800049596557</v>
          </cell>
          <cell r="H1528" t="str">
            <v>นางสาว</v>
          </cell>
          <cell r="I1528" t="str">
            <v>อัญชลีพร</v>
          </cell>
          <cell r="J1528" t="str">
            <v>นามเมือง</v>
          </cell>
          <cell r="K1528">
            <v>1560500021205</v>
          </cell>
          <cell r="L1528" t="str">
            <v>อมก๋อย</v>
          </cell>
          <cell r="M1528" t="str">
            <v>เชียงใหม่ 3</v>
          </cell>
          <cell r="N1528">
            <v>8</v>
          </cell>
          <cell r="O1528" t="str">
            <v>สวัสดิการ</v>
          </cell>
          <cell r="P1528" t="str">
            <v>1.บุคคลค้ำประกัน</v>
          </cell>
          <cell r="Q1528">
            <v>400977.4</v>
          </cell>
          <cell r="R1528">
            <v>24019.55</v>
          </cell>
          <cell r="S1528" t="str">
            <v>จังหวัดเชียงใหม่</v>
          </cell>
          <cell r="T1528" t="str">
            <v>ผบ.1168</v>
          </cell>
          <cell r="U1528">
            <v>2562</v>
          </cell>
          <cell r="V1528" t="str">
            <v>ผบ.1321</v>
          </cell>
          <cell r="W1528">
            <v>2562</v>
          </cell>
          <cell r="X1528"/>
          <cell r="Y1528"/>
          <cell r="Z1528"/>
          <cell r="AA1528">
            <v>9</v>
          </cell>
          <cell r="AB1528">
            <v>7</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นางสาวอัญชลีพร นามเมือง</v>
          </cell>
          <cell r="BM1528">
            <v>883262010714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2372</v>
          </cell>
          <cell r="C1529">
            <v>1524</v>
          </cell>
          <cell r="D1529">
            <v>19</v>
          </cell>
          <cell r="E1529">
            <v>12</v>
          </cell>
          <cell r="F1529">
            <v>2566</v>
          </cell>
          <cell r="G1529">
            <v>800055812526</v>
          </cell>
          <cell r="H1529" t="str">
            <v>นางสาว</v>
          </cell>
          <cell r="I1529" t="str">
            <v xml:space="preserve">กุลยา </v>
          </cell>
          <cell r="J1529" t="str">
            <v>แรดสวนสี</v>
          </cell>
          <cell r="K1529">
            <v>3500200640232</v>
          </cell>
          <cell r="L1529" t="str">
            <v>จอมทอง</v>
          </cell>
          <cell r="M1529" t="str">
            <v>เชียงใหม่ 3</v>
          </cell>
          <cell r="N1529">
            <v>8</v>
          </cell>
          <cell r="O1529" t="str">
            <v>ธนาคารประชาชน</v>
          </cell>
          <cell r="P1529" t="str">
            <v>1.บุคคลค้ำประกัน</v>
          </cell>
          <cell r="Q1529">
            <v>46204.92</v>
          </cell>
          <cell r="R1529">
            <v>5687.1</v>
          </cell>
          <cell r="S1529" t="str">
            <v>จังหวัดฮอด</v>
          </cell>
          <cell r="T1529" t="str">
            <v>ผบ1141</v>
          </cell>
          <cell r="U1529">
            <v>2562</v>
          </cell>
          <cell r="V1529" t="str">
            <v>ผบ.1121</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นางสาวกุลยา  แรดสวนสี</v>
          </cell>
          <cell r="BM1529">
            <v>883262011804</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2373</v>
          </cell>
          <cell r="C1530">
            <v>1525</v>
          </cell>
          <cell r="D1530">
            <v>19</v>
          </cell>
          <cell r="E1530">
            <v>12</v>
          </cell>
          <cell r="F1530">
            <v>2566</v>
          </cell>
          <cell r="G1530">
            <v>800087458710</v>
          </cell>
          <cell r="H1530" t="str">
            <v>นางสาว</v>
          </cell>
          <cell r="I1530" t="str">
            <v>จารุวรรณ</v>
          </cell>
          <cell r="J1530" t="str">
            <v>จันทราภาณุกร</v>
          </cell>
          <cell r="K1530">
            <v>3500200481134</v>
          </cell>
          <cell r="L1530" t="str">
            <v>จอมทอง</v>
          </cell>
          <cell r="M1530" t="str">
            <v>เชียงใหม่ 3</v>
          </cell>
          <cell r="N1530">
            <v>8</v>
          </cell>
          <cell r="O1530" t="str">
            <v>สินเชื่อแก้ไขปัญหาหนี้นอกระบบPSA</v>
          </cell>
          <cell r="P1530" t="str">
            <v>1.บุคคลค้ำประกัน</v>
          </cell>
          <cell r="Q1530">
            <v>48611.06</v>
          </cell>
          <cell r="R1530">
            <v>4981.04</v>
          </cell>
          <cell r="S1530" t="str">
            <v>จังหวัดฮอด</v>
          </cell>
          <cell r="T1530" t="str">
            <v>ผบ.1176</v>
          </cell>
          <cell r="U1530">
            <v>2562</v>
          </cell>
          <cell r="V1530" t="str">
            <v>ผบ.1147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นางสาวจารุวรรณ จันทราภาณุกร</v>
          </cell>
          <cell r="BM1530">
            <v>883262011806</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2374</v>
          </cell>
          <cell r="C1531">
            <v>1526</v>
          </cell>
          <cell r="D1531">
            <v>19</v>
          </cell>
          <cell r="E1531">
            <v>12</v>
          </cell>
          <cell r="F1531">
            <v>2566</v>
          </cell>
          <cell r="G1531">
            <v>800022223583</v>
          </cell>
          <cell r="H1531" t="str">
            <v>นาย</v>
          </cell>
          <cell r="I1531" t="str">
            <v>ประภัตร์</v>
          </cell>
          <cell r="J1531" t="str">
            <v>สารินจา</v>
          </cell>
          <cell r="K1531">
            <v>3500300312237</v>
          </cell>
          <cell r="L1531" t="str">
            <v>จอมทอง</v>
          </cell>
          <cell r="M1531" t="str">
            <v>เชียงใหม่ 3</v>
          </cell>
          <cell r="N1531">
            <v>8</v>
          </cell>
          <cell r="O1531" t="str">
            <v>ธนาคารประชาชน</v>
          </cell>
          <cell r="P1531" t="str">
            <v>1.บุคคลค้ำประกัน</v>
          </cell>
          <cell r="Q1531">
            <v>31196</v>
          </cell>
          <cell r="R1531">
            <v>6530.88</v>
          </cell>
          <cell r="S1531" t="str">
            <v>จังหวัดฮอด</v>
          </cell>
          <cell r="T1531" t="str">
            <v>ผบ.1154</v>
          </cell>
          <cell r="U1531">
            <v>2562</v>
          </cell>
          <cell r="V1531" t="str">
            <v>ผบ.1117</v>
          </cell>
          <cell r="W1531">
            <v>2562</v>
          </cell>
          <cell r="X1531"/>
          <cell r="Y1531"/>
          <cell r="Z1531"/>
          <cell r="AA1531">
            <v>18</v>
          </cell>
          <cell r="AB1531">
            <v>11</v>
          </cell>
          <cell r="AC1531">
            <v>2562</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นายประภัตร์ สารินจา</v>
          </cell>
          <cell r="BM1531">
            <v>883262011809</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2375</v>
          </cell>
          <cell r="C1532">
            <v>1527</v>
          </cell>
          <cell r="D1532">
            <v>19</v>
          </cell>
          <cell r="E1532">
            <v>12</v>
          </cell>
          <cell r="F1532">
            <v>2566</v>
          </cell>
          <cell r="G1532" t="str">
            <v>800077554221, 
800093659731</v>
          </cell>
          <cell r="H1532" t="str">
            <v>นางสาว</v>
          </cell>
          <cell r="I1532" t="str">
            <v>สุธารัตน์</v>
          </cell>
          <cell r="J1532" t="str">
            <v>สุขเจริญ</v>
          </cell>
          <cell r="K1532">
            <v>3600700656846</v>
          </cell>
          <cell r="L1532" t="str">
            <v>จอมทอง</v>
          </cell>
          <cell r="M1532" t="str">
            <v>เชียงใหม่ 3</v>
          </cell>
          <cell r="N1532">
            <v>8</v>
          </cell>
          <cell r="O1532" t="str">
            <v>สินเชื่อแก้ไขปัญหาหนี้นอกระบบPSA</v>
          </cell>
          <cell r="P1532" t="str">
            <v>1.บุคคลค้ำประกัน</v>
          </cell>
          <cell r="Q1532">
            <v>31941.16</v>
          </cell>
          <cell r="R1532">
            <v>4734.83</v>
          </cell>
          <cell r="S1532" t="str">
            <v>จังหวัดฮอด</v>
          </cell>
          <cell r="T1532" t="str">
            <v>ผบE260</v>
          </cell>
          <cell r="U1532">
            <v>2563</v>
          </cell>
          <cell r="V1532" t="str">
            <v>ผบE128</v>
          </cell>
          <cell r="W1532">
            <v>2563</v>
          </cell>
          <cell r="X1532"/>
          <cell r="Y1532"/>
          <cell r="Z1532"/>
          <cell r="AA1532">
            <v>13</v>
          </cell>
          <cell r="AB1532">
            <v>8</v>
          </cell>
          <cell r="AC1532">
            <v>2563</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นางสาวสุธารัตน์ สุขเจริญ</v>
          </cell>
          <cell r="BM1532">
            <v>883263011126</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2376</v>
          </cell>
          <cell r="C1533">
            <v>1528</v>
          </cell>
          <cell r="D1533">
            <v>19</v>
          </cell>
          <cell r="E1533">
            <v>12</v>
          </cell>
          <cell r="F1533">
            <v>2566</v>
          </cell>
          <cell r="G1533">
            <v>800045730853</v>
          </cell>
          <cell r="H1533" t="str">
            <v>นาย</v>
          </cell>
          <cell r="I1533" t="str">
            <v>สุเทพ</v>
          </cell>
          <cell r="J1533" t="str">
            <v>สุทินนา</v>
          </cell>
          <cell r="K1533">
            <v>3500200384813</v>
          </cell>
          <cell r="L1533" t="str">
            <v>จอมทอง</v>
          </cell>
          <cell r="M1533" t="str">
            <v>เชียงใหม่ 3</v>
          </cell>
          <cell r="N1533">
            <v>8</v>
          </cell>
          <cell r="O1533" t="str">
            <v>ธนาคารประชาชน</v>
          </cell>
          <cell r="P1533" t="str">
            <v>1.บุคคลค้ำประกัน</v>
          </cell>
          <cell r="Q1533">
            <v>37299.599999999999</v>
          </cell>
          <cell r="R1533">
            <v>9351.82</v>
          </cell>
          <cell r="S1533" t="str">
            <v>แขวงเชียงใหม่</v>
          </cell>
          <cell r="T1533" t="str">
            <v>ผบ10374</v>
          </cell>
          <cell r="U1533">
            <v>2562</v>
          </cell>
          <cell r="V1533" t="str">
            <v>ผบ.11307</v>
          </cell>
          <cell r="W1533">
            <v>2562</v>
          </cell>
          <cell r="X1533"/>
          <cell r="Y1533"/>
          <cell r="Z1533"/>
          <cell r="AA1533">
            <v>4</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นายสุเทพ สุทินนา</v>
          </cell>
          <cell r="BM1533">
            <v>883262011812</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2377</v>
          </cell>
          <cell r="C1534">
            <v>1529</v>
          </cell>
          <cell r="D1534">
            <v>19</v>
          </cell>
          <cell r="E1534">
            <v>12</v>
          </cell>
          <cell r="F1534">
            <v>2566</v>
          </cell>
          <cell r="G1534">
            <v>800057176979</v>
          </cell>
          <cell r="H1534" t="str">
            <v>นาย</v>
          </cell>
          <cell r="I1534" t="str">
            <v>สำราญ</v>
          </cell>
          <cell r="J1534" t="str">
            <v>กุณาธรรม</v>
          </cell>
          <cell r="K1534">
            <v>3500200538365</v>
          </cell>
          <cell r="L1534" t="str">
            <v>จอมทอง</v>
          </cell>
          <cell r="M1534" t="str">
            <v>เชียงใหม่ 3</v>
          </cell>
          <cell r="N1534">
            <v>8</v>
          </cell>
          <cell r="O1534" t="str">
            <v>สินเชื่ออุปโภคบริโภคเพื่อสังคม</v>
          </cell>
          <cell r="P1534" t="str">
            <v>1.บุคคลค้ำประกัน</v>
          </cell>
          <cell r="Q1534">
            <v>31241.200000000001</v>
          </cell>
          <cell r="R1534">
            <v>6828.97</v>
          </cell>
          <cell r="S1534" t="str">
            <v>จังหวัดฮอด</v>
          </cell>
          <cell r="T1534" t="str">
            <v>ผบ1173</v>
          </cell>
          <cell r="U1534">
            <v>2562</v>
          </cell>
          <cell r="V1534" t="str">
            <v>ผบ.1152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นายสำราญ กุณาธรรม</v>
          </cell>
          <cell r="BM1534">
            <v>883262011814</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2378</v>
          </cell>
          <cell r="C1535">
            <v>1530</v>
          </cell>
          <cell r="D1535">
            <v>19</v>
          </cell>
          <cell r="E1535">
            <v>12</v>
          </cell>
          <cell r="F1535">
            <v>2566</v>
          </cell>
          <cell r="G1535">
            <v>800088318137</v>
          </cell>
          <cell r="H1535" t="str">
            <v>นาง</v>
          </cell>
          <cell r="I1535" t="str">
            <v>ทศพร</v>
          </cell>
          <cell r="J1535" t="str">
            <v>นามเทพ</v>
          </cell>
          <cell r="K1535">
            <v>3500200881639</v>
          </cell>
          <cell r="L1535" t="str">
            <v>จอมทอง</v>
          </cell>
          <cell r="M1535" t="str">
            <v>เชียงใหม่ 3</v>
          </cell>
          <cell r="N1535">
            <v>8</v>
          </cell>
          <cell r="O1535" t="str">
            <v>สินเชื่อแก้ไขปัญหาหนี้นอกระบบPSA</v>
          </cell>
          <cell r="P1535" t="str">
            <v>1.บุคคลค้ำประกัน</v>
          </cell>
          <cell r="Q1535">
            <v>42131.64</v>
          </cell>
          <cell r="R1535">
            <v>3464.46</v>
          </cell>
          <cell r="S1535" t="str">
            <v>จังหวัดฮอด</v>
          </cell>
          <cell r="T1535" t="str">
            <v>ผบ1147</v>
          </cell>
          <cell r="U1535">
            <v>2562</v>
          </cell>
          <cell r="V1535" t="str">
            <v>ผบ.1132</v>
          </cell>
          <cell r="W1535">
            <v>2562</v>
          </cell>
          <cell r="X1535"/>
          <cell r="Y1535"/>
          <cell r="Z1535"/>
          <cell r="AA1535">
            <v>18</v>
          </cell>
          <cell r="AB1535">
            <v>11</v>
          </cell>
          <cell r="AC1535">
            <v>2562</v>
          </cell>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นางทศพร นามเทพ</v>
          </cell>
          <cell r="BM1535">
            <v>883262011816</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2379</v>
          </cell>
          <cell r="C1536">
            <v>1531</v>
          </cell>
          <cell r="D1536">
            <v>19</v>
          </cell>
          <cell r="E1536">
            <v>12</v>
          </cell>
          <cell r="F1536">
            <v>2566</v>
          </cell>
          <cell r="G1536">
            <v>800087790641</v>
          </cell>
          <cell r="H1536" t="str">
            <v>นาย</v>
          </cell>
          <cell r="I1536" t="str">
            <v>อิสรชัย</v>
          </cell>
          <cell r="J1536" t="str">
            <v>สายแปลง</v>
          </cell>
          <cell r="K1536">
            <v>3660700441131</v>
          </cell>
          <cell r="L1536" t="str">
            <v>จอมทอง</v>
          </cell>
          <cell r="M1536" t="str">
            <v>เชียงใหม่ 3</v>
          </cell>
          <cell r="N1536">
            <v>8</v>
          </cell>
          <cell r="O1536" t="str">
            <v>ธนาคารประชาชน</v>
          </cell>
          <cell r="P1536" t="str">
            <v>1.บุคคลค้ำประกัน</v>
          </cell>
          <cell r="Q1536">
            <v>193748.75</v>
          </cell>
          <cell r="R1536">
            <v>20881.97</v>
          </cell>
          <cell r="S1536" t="str">
            <v>จังหวัดฮอด</v>
          </cell>
          <cell r="T1536" t="str">
            <v>ผบ1138</v>
          </cell>
          <cell r="U1536">
            <v>2562</v>
          </cell>
          <cell r="V1536" t="str">
            <v>ผบ1135</v>
          </cell>
          <cell r="W1536">
            <v>2562</v>
          </cell>
          <cell r="X1536">
            <v>18</v>
          </cell>
          <cell r="Y1536">
            <v>11</v>
          </cell>
          <cell r="Z1536">
            <v>2562</v>
          </cell>
          <cell r="AA1536"/>
          <cell r="AB1536"/>
          <cell r="AC1536"/>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นายอิสรชัย สายแปลง</v>
          </cell>
          <cell r="BM1536">
            <v>883262011817</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2380</v>
          </cell>
          <cell r="C1537">
            <v>1532</v>
          </cell>
          <cell r="D1537">
            <v>19</v>
          </cell>
          <cell r="E1537">
            <v>12</v>
          </cell>
          <cell r="F1537">
            <v>2566</v>
          </cell>
          <cell r="G1537">
            <v>800049849923</v>
          </cell>
          <cell r="H1537" t="str">
            <v>นาย</v>
          </cell>
          <cell r="I1537" t="str">
            <v>ไพสนธ์</v>
          </cell>
          <cell r="J1537" t="str">
            <v>เกษมสุข</v>
          </cell>
          <cell r="K1537">
            <v>3500200637541</v>
          </cell>
          <cell r="L1537" t="str">
            <v>จอมทอง</v>
          </cell>
          <cell r="M1537" t="str">
            <v>เชียงใหม่ 3</v>
          </cell>
          <cell r="N1537">
            <v>8</v>
          </cell>
          <cell r="O1537" t="str">
            <v>ธนาคารประชาชน</v>
          </cell>
          <cell r="P1537" t="str">
            <v>1.บุคคลค้ำประกัน</v>
          </cell>
          <cell r="Q1537">
            <v>35380.85</v>
          </cell>
          <cell r="R1537">
            <v>9037.7900000000009</v>
          </cell>
          <cell r="S1537" t="str">
            <v>แขวงเชียงใหม่</v>
          </cell>
          <cell r="T1537" t="str">
            <v>ผบ829</v>
          </cell>
          <cell r="U1537">
            <v>2564</v>
          </cell>
          <cell r="V1537" t="str">
            <v>ผบ1066</v>
          </cell>
          <cell r="W1537">
            <v>2564</v>
          </cell>
          <cell r="X1537"/>
          <cell r="Y1537"/>
          <cell r="Z1537"/>
          <cell r="AA1537">
            <v>6</v>
          </cell>
          <cell r="AB1537">
            <v>7</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นายไพสนธ์ เกษมสุข</v>
          </cell>
          <cell r="BM1537">
            <v>883263011140</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2381</v>
          </cell>
          <cell r="C1538">
            <v>1533</v>
          </cell>
          <cell r="D1538">
            <v>19</v>
          </cell>
          <cell r="E1538">
            <v>12</v>
          </cell>
          <cell r="F1538">
            <v>2566</v>
          </cell>
          <cell r="G1538">
            <v>800090479745</v>
          </cell>
          <cell r="H1538" t="str">
            <v>นางสาว</v>
          </cell>
          <cell r="I1538" t="str">
            <v>วิภาวี</v>
          </cell>
          <cell r="J1538" t="str">
            <v>ดวงเนตร</v>
          </cell>
          <cell r="K1538">
            <v>1102700727425</v>
          </cell>
          <cell r="L1538" t="str">
            <v>จอมทอง</v>
          </cell>
          <cell r="M1538" t="str">
            <v>เชียงใหม่ 3</v>
          </cell>
          <cell r="N1538">
            <v>8</v>
          </cell>
          <cell r="O1538" t="str">
            <v>สินเชื่อแก้ไขปัญหาหนี้นอกระบบPSA</v>
          </cell>
          <cell r="P1538" t="str">
            <v>1.บุคคลค้ำประกัน</v>
          </cell>
          <cell r="Q1538">
            <v>28297.72</v>
          </cell>
          <cell r="R1538">
            <v>6156.3</v>
          </cell>
          <cell r="S1538" t="str">
            <v>จังหวัดฮอด</v>
          </cell>
          <cell r="T1538" t="str">
            <v>ผบE506</v>
          </cell>
          <cell r="U1538">
            <v>2564</v>
          </cell>
          <cell r="V1538" t="str">
            <v>ผบE629</v>
          </cell>
          <cell r="W1538">
            <v>2564</v>
          </cell>
          <cell r="X1538"/>
          <cell r="Y1538"/>
          <cell r="Z1538"/>
          <cell r="AA1538">
            <v>25</v>
          </cell>
          <cell r="AB1538">
            <v>10</v>
          </cell>
          <cell r="AC1538">
            <v>2564</v>
          </cell>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นางสาววิภาวี ดวงเนตร</v>
          </cell>
          <cell r="BM1538">
            <v>883263011148</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2382</v>
          </cell>
          <cell r="C1539">
            <v>1534</v>
          </cell>
          <cell r="D1539">
            <v>19</v>
          </cell>
          <cell r="E1539">
            <v>12</v>
          </cell>
          <cell r="F1539">
            <v>2566</v>
          </cell>
          <cell r="G1539">
            <v>800070778645</v>
          </cell>
          <cell r="H1539" t="str">
            <v>นางสาว</v>
          </cell>
          <cell r="I1539" t="str">
            <v>เกศริน</v>
          </cell>
          <cell r="J1539" t="str">
            <v>อรุณแก้ว</v>
          </cell>
          <cell r="K1539">
            <v>3501300282533</v>
          </cell>
          <cell r="L1539" t="str">
            <v>อมก๋อย</v>
          </cell>
          <cell r="M1539" t="str">
            <v>เชียงใหม่ 3</v>
          </cell>
          <cell r="N1539">
            <v>8</v>
          </cell>
          <cell r="O1539" t="str">
            <v>ธนาคารประชาชน</v>
          </cell>
          <cell r="P1539" t="str">
            <v>1.บุคคลค้ำประกัน</v>
          </cell>
          <cell r="Q1539">
            <v>90000.11</v>
          </cell>
          <cell r="R1539">
            <v>19210.91</v>
          </cell>
          <cell r="S1539" t="str">
            <v>แขวงเชียงใหม่</v>
          </cell>
          <cell r="T1539" t="str">
            <v>ผบ.7139</v>
          </cell>
          <cell r="U1539">
            <v>2563</v>
          </cell>
          <cell r="V1539" t="str">
            <v>ผบ.3437</v>
          </cell>
          <cell r="W1539">
            <v>2563</v>
          </cell>
          <cell r="X1539">
            <v>1</v>
          </cell>
          <cell r="Y1539">
            <v>6</v>
          </cell>
          <cell r="Z1539">
            <v>2564</v>
          </cell>
          <cell r="AA1539"/>
          <cell r="AB1539"/>
          <cell r="AC1539"/>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นางสาวเกศริน อรุณแก้ว</v>
          </cell>
          <cell r="BM1539">
            <v>883263011200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2383</v>
          </cell>
          <cell r="C1540">
            <v>1535</v>
          </cell>
          <cell r="D1540">
            <v>19</v>
          </cell>
          <cell r="E1540">
            <v>12</v>
          </cell>
          <cell r="F1540">
            <v>2566</v>
          </cell>
          <cell r="G1540">
            <v>800042354467</v>
          </cell>
          <cell r="H1540" t="str">
            <v>นาย</v>
          </cell>
          <cell r="I1540" t="str">
            <v>กวี</v>
          </cell>
          <cell r="J1540" t="str">
            <v>ชงโคผดุง</v>
          </cell>
          <cell r="K1540">
            <v>2501800043289</v>
          </cell>
          <cell r="L1540" t="str">
            <v>อมก๋อย</v>
          </cell>
          <cell r="M1540" t="str">
            <v>เชียงใหม่ 3</v>
          </cell>
          <cell r="N1540">
            <v>8</v>
          </cell>
          <cell r="O1540" t="str">
            <v>ธนาคารประชาชน</v>
          </cell>
          <cell r="P1540" t="str">
            <v>1.บุคคลค้ำประกัน</v>
          </cell>
          <cell r="Q1540">
            <v>93467.520000000004</v>
          </cell>
          <cell r="R1540">
            <v>15549.02</v>
          </cell>
          <cell r="S1540" t="str">
            <v>จังหวัดฮอด</v>
          </cell>
          <cell r="T1540" t="str">
            <v>ผบE329</v>
          </cell>
          <cell r="U1540">
            <v>2563</v>
          </cell>
          <cell r="V1540" t="str">
            <v>ผบE170</v>
          </cell>
          <cell r="W1540">
            <v>2563</v>
          </cell>
          <cell r="X1540"/>
          <cell r="Y1540"/>
          <cell r="Z1540"/>
          <cell r="AA1540">
            <v>19</v>
          </cell>
          <cell r="AB1540">
            <v>12</v>
          </cell>
          <cell r="AC1540">
            <v>2563</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นายกวี ชงโคผดุง</v>
          </cell>
          <cell r="BM1540">
            <v>883263011070</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2384</v>
          </cell>
          <cell r="C1541">
            <v>1536</v>
          </cell>
          <cell r="D1541">
            <v>19</v>
          </cell>
          <cell r="E1541">
            <v>12</v>
          </cell>
          <cell r="F1541">
            <v>2566</v>
          </cell>
          <cell r="G1541">
            <v>800051831983</v>
          </cell>
          <cell r="H1541" t="str">
            <v>นาย</v>
          </cell>
          <cell r="I1541" t="str">
            <v>ประเสริฐ</v>
          </cell>
          <cell r="J1541" t="str">
            <v>เรือนแก้ว</v>
          </cell>
          <cell r="K1541">
            <v>3501800007001</v>
          </cell>
          <cell r="L1541" t="str">
            <v>อมก๋อย</v>
          </cell>
          <cell r="M1541" t="str">
            <v>เชียงใหม่ 3</v>
          </cell>
          <cell r="N1541">
            <v>8</v>
          </cell>
          <cell r="O1541" t="str">
            <v>ธนาคารประชาชน</v>
          </cell>
          <cell r="P1541" t="str">
            <v>1.บุคคลค้ำประกัน</v>
          </cell>
          <cell r="Q1541">
            <v>143386.78</v>
          </cell>
          <cell r="R1541">
            <v>20822.98</v>
          </cell>
          <cell r="S1541" t="str">
            <v>จังหวัดฮอด</v>
          </cell>
          <cell r="T1541" t="str">
            <v>ผบ.1186</v>
          </cell>
          <cell r="U1541">
            <v>2562</v>
          </cell>
          <cell r="V1541" t="str">
            <v>ผบ.1144</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นายประเสริฐ เรือนแก้ว</v>
          </cell>
          <cell r="BM1541">
            <v>883262010712</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2385</v>
          </cell>
          <cell r="C1542">
            <v>1537</v>
          </cell>
          <cell r="D1542">
            <v>19</v>
          </cell>
          <cell r="E1542">
            <v>12</v>
          </cell>
          <cell r="F1542">
            <v>2566</v>
          </cell>
          <cell r="G1542">
            <v>800059924152</v>
          </cell>
          <cell r="H1542" t="str">
            <v>นาย</v>
          </cell>
          <cell r="I1542" t="str">
            <v>อุทัย</v>
          </cell>
          <cell r="J1542" t="str">
            <v>เรือนแก้ว</v>
          </cell>
          <cell r="K1542">
            <v>1501600069689</v>
          </cell>
          <cell r="L1542" t="str">
            <v>อมก๋อย</v>
          </cell>
          <cell r="M1542" t="str">
            <v>เชียงใหม่ 3</v>
          </cell>
          <cell r="N1542">
            <v>8</v>
          </cell>
          <cell r="O1542" t="str">
            <v>ธนาคารประชาชน</v>
          </cell>
          <cell r="P1542" t="str">
            <v>1.บุคคลค้ำประกัน</v>
          </cell>
          <cell r="Q1542">
            <v>176881</v>
          </cell>
          <cell r="R1542">
            <v>24192.35</v>
          </cell>
          <cell r="S1542" t="str">
            <v>จังหวัดฮอด</v>
          </cell>
          <cell r="T1542" t="str">
            <v>ผบ.1185</v>
          </cell>
          <cell r="U1542">
            <v>2562</v>
          </cell>
          <cell r="V1542" t="str">
            <v>ผบ.1146</v>
          </cell>
          <cell r="W1542">
            <v>2562</v>
          </cell>
          <cell r="X1542"/>
          <cell r="Y1542"/>
          <cell r="Z1542"/>
          <cell r="AA1542">
            <v>18</v>
          </cell>
          <cell r="AB1542">
            <v>11</v>
          </cell>
          <cell r="AC1542">
            <v>2562</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นายอุทัย เรือนแก้ว</v>
          </cell>
          <cell r="BM1542">
            <v>883262010711</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2386</v>
          </cell>
          <cell r="C1543">
            <v>1538</v>
          </cell>
          <cell r="D1543">
            <v>19</v>
          </cell>
          <cell r="E1543">
            <v>12</v>
          </cell>
          <cell r="F1543">
            <v>2566</v>
          </cell>
          <cell r="G1543">
            <v>800039182798</v>
          </cell>
          <cell r="H1543" t="str">
            <v>นางสาว</v>
          </cell>
          <cell r="I1543" t="str">
            <v>คำแดง</v>
          </cell>
          <cell r="J1543" t="str">
            <v>วงษ์จี๋</v>
          </cell>
          <cell r="K1543">
            <v>3501800042124</v>
          </cell>
          <cell r="L1543" t="str">
            <v>อมก๋อย</v>
          </cell>
          <cell r="M1543" t="str">
            <v>เชียงใหม่ 3</v>
          </cell>
          <cell r="N1543">
            <v>8</v>
          </cell>
          <cell r="O1543" t="str">
            <v>ธนาคารประชาชน</v>
          </cell>
          <cell r="P1543" t="str">
            <v>1.บุคคลค้ำประกัน</v>
          </cell>
          <cell r="Q1543">
            <v>66155.100000000006</v>
          </cell>
          <cell r="R1543">
            <v>24912.28</v>
          </cell>
          <cell r="S1543" t="str">
            <v>จังหวัดฮอด</v>
          </cell>
          <cell r="T1543" t="str">
            <v>ผบE331</v>
          </cell>
          <cell r="U1543">
            <v>2563</v>
          </cell>
          <cell r="V1543" t="str">
            <v>ผบE172</v>
          </cell>
          <cell r="W1543">
            <v>2563</v>
          </cell>
          <cell r="X1543"/>
          <cell r="Y1543"/>
          <cell r="Z1543"/>
          <cell r="AA1543">
            <v>19</v>
          </cell>
          <cell r="AB1543">
            <v>8</v>
          </cell>
          <cell r="AC1543">
            <v>2563</v>
          </cell>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นางสาวคำแดง วงษ์จี๋</v>
          </cell>
          <cell r="BM1543">
            <v>883263011064</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2387</v>
          </cell>
          <cell r="C1544">
            <v>1539</v>
          </cell>
          <cell r="D1544">
            <v>19</v>
          </cell>
          <cell r="E1544">
            <v>12</v>
          </cell>
          <cell r="F1544">
            <v>2566</v>
          </cell>
          <cell r="G1544">
            <v>800039070183</v>
          </cell>
          <cell r="H1544" t="str">
            <v>นางสาว</v>
          </cell>
          <cell r="I1544" t="str">
            <v>นิพาพร</v>
          </cell>
          <cell r="J1544" t="str">
            <v>ใจเป็ง</v>
          </cell>
          <cell r="K1544">
            <v>3501700225707</v>
          </cell>
          <cell r="L1544" t="str">
            <v>ดอยเต่า</v>
          </cell>
          <cell r="M1544" t="str">
            <v>เชียงใหม่ 3</v>
          </cell>
          <cell r="N1544">
            <v>8</v>
          </cell>
          <cell r="O1544" t="str">
            <v>สินเชื่อองค์กรชุมชน</v>
          </cell>
          <cell r="P1544" t="str">
            <v>1.บุคคลค้ำประกัน</v>
          </cell>
          <cell r="Q1544"/>
          <cell r="R1544"/>
          <cell r="S1544"/>
          <cell r="T1544"/>
          <cell r="U1544"/>
          <cell r="V1544"/>
          <cell r="W1544"/>
          <cell r="X1544"/>
          <cell r="Y1544"/>
          <cell r="Z1544"/>
          <cell r="AA1544"/>
          <cell r="AB1544"/>
          <cell r="AC1544"/>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นางสาวนิพาพร ใจเป็ง</v>
          </cell>
          <cell r="BM1544">
            <v>823761010008</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2388</v>
          </cell>
          <cell r="C1545">
            <v>1540</v>
          </cell>
          <cell r="D1545">
            <v>19</v>
          </cell>
          <cell r="E1545">
            <v>12</v>
          </cell>
          <cell r="F1545">
            <v>2566</v>
          </cell>
          <cell r="G1545">
            <v>800044383308</v>
          </cell>
          <cell r="H1545" t="str">
            <v>นาง</v>
          </cell>
          <cell r="I1545" t="str">
            <v>วรรณา</v>
          </cell>
          <cell r="J1545" t="str">
            <v>กิจรัตนี</v>
          </cell>
          <cell r="K1545">
            <v>3141200419476</v>
          </cell>
          <cell r="L1545" t="str">
            <v>ดอยเต่า</v>
          </cell>
          <cell r="M1545" t="str">
            <v>เชียงใหม่ 3</v>
          </cell>
          <cell r="N1545">
            <v>8</v>
          </cell>
          <cell r="O1545" t="str">
            <v>พัฒนาองค์กรชุมชน</v>
          </cell>
          <cell r="P1545" t="str">
            <v>1.บุคคลค้ำประกัน</v>
          </cell>
          <cell r="Q1545">
            <v>186506.71</v>
          </cell>
          <cell r="R1545">
            <v>46146.080000000002</v>
          </cell>
          <cell r="S1545" t="str">
            <v>จังหวัดฮอด</v>
          </cell>
          <cell r="T1545" t="str">
            <v>ผบ.354</v>
          </cell>
          <cell r="U1545">
            <v>2561</v>
          </cell>
          <cell r="V1545" t="str">
            <v>ผบ.517</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นางวรรณา กิจรัตนี</v>
          </cell>
          <cell r="BM1545">
            <v>823761010033</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2389</v>
          </cell>
          <cell r="C1546">
            <v>1541</v>
          </cell>
          <cell r="D1546">
            <v>19</v>
          </cell>
          <cell r="E1546">
            <v>12</v>
          </cell>
          <cell r="F1546">
            <v>2566</v>
          </cell>
          <cell r="G1546">
            <v>800047767283</v>
          </cell>
          <cell r="H1546" t="str">
            <v>นางสาว</v>
          </cell>
          <cell r="I1546" t="str">
            <v>รำไพ</v>
          </cell>
          <cell r="J1546" t="str">
            <v>โพธิสัตย์</v>
          </cell>
          <cell r="K1546">
            <v>3501700079000</v>
          </cell>
          <cell r="L1546" t="str">
            <v>ดอยเต่า</v>
          </cell>
          <cell r="M1546" t="str">
            <v>เชียงใหม่ 3</v>
          </cell>
          <cell r="N1546">
            <v>8</v>
          </cell>
          <cell r="O1546" t="str">
            <v>ธนาคารประชาชน</v>
          </cell>
          <cell r="P1546" t="str">
            <v>1.บุคคลค้ำประกัน</v>
          </cell>
          <cell r="Q1546">
            <v>47204.78</v>
          </cell>
          <cell r="R1546">
            <v>10793.42</v>
          </cell>
          <cell r="S1546" t="str">
            <v>จังหวัดฮอด</v>
          </cell>
          <cell r="T1546" t="str">
            <v>ผบ352</v>
          </cell>
          <cell r="U1546">
            <v>2561</v>
          </cell>
          <cell r="V1546" t="str">
            <v>ผบ.516</v>
          </cell>
          <cell r="W1546">
            <v>2561</v>
          </cell>
          <cell r="X1546"/>
          <cell r="Y1546"/>
          <cell r="Z1546"/>
          <cell r="AA1546">
            <v>2</v>
          </cell>
          <cell r="AB1546">
            <v>8</v>
          </cell>
          <cell r="AC1546">
            <v>2561</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นางสาวรำไพ โพธิสัตย์</v>
          </cell>
          <cell r="BM1546">
            <v>823761010009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2390</v>
          </cell>
          <cell r="C1547">
            <v>1542</v>
          </cell>
          <cell r="D1547">
            <v>19</v>
          </cell>
          <cell r="E1547">
            <v>12</v>
          </cell>
          <cell r="F1547">
            <v>2566</v>
          </cell>
          <cell r="G1547">
            <v>800071086105</v>
          </cell>
          <cell r="H1547" t="str">
            <v>นาง</v>
          </cell>
          <cell r="I1547" t="str">
            <v>วรรณา</v>
          </cell>
          <cell r="J1547" t="str">
            <v>ปัญญา</v>
          </cell>
          <cell r="K1547">
            <v>3500200469690</v>
          </cell>
          <cell r="L1547" t="str">
            <v>จอมทอง</v>
          </cell>
          <cell r="M1547" t="str">
            <v>เชียงใหม่ 3</v>
          </cell>
          <cell r="N1547">
            <v>8</v>
          </cell>
          <cell r="O1547" t="str">
            <v>ธนาคารประชาชน</v>
          </cell>
          <cell r="P1547" t="str">
            <v>4.ไม่มีหลักประกัน</v>
          </cell>
          <cell r="Q1547">
            <v>39972.47</v>
          </cell>
          <cell r="R1547">
            <v>7857.82</v>
          </cell>
          <cell r="S1547" t="str">
            <v>จังหวัดฮอด</v>
          </cell>
          <cell r="T1547" t="str">
            <v>ผบ.1157</v>
          </cell>
          <cell r="U1547">
            <v>2562</v>
          </cell>
          <cell r="V1547" t="str">
            <v>ผบ.1118</v>
          </cell>
          <cell r="W1547">
            <v>2562</v>
          </cell>
          <cell r="X1547"/>
          <cell r="Y1547"/>
          <cell r="Z1547"/>
          <cell r="AA1547">
            <v>18</v>
          </cell>
          <cell r="AB1547">
            <v>11</v>
          </cell>
          <cell r="AC1547">
            <v>2562</v>
          </cell>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นางวรรณา ปัญญา</v>
          </cell>
          <cell r="BM1547">
            <v>883262011839</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2391</v>
          </cell>
          <cell r="C1548">
            <v>1543</v>
          </cell>
          <cell r="D1548">
            <v>19</v>
          </cell>
          <cell r="E1548">
            <v>12</v>
          </cell>
          <cell r="F1548">
            <v>2566</v>
          </cell>
          <cell r="G1548">
            <v>800047456085</v>
          </cell>
          <cell r="H1548" t="str">
            <v>นาย</v>
          </cell>
          <cell r="I1548" t="str">
            <v>บุญทอง</v>
          </cell>
          <cell r="J1548" t="str">
            <v>มงคลเจริญชื่น</v>
          </cell>
          <cell r="K1548">
            <v>3500300426925</v>
          </cell>
          <cell r="L1548" t="str">
            <v>จอมทอง</v>
          </cell>
          <cell r="M1548" t="str">
            <v>เชียงใหม่ 3</v>
          </cell>
          <cell r="N1548">
            <v>8</v>
          </cell>
          <cell r="O1548" t="str">
            <v>ธนาคารประชาชน</v>
          </cell>
          <cell r="P1548" t="str">
            <v>1.บุคคลค้ำประกัน</v>
          </cell>
          <cell r="Q1548">
            <v>43735.72</v>
          </cell>
          <cell r="R1548">
            <v>10997.29</v>
          </cell>
          <cell r="S1548" t="str">
            <v>จังหวัดฮอด</v>
          </cell>
          <cell r="T1548" t="str">
            <v>ผบ.1160</v>
          </cell>
          <cell r="U1548">
            <v>2562</v>
          </cell>
          <cell r="V1548" t="str">
            <v>ผบ.1306</v>
          </cell>
          <cell r="W1548">
            <v>2562</v>
          </cell>
          <cell r="X1548">
            <v>2</v>
          </cell>
          <cell r="Y1548">
            <v>12</v>
          </cell>
          <cell r="Z1548">
            <v>2562</v>
          </cell>
          <cell r="AA1548"/>
          <cell r="AB1548"/>
          <cell r="AC1548"/>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นายบุญทอง มงคลเจริญชื่น</v>
          </cell>
          <cell r="BM1548">
            <v>883262011840</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2392</v>
          </cell>
          <cell r="C1549">
            <v>1544</v>
          </cell>
          <cell r="D1549">
            <v>19</v>
          </cell>
          <cell r="E1549">
            <v>12</v>
          </cell>
          <cell r="F1549">
            <v>2566</v>
          </cell>
          <cell r="G1549">
            <v>800043081150</v>
          </cell>
          <cell r="H1549" t="str">
            <v>นาย</v>
          </cell>
          <cell r="I1549" t="str">
            <v>บุญเลิศ</v>
          </cell>
          <cell r="J1549" t="str">
            <v>เหมยเขียว</v>
          </cell>
          <cell r="K1549">
            <v>3501200923111</v>
          </cell>
          <cell r="L1549" t="str">
            <v>จอมทอง</v>
          </cell>
          <cell r="M1549" t="str">
            <v>เชียงใหม่ 3</v>
          </cell>
          <cell r="N1549">
            <v>8</v>
          </cell>
          <cell r="O1549" t="str">
            <v>ธนาคารประชาชน</v>
          </cell>
          <cell r="P1549" t="str">
            <v>1.บุคคลค้ำประกัน</v>
          </cell>
          <cell r="Q1549">
            <v>78073.55</v>
          </cell>
          <cell r="R1549">
            <v>9866.7800000000007</v>
          </cell>
          <cell r="S1549" t="str">
            <v>แขวงเชียงใหม่</v>
          </cell>
          <cell r="T1549" t="str">
            <v>ผบ10376</v>
          </cell>
          <cell r="U1549">
            <v>2562</v>
          </cell>
          <cell r="V1549" t="str">
            <v>ผบ.11416</v>
          </cell>
          <cell r="W1549">
            <v>2562</v>
          </cell>
          <cell r="X1549"/>
          <cell r="Y1549"/>
          <cell r="Z1549"/>
          <cell r="AA1549">
            <v>5</v>
          </cell>
          <cell r="AB1549">
            <v>11</v>
          </cell>
          <cell r="AC1549">
            <v>2562</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นายบุญเลิศ เหมยเขียว</v>
          </cell>
          <cell r="BM1549">
            <v>883262011841</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2393</v>
          </cell>
          <cell r="C1550">
            <v>1545</v>
          </cell>
          <cell r="D1550">
            <v>19</v>
          </cell>
          <cell r="E1550">
            <v>12</v>
          </cell>
          <cell r="F1550">
            <v>2566</v>
          </cell>
          <cell r="G1550">
            <v>800047424570</v>
          </cell>
          <cell r="H1550" t="str">
            <v>นางสาว</v>
          </cell>
          <cell r="I1550" t="str">
            <v>ภรณ์ทิพย์</v>
          </cell>
          <cell r="J1550" t="str">
            <v>พัลวัลย์</v>
          </cell>
          <cell r="K1550">
            <v>1500200128284</v>
          </cell>
          <cell r="L1550" t="str">
            <v>จอมทอง</v>
          </cell>
          <cell r="M1550" t="str">
            <v>เชียงใหม่ 3</v>
          </cell>
          <cell r="N1550">
            <v>8</v>
          </cell>
          <cell r="O1550" t="str">
            <v>ธนาคารประชาชน</v>
          </cell>
          <cell r="P1550" t="str">
            <v>1.บุคคลค้ำประกัน</v>
          </cell>
          <cell r="Q1550">
            <v>53895.29</v>
          </cell>
          <cell r="R1550">
            <v>12126.77</v>
          </cell>
          <cell r="S1550" t="str">
            <v>จังหวัดฮอด</v>
          </cell>
          <cell r="T1550" t="str">
            <v>ผบE259</v>
          </cell>
          <cell r="U1550">
            <v>2563</v>
          </cell>
          <cell r="V1550" t="str">
            <v>ผบE127</v>
          </cell>
          <cell r="W1550">
            <v>2563</v>
          </cell>
          <cell r="X1550"/>
          <cell r="Y1550"/>
          <cell r="Z1550"/>
          <cell r="AA1550">
            <v>13</v>
          </cell>
          <cell r="AB1550">
            <v>8</v>
          </cell>
          <cell r="AC1550">
            <v>2563</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นางสาวภรณ์ทิพย์ พัลวัลย์</v>
          </cell>
          <cell r="BM1550">
            <v>883263011042</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2394</v>
          </cell>
          <cell r="C1551">
            <v>1546</v>
          </cell>
          <cell r="D1551">
            <v>19</v>
          </cell>
          <cell r="E1551">
            <v>12</v>
          </cell>
          <cell r="F1551">
            <v>2566</v>
          </cell>
          <cell r="G1551">
            <v>800075260342</v>
          </cell>
          <cell r="H1551" t="str">
            <v>นางสาว</v>
          </cell>
          <cell r="I1551" t="str">
            <v>อธิพร</v>
          </cell>
          <cell r="J1551" t="str">
            <v>อุปนันต์</v>
          </cell>
          <cell r="K1551">
            <v>3500200647121</v>
          </cell>
          <cell r="L1551" t="str">
            <v>จอมทอง</v>
          </cell>
          <cell r="M1551" t="str">
            <v>เชียงใหม่ 3</v>
          </cell>
          <cell r="N1551">
            <v>8</v>
          </cell>
          <cell r="O1551" t="str">
            <v>สินเชื่อแก้ไขปัญหาหนี้นอกระบบPSA</v>
          </cell>
          <cell r="P1551" t="str">
            <v>1.บุคคลค้ำประกัน</v>
          </cell>
          <cell r="Q1551">
            <v>45605.8</v>
          </cell>
          <cell r="R1551">
            <v>7980.21</v>
          </cell>
          <cell r="S1551" t="str">
            <v>จังหวัดฮอด</v>
          </cell>
          <cell r="T1551" t="str">
            <v>ผบ1153</v>
          </cell>
          <cell r="U1551">
            <v>2562</v>
          </cell>
          <cell r="V1551" t="str">
            <v>ผบ.1119</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นางสาวอธิพร อุปนันต์</v>
          </cell>
          <cell r="BM1551">
            <v>883262011843</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2395</v>
          </cell>
          <cell r="C1552">
            <v>1547</v>
          </cell>
          <cell r="D1552">
            <v>19</v>
          </cell>
          <cell r="E1552">
            <v>12</v>
          </cell>
          <cell r="F1552">
            <v>2566</v>
          </cell>
          <cell r="G1552">
            <v>800080214813</v>
          </cell>
          <cell r="H1552" t="str">
            <v>นางสาว</v>
          </cell>
          <cell r="I1552" t="str">
            <v>วราภรณ์</v>
          </cell>
          <cell r="J1552" t="str">
            <v>ซิระเซ็น</v>
          </cell>
          <cell r="K1552">
            <v>1500200020904</v>
          </cell>
          <cell r="L1552" t="str">
            <v>จอมทอง</v>
          </cell>
          <cell r="M1552" t="str">
            <v>เชียงใหม่ 3</v>
          </cell>
          <cell r="N1552">
            <v>8</v>
          </cell>
          <cell r="O1552" t="str">
            <v>ธนาคารประชาชน</v>
          </cell>
          <cell r="P1552" t="str">
            <v>1.บุคคลค้ำประกัน</v>
          </cell>
          <cell r="Q1552">
            <v>66960.5</v>
          </cell>
          <cell r="R1552">
            <v>12012.29</v>
          </cell>
          <cell r="S1552" t="str">
            <v>จังหวัดฮอด</v>
          </cell>
          <cell r="T1552" t="str">
            <v>ผบ1140</v>
          </cell>
          <cell r="U1552">
            <v>2562</v>
          </cell>
          <cell r="V1552" t="str">
            <v>ผบ.1125</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นางสาววราภรณ์ ซิระเซ็น</v>
          </cell>
          <cell r="BM1552">
            <v>883262011845</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2396</v>
          </cell>
          <cell r="C1553">
            <v>1548</v>
          </cell>
          <cell r="D1553">
            <v>19</v>
          </cell>
          <cell r="E1553">
            <v>12</v>
          </cell>
          <cell r="F1553">
            <v>2566</v>
          </cell>
          <cell r="G1553">
            <v>800058886352</v>
          </cell>
          <cell r="H1553" t="str">
            <v>นางสาว</v>
          </cell>
          <cell r="I1553" t="str">
            <v>จิราพร</v>
          </cell>
          <cell r="J1553" t="str">
            <v>เกษมสุข</v>
          </cell>
          <cell r="K1553">
            <v>2500200021089</v>
          </cell>
          <cell r="L1553" t="str">
            <v>จอมทอง</v>
          </cell>
          <cell r="M1553" t="str">
            <v>เชียงใหม่ 3</v>
          </cell>
          <cell r="N1553">
            <v>8</v>
          </cell>
          <cell r="O1553" t="str">
            <v>พัฒนาองค์กรชุมชน (รายบุคคล)</v>
          </cell>
          <cell r="P1553" t="str">
            <v>1.บุคคลค้ำประกัน</v>
          </cell>
          <cell r="Q1553">
            <v>81392.91</v>
          </cell>
          <cell r="R1553">
            <v>19048.150000000001</v>
          </cell>
          <cell r="S1553" t="str">
            <v>จังหวัดฮอด</v>
          </cell>
          <cell r="T1553" t="str">
            <v>ผบ.1137</v>
          </cell>
          <cell r="U1553">
            <v>2562</v>
          </cell>
          <cell r="V1553" t="str">
            <v>ผบ.1127</v>
          </cell>
          <cell r="W1553">
            <v>2562</v>
          </cell>
          <cell r="X1553"/>
          <cell r="Y1553"/>
          <cell r="Z1553"/>
          <cell r="AA1553">
            <v>18</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นางสาวจิราพร เกษมสุข</v>
          </cell>
          <cell r="BM1553">
            <v>883262011790</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2397</v>
          </cell>
          <cell r="C1554">
            <v>1549</v>
          </cell>
          <cell r="D1554">
            <v>19</v>
          </cell>
          <cell r="E1554">
            <v>12</v>
          </cell>
          <cell r="F1554">
            <v>2566</v>
          </cell>
          <cell r="G1554">
            <v>800077882614</v>
          </cell>
          <cell r="H1554" t="str">
            <v>นาย</v>
          </cell>
          <cell r="I1554" t="str">
            <v>เอนก</v>
          </cell>
          <cell r="J1554" t="str">
            <v>สีทองบูรณ์</v>
          </cell>
          <cell r="K1554">
            <v>1501200004187</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29165.79</v>
          </cell>
          <cell r="R1554">
            <v>5373.1</v>
          </cell>
          <cell r="S1554" t="str">
            <v>แขวงเชียงใหม่</v>
          </cell>
          <cell r="T1554" t="str">
            <v>ผบ10379</v>
          </cell>
          <cell r="U1554">
            <v>2562</v>
          </cell>
          <cell r="V1554" t="str">
            <v>ผบ.11323</v>
          </cell>
          <cell r="W1554">
            <v>2562</v>
          </cell>
          <cell r="X1554"/>
          <cell r="Y1554"/>
          <cell r="Z1554"/>
          <cell r="AA1554">
            <v>4</v>
          </cell>
          <cell r="AB1554">
            <v>11</v>
          </cell>
          <cell r="AC1554">
            <v>2562</v>
          </cell>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นายเอนก สีทองบูรณ์</v>
          </cell>
          <cell r="BM1554">
            <v>883262011788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2398</v>
          </cell>
          <cell r="C1555">
            <v>1550</v>
          </cell>
          <cell r="D1555">
            <v>19</v>
          </cell>
          <cell r="E1555">
            <v>12</v>
          </cell>
          <cell r="F1555">
            <v>2566</v>
          </cell>
          <cell r="G1555">
            <v>800077096702</v>
          </cell>
          <cell r="H1555" t="str">
            <v>นางสาว</v>
          </cell>
          <cell r="I1555" t="str">
            <v>สุพัตรา</v>
          </cell>
          <cell r="J1555" t="str">
            <v>สุพรรณ์</v>
          </cell>
          <cell r="K1555">
            <v>3500200017616</v>
          </cell>
          <cell r="L1555" t="str">
            <v>จอมทอง</v>
          </cell>
          <cell r="M1555" t="str">
            <v>เชียงใหม่ 3</v>
          </cell>
          <cell r="N1555">
            <v>8</v>
          </cell>
          <cell r="O1555" t="str">
            <v>สินเชื่อแก้ไขปัญหาหนี้นอกระบบPAS</v>
          </cell>
          <cell r="P1555" t="str">
            <v>1.บุคคลค้ำประกัน</v>
          </cell>
          <cell r="Q1555">
            <v>28322.92</v>
          </cell>
          <cell r="R1555">
            <v>5592.14</v>
          </cell>
          <cell r="S1555" t="str">
            <v>จังหงัดฮอด</v>
          </cell>
          <cell r="T1555" t="str">
            <v>ผบ1177</v>
          </cell>
          <cell r="U1555">
            <v>2562</v>
          </cell>
          <cell r="V1555" t="str">
            <v>ผบ.1311</v>
          </cell>
          <cell r="W1555">
            <v>2562</v>
          </cell>
          <cell r="X1555">
            <v>2</v>
          </cell>
          <cell r="Y1555">
            <v>12</v>
          </cell>
          <cell r="Z1555">
            <v>2562</v>
          </cell>
          <cell r="AA1555"/>
          <cell r="AB1555"/>
          <cell r="AC1555"/>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นางสาวสุพัตรา สุพรรณ์</v>
          </cell>
          <cell r="BM1555">
            <v>883262011848</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2399</v>
          </cell>
          <cell r="C1556">
            <v>1551</v>
          </cell>
          <cell r="D1556">
            <v>19</v>
          </cell>
          <cell r="E1556">
            <v>12</v>
          </cell>
          <cell r="F1556">
            <v>2566</v>
          </cell>
          <cell r="G1556">
            <v>340744005</v>
          </cell>
          <cell r="H1556"/>
          <cell r="I1556" t="str">
            <v>บ้านใหม่สามัคคี</v>
          </cell>
          <cell r="J1556"/>
          <cell r="K1556"/>
          <cell r="L1556" t="str">
            <v>จอมทอง</v>
          </cell>
          <cell r="M1556" t="str">
            <v>เชียงใหม่ 3</v>
          </cell>
          <cell r="N1556">
            <v>8</v>
          </cell>
          <cell r="O1556" t="str">
            <v>พัฒนาบนบท</v>
          </cell>
          <cell r="P1556" t="str">
            <v>1.บุคคลค้ำประกัน</v>
          </cell>
          <cell r="Q1556">
            <v>172593</v>
          </cell>
          <cell r="R1556">
            <v>159987</v>
          </cell>
          <cell r="S1556" t="str">
            <v>จังหวัดฮอด</v>
          </cell>
          <cell r="T1556" t="str">
            <v>ผบ62</v>
          </cell>
          <cell r="U1556">
            <v>2561</v>
          </cell>
          <cell r="V1556" t="str">
            <v>ผบ306</v>
          </cell>
          <cell r="W1556">
            <v>2561</v>
          </cell>
          <cell r="X1556"/>
          <cell r="Y1556"/>
          <cell r="Z1556"/>
          <cell r="AA1556">
            <v>15</v>
          </cell>
          <cell r="AB1556">
            <v>5</v>
          </cell>
          <cell r="AC1556">
            <v>2561</v>
          </cell>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 xml:space="preserve">บ้านใหม่สามัคคี </v>
          </cell>
          <cell r="BM1556">
            <v>0</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2400</v>
          </cell>
          <cell r="C1557">
            <v>1552</v>
          </cell>
          <cell r="D1557">
            <v>19</v>
          </cell>
          <cell r="E1557">
            <v>12</v>
          </cell>
          <cell r="F1557">
            <v>2566</v>
          </cell>
          <cell r="G1557">
            <v>800090366959</v>
          </cell>
          <cell r="H1557" t="str">
            <v>นางสาว</v>
          </cell>
          <cell r="I1557" t="str">
            <v>ภิรัญญา</v>
          </cell>
          <cell r="J1557" t="str">
            <v>แสงผึ้ง</v>
          </cell>
          <cell r="K1557">
            <v>1500200173409</v>
          </cell>
          <cell r="L1557" t="str">
            <v>จอมทอง</v>
          </cell>
          <cell r="M1557" t="str">
            <v>เชียงใหม่ 3</v>
          </cell>
          <cell r="N1557">
            <v>8</v>
          </cell>
          <cell r="O1557" t="str">
            <v>สินเชื่อแก้ไขปัญหาหนี้นอกระบบPAS</v>
          </cell>
          <cell r="P1557" t="str">
            <v>1.บุคคลค้ำประกัน</v>
          </cell>
          <cell r="Q1557">
            <v>44781.120000000003</v>
          </cell>
          <cell r="R1557">
            <v>7273.91</v>
          </cell>
          <cell r="S1557" t="str">
            <v>แขวงเชียงใหม่</v>
          </cell>
          <cell r="T1557" t="str">
            <v>ผบ3142</v>
          </cell>
          <cell r="U1557">
            <v>2563</v>
          </cell>
          <cell r="V1557" t="str">
            <v>ผบ.345</v>
          </cell>
          <cell r="W1557">
            <v>2564</v>
          </cell>
          <cell r="X1557">
            <v>1</v>
          </cell>
          <cell r="Y1557">
            <v>6</v>
          </cell>
          <cell r="Z1557">
            <v>2564</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นางสาวภิรัญญา แสงผึ้ง</v>
          </cell>
          <cell r="BM1557">
            <v>883263011147</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2401</v>
          </cell>
          <cell r="C1558">
            <v>1553</v>
          </cell>
          <cell r="D1558">
            <v>19</v>
          </cell>
          <cell r="E1558">
            <v>12</v>
          </cell>
          <cell r="F1558">
            <v>2566</v>
          </cell>
          <cell r="G1558">
            <v>800035365280</v>
          </cell>
          <cell r="H1558" t="str">
            <v>นางสาว</v>
          </cell>
          <cell r="I1558" t="str">
            <v>พัตรพิมล</v>
          </cell>
          <cell r="J1558" t="str">
            <v>ตานะเป็ง</v>
          </cell>
          <cell r="K1558">
            <v>3580400118858</v>
          </cell>
          <cell r="L1558" t="str">
            <v>จอมทอง</v>
          </cell>
          <cell r="M1558" t="str">
            <v>เชียงใหม่ 3</v>
          </cell>
          <cell r="N1558">
            <v>8</v>
          </cell>
          <cell r="O1558" t="str">
            <v>พัฒนาองค์กรชุมชน</v>
          </cell>
          <cell r="P1558" t="str">
            <v>1.บุคคลค้ำประกัน</v>
          </cell>
          <cell r="Q1558">
            <v>31044.240000000002</v>
          </cell>
          <cell r="R1558">
            <v>542.96</v>
          </cell>
          <cell r="S1558" t="str">
            <v>จังหวัดฮอด</v>
          </cell>
          <cell r="T1558" t="str">
            <v>ผบE263</v>
          </cell>
          <cell r="U1558">
            <v>2563</v>
          </cell>
          <cell r="V1558" t="str">
            <v>ผบE129</v>
          </cell>
          <cell r="W1558">
            <v>2563</v>
          </cell>
          <cell r="X1558">
            <v>13</v>
          </cell>
          <cell r="Y1558">
            <v>8</v>
          </cell>
          <cell r="Z1558">
            <v>2563</v>
          </cell>
          <cell r="AA1558"/>
          <cell r="AB1558"/>
          <cell r="AC1558"/>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นางสาวพัตรพิมล ตานะเป็ง</v>
          </cell>
          <cell r="BM1558">
            <v>883263011129</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2402</v>
          </cell>
          <cell r="C1559">
            <v>1554</v>
          </cell>
          <cell r="D1559">
            <v>19</v>
          </cell>
          <cell r="E1559">
            <v>12</v>
          </cell>
          <cell r="F1559">
            <v>2566</v>
          </cell>
          <cell r="G1559">
            <v>800059506983</v>
          </cell>
          <cell r="H1559" t="str">
            <v>นางสาว</v>
          </cell>
          <cell r="I1559" t="str">
            <v>บัณฑิตา</v>
          </cell>
          <cell r="J1559" t="str">
            <v>ไทยใหม่</v>
          </cell>
          <cell r="K1559">
            <v>3500200066927</v>
          </cell>
          <cell r="L1559" t="str">
            <v>จอมทอง</v>
          </cell>
          <cell r="M1559" t="str">
            <v>เชียงใหม่ 3</v>
          </cell>
          <cell r="N1559">
            <v>8</v>
          </cell>
          <cell r="O1559" t="str">
            <v>พัฒนาองค์กรชุมชน</v>
          </cell>
          <cell r="P1559" t="str">
            <v>1.บุคคลค้ำประกัน</v>
          </cell>
          <cell r="Q1559">
            <v>32314.87</v>
          </cell>
          <cell r="R1559">
            <v>9106.91</v>
          </cell>
          <cell r="S1559" t="str">
            <v>จังหวัดฮอด</v>
          </cell>
          <cell r="T1559" t="str">
            <v>ผบE157</v>
          </cell>
          <cell r="U1559">
            <v>2564</v>
          </cell>
          <cell r="V1559" t="str">
            <v>ผบE231</v>
          </cell>
          <cell r="W1559">
            <v>2564</v>
          </cell>
          <cell r="X1559"/>
          <cell r="Y1559"/>
          <cell r="Z1559"/>
          <cell r="AA1559">
            <v>29</v>
          </cell>
          <cell r="AB1559">
            <v>6</v>
          </cell>
          <cell r="AC1559">
            <v>2564</v>
          </cell>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นางสาวบัณฑิตา ไทยใหม่</v>
          </cell>
          <cell r="BM1559">
            <v>883263011131</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2403</v>
          </cell>
          <cell r="C1560">
            <v>1555</v>
          </cell>
          <cell r="D1560">
            <v>19</v>
          </cell>
          <cell r="E1560">
            <v>12</v>
          </cell>
          <cell r="F1560">
            <v>2566</v>
          </cell>
          <cell r="G1560">
            <v>800061227297</v>
          </cell>
          <cell r="H1560" t="str">
            <v>นาง</v>
          </cell>
          <cell r="I1560" t="str">
            <v>จิตตพิมพ์</v>
          </cell>
          <cell r="J1560" t="str">
            <v>ศรีคำนวล</v>
          </cell>
          <cell r="K1560">
            <v>3520100014925</v>
          </cell>
          <cell r="L1560" t="str">
            <v>จอมทอง</v>
          </cell>
          <cell r="M1560" t="str">
            <v>เชียงใหม่ 3</v>
          </cell>
          <cell r="N1560">
            <v>8</v>
          </cell>
          <cell r="O1560" t="str">
            <v>พัฒนาองค์กรชุมชน</v>
          </cell>
          <cell r="P1560" t="str">
            <v>1.บุคคลค้ำประกัน</v>
          </cell>
          <cell r="Q1560">
            <v>83267.81</v>
          </cell>
          <cell r="R1560">
            <v>25718.48</v>
          </cell>
          <cell r="S1560" t="str">
            <v>จังหวัดฮอด</v>
          </cell>
          <cell r="T1560" t="str">
            <v>ผบE262</v>
          </cell>
          <cell r="U1560">
            <v>2563</v>
          </cell>
          <cell r="V1560" t="str">
            <v>ผบE100</v>
          </cell>
          <cell r="W1560">
            <v>2563</v>
          </cell>
          <cell r="X1560">
            <v>6</v>
          </cell>
          <cell r="Y1560">
            <v>8</v>
          </cell>
          <cell r="Z1560">
            <v>2563</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นางจิตตพิมพ์ ศรีคำนวล</v>
          </cell>
          <cell r="BM1560">
            <v>883263011037</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2404</v>
          </cell>
          <cell r="C1561">
            <v>1556</v>
          </cell>
          <cell r="D1561">
            <v>19</v>
          </cell>
          <cell r="E1561">
            <v>12</v>
          </cell>
          <cell r="F1561">
            <v>2566</v>
          </cell>
          <cell r="G1561">
            <v>800073059449</v>
          </cell>
          <cell r="H1561" t="str">
            <v>นาย</v>
          </cell>
          <cell r="I1561" t="str">
            <v>ประสงค์</v>
          </cell>
          <cell r="J1561" t="str">
            <v>บูรณะ</v>
          </cell>
          <cell r="K1561">
            <v>3500200540114</v>
          </cell>
          <cell r="L1561" t="str">
            <v>จอมทอง</v>
          </cell>
          <cell r="M1561" t="str">
            <v>เชียงใหม่ 3</v>
          </cell>
          <cell r="N1561">
            <v>8</v>
          </cell>
          <cell r="O1561" t="str">
            <v>ธนาคารประชาชน</v>
          </cell>
          <cell r="P1561" t="str">
            <v>1.บุคคลค้ำประกัน</v>
          </cell>
          <cell r="Q1561">
            <v>71127.88</v>
          </cell>
          <cell r="R1561">
            <v>23847.62</v>
          </cell>
          <cell r="S1561" t="str">
            <v>จังหวัดฮอด</v>
          </cell>
          <cell r="T1561" t="str">
            <v>ผบE177</v>
          </cell>
          <cell r="U1561">
            <v>2566</v>
          </cell>
          <cell r="V1561" t="str">
            <v>ผบE489</v>
          </cell>
          <cell r="W1561">
            <v>2566</v>
          </cell>
          <cell r="X1561">
            <v>16</v>
          </cell>
          <cell r="Y1561">
            <v>5</v>
          </cell>
          <cell r="Z1561">
            <v>2566</v>
          </cell>
          <cell r="AA1561"/>
          <cell r="AB1561"/>
          <cell r="AC1561"/>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นายประสงค์ บูรณะ</v>
          </cell>
          <cell r="BM1561">
            <v>888165010604</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2405</v>
          </cell>
          <cell r="C1562">
            <v>1557</v>
          </cell>
          <cell r="D1562">
            <v>19</v>
          </cell>
          <cell r="E1562">
            <v>12</v>
          </cell>
          <cell r="F1562">
            <v>2566</v>
          </cell>
          <cell r="G1562">
            <v>800091638190</v>
          </cell>
          <cell r="H1562" t="str">
            <v>นางสาว</v>
          </cell>
          <cell r="I1562" t="str">
            <v>ณัฐธิดา</v>
          </cell>
          <cell r="J1562" t="str">
            <v>วรษายะ</v>
          </cell>
          <cell r="K1562">
            <v>1500200156741</v>
          </cell>
          <cell r="L1562" t="str">
            <v>จอมทอง</v>
          </cell>
          <cell r="M1562" t="str">
            <v>เชียงใหม่ 3</v>
          </cell>
          <cell r="N1562">
            <v>8</v>
          </cell>
          <cell r="O1562" t="str">
            <v>ธนาคารประชาชน</v>
          </cell>
          <cell r="P1562" t="str">
            <v>1.บุคคลค้ำประกัน</v>
          </cell>
          <cell r="Q1562">
            <v>43055</v>
          </cell>
          <cell r="R1562">
            <v>8846.25</v>
          </cell>
          <cell r="S1562" t="str">
            <v>แขวงเชียงใหม่</v>
          </cell>
          <cell r="T1562" t="str">
            <v>ผบ.7143</v>
          </cell>
          <cell r="U1562">
            <v>2563</v>
          </cell>
          <cell r="V1562" t="str">
            <v>ผบ.359</v>
          </cell>
          <cell r="W1562">
            <v>2564</v>
          </cell>
          <cell r="X1562"/>
          <cell r="Y1562"/>
          <cell r="Z1562"/>
          <cell r="AA1562">
            <v>1</v>
          </cell>
          <cell r="AB1562">
            <v>6</v>
          </cell>
          <cell r="AC1562">
            <v>2564</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นางสาวณัฐธิดา วรษายะ</v>
          </cell>
          <cell r="BM1562">
            <v>883263011141</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2406</v>
          </cell>
          <cell r="C1563">
            <v>1558</v>
          </cell>
          <cell r="D1563">
            <v>19</v>
          </cell>
          <cell r="E1563">
            <v>12</v>
          </cell>
          <cell r="F1563">
            <v>2566</v>
          </cell>
          <cell r="G1563">
            <v>800061226950</v>
          </cell>
          <cell r="H1563" t="str">
            <v>นางสาว</v>
          </cell>
          <cell r="I1563" t="str">
            <v>มาลี</v>
          </cell>
          <cell r="J1563" t="str">
            <v>เตชะตา</v>
          </cell>
          <cell r="K1563">
            <v>3500200668218</v>
          </cell>
          <cell r="L1563" t="str">
            <v>จอมทอง</v>
          </cell>
          <cell r="M1563" t="str">
            <v>เชียงใหม่ 3</v>
          </cell>
          <cell r="N1563">
            <v>8</v>
          </cell>
          <cell r="O1563" t="str">
            <v>พัฒนาองค์กรชุมชน</v>
          </cell>
          <cell r="P1563" t="str">
            <v>1.บุคคลค้ำประกัน</v>
          </cell>
          <cell r="Q1563">
            <v>35123.120000000003</v>
          </cell>
          <cell r="R1563">
            <v>7484.37</v>
          </cell>
          <cell r="S1563" t="str">
            <v>จังหวัดฮอด</v>
          </cell>
          <cell r="T1563" t="str">
            <v>ผบE243</v>
          </cell>
          <cell r="U1563">
            <v>2563</v>
          </cell>
          <cell r="V1563" t="str">
            <v>ผบE121</v>
          </cell>
          <cell r="W1563">
            <v>2563</v>
          </cell>
          <cell r="X1563"/>
          <cell r="Y1563"/>
          <cell r="Z1563"/>
          <cell r="AA1563">
            <v>13</v>
          </cell>
          <cell r="AB1563">
            <v>8</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นางสาวมาลี เตชะตา</v>
          </cell>
          <cell r="BM1563">
            <v>883263011130</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2407</v>
          </cell>
          <cell r="C1564">
            <v>1559</v>
          </cell>
          <cell r="D1564">
            <v>19</v>
          </cell>
          <cell r="E1564">
            <v>12</v>
          </cell>
          <cell r="F1564">
            <v>2566</v>
          </cell>
          <cell r="G1564">
            <v>800088539864</v>
          </cell>
          <cell r="H1564" t="str">
            <v>นาง</v>
          </cell>
          <cell r="I1564" t="str">
            <v>สมศรี</v>
          </cell>
          <cell r="J1564" t="str">
            <v>จันตะพรม</v>
          </cell>
          <cell r="K1564">
            <v>3500200379208</v>
          </cell>
          <cell r="L1564" t="str">
            <v>จอมทอง</v>
          </cell>
          <cell r="M1564" t="str">
            <v>เชียงใหม่ 3</v>
          </cell>
          <cell r="N1564">
            <v>8</v>
          </cell>
          <cell r="O1564" t="str">
            <v>พัฒนาผู้มีบัตรสวัสดิการแห่งรัฐ (PSA)</v>
          </cell>
          <cell r="P1564" t="str">
            <v>1.บุคคลค้ำประกัน</v>
          </cell>
          <cell r="Q1564">
            <v>37799.46</v>
          </cell>
          <cell r="R1564">
            <v>3034.5</v>
          </cell>
          <cell r="S1564" t="str">
            <v>แขวงเชียงใหม่</v>
          </cell>
          <cell r="T1564" t="str">
            <v>ผบE1028</v>
          </cell>
          <cell r="U1564">
            <v>2563</v>
          </cell>
          <cell r="V1564" t="str">
            <v>ผบE1332</v>
          </cell>
          <cell r="W1564">
            <v>2563</v>
          </cell>
          <cell r="X1564"/>
          <cell r="Y1564"/>
          <cell r="Z1564"/>
          <cell r="AA1564">
            <v>29</v>
          </cell>
          <cell r="AB1564">
            <v>9</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นางสมศรี จันตะพรม</v>
          </cell>
          <cell r="BM1564">
            <v>883263011139</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2408</v>
          </cell>
          <cell r="C1565">
            <v>1560</v>
          </cell>
          <cell r="D1565">
            <v>19</v>
          </cell>
          <cell r="E1565">
            <v>12</v>
          </cell>
          <cell r="F1565">
            <v>2566</v>
          </cell>
          <cell r="G1565">
            <v>800027092553</v>
          </cell>
          <cell r="H1565" t="str">
            <v>นาง</v>
          </cell>
          <cell r="I1565" t="str">
            <v>ฉัตรวลัยหรือหยดวลัย</v>
          </cell>
          <cell r="J1565" t="str">
            <v>ปิยพรชัยตระกูลหรือยศถามี</v>
          </cell>
          <cell r="K1565">
            <v>3501200398726</v>
          </cell>
          <cell r="L1565" t="str">
            <v>จอมทอง</v>
          </cell>
          <cell r="M1565" t="str">
            <v>เชียงใหม่ 3</v>
          </cell>
          <cell r="N1565">
            <v>8</v>
          </cell>
          <cell r="O1565" t="str">
            <v>สินชื่อสวัสดิ์การ</v>
          </cell>
          <cell r="P1565" t="str">
            <v>1.บุคคลค้ำประกัน</v>
          </cell>
          <cell r="Q1565">
            <v>53969.33</v>
          </cell>
          <cell r="R1565">
            <v>5493.3</v>
          </cell>
          <cell r="S1565" t="str">
            <v>จังหวัดฮอด</v>
          </cell>
          <cell r="T1565" t="str">
            <v>ผบE350</v>
          </cell>
          <cell r="U1565">
            <v>2563</v>
          </cell>
          <cell r="V1565" t="str">
            <v>ผบE190</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นางฉัตรวลัยหรือหยดวลัย ปิยพรชัยตระกูลหรือยศถามี</v>
          </cell>
          <cell r="BM1565">
            <v>883263011271</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2409</v>
          </cell>
          <cell r="C1566">
            <v>1561</v>
          </cell>
          <cell r="D1566">
            <v>19</v>
          </cell>
          <cell r="E1566">
            <v>12</v>
          </cell>
          <cell r="F1566">
            <v>2566</v>
          </cell>
          <cell r="G1566">
            <v>800090821680</v>
          </cell>
          <cell r="H1566" t="str">
            <v>นาง</v>
          </cell>
          <cell r="I1566" t="str">
            <v>ต้อย</v>
          </cell>
          <cell r="J1566" t="str">
            <v>กันทะมาลี</v>
          </cell>
          <cell r="K1566">
            <v>3500200575511</v>
          </cell>
          <cell r="L1566" t="str">
            <v>จอมทอง</v>
          </cell>
          <cell r="M1566" t="str">
            <v>เชียงใหม่ 3</v>
          </cell>
          <cell r="N1566">
            <v>8</v>
          </cell>
          <cell r="O1566" t="str">
            <v>สินเชื่อแก้ไขปัญหาหนี้นอกระบบPAS</v>
          </cell>
          <cell r="P1566" t="str">
            <v>1.บุคคลค้ำประกัน</v>
          </cell>
          <cell r="Q1566">
            <v>44162</v>
          </cell>
          <cell r="R1566">
            <v>4323.74</v>
          </cell>
          <cell r="S1566" t="str">
            <v>จังหวัดฮอด</v>
          </cell>
          <cell r="T1566" t="str">
            <v>ผบE349</v>
          </cell>
          <cell r="U1566">
            <v>2563</v>
          </cell>
          <cell r="V1566" t="str">
            <v>ผบE189</v>
          </cell>
          <cell r="W1566">
            <v>2563</v>
          </cell>
          <cell r="X1566"/>
          <cell r="Y1566"/>
          <cell r="Z1566"/>
          <cell r="AA1566">
            <v>20</v>
          </cell>
          <cell r="AB1566">
            <v>8</v>
          </cell>
          <cell r="AC1566">
            <v>2563</v>
          </cell>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cell r="BC1566"/>
          <cell r="BD1566"/>
          <cell r="BE1566"/>
          <cell r="BF1566"/>
          <cell r="BG1566"/>
          <cell r="BH1566"/>
          <cell r="BI1566"/>
          <cell r="BJ1566"/>
          <cell r="BK1566"/>
          <cell r="BL1566" t="str">
            <v>นางต้อย กันทะมาลี</v>
          </cell>
          <cell r="BM1566">
            <v>883263011272</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2410</v>
          </cell>
          <cell r="C1567">
            <v>1562</v>
          </cell>
          <cell r="D1567">
            <v>19</v>
          </cell>
          <cell r="E1567">
            <v>12</v>
          </cell>
          <cell r="F1567">
            <v>2566</v>
          </cell>
          <cell r="G1567">
            <v>800061457332</v>
          </cell>
          <cell r="H1567" t="str">
            <v>นาย</v>
          </cell>
          <cell r="I1567" t="str">
            <v>ธนากฤต</v>
          </cell>
          <cell r="J1567" t="str">
            <v>แสนใจบาล</v>
          </cell>
          <cell r="K1567">
            <v>3500200692984</v>
          </cell>
          <cell r="L1567" t="str">
            <v>จอมทอง</v>
          </cell>
          <cell r="M1567" t="str">
            <v>เชียงใหม่ 3</v>
          </cell>
          <cell r="N1567">
            <v>8</v>
          </cell>
          <cell r="O1567" t="str">
            <v>พัฒนาองค์กรชุมชน (รายบุคคล)</v>
          </cell>
          <cell r="P1567" t="str">
            <v>1.บุคคลค้ำประกัน</v>
          </cell>
          <cell r="Q1567">
            <v>41657.360000000001</v>
          </cell>
          <cell r="R1567">
            <v>15391.09</v>
          </cell>
          <cell r="S1567" t="str">
            <v>จังหวัดฮอด</v>
          </cell>
          <cell r="T1567" t="str">
            <v>ผบE156</v>
          </cell>
          <cell r="U1567">
            <v>2564</v>
          </cell>
          <cell r="V1567" t="str">
            <v>ผบE103</v>
          </cell>
          <cell r="W1567">
            <v>2564</v>
          </cell>
          <cell r="X1567">
            <v>8</v>
          </cell>
          <cell r="Y1567">
            <v>6</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t="str">
            <v>ยกเลิกสืบเนื่องจากชำระหนี้ปิดบัญชี 31/5/2567</v>
          </cell>
          <cell r="BC1567"/>
          <cell r="BD1567"/>
          <cell r="BE1567"/>
          <cell r="BF1567"/>
          <cell r="BG1567"/>
          <cell r="BH1567"/>
          <cell r="BI1567"/>
          <cell r="BJ1567"/>
          <cell r="BK1567"/>
          <cell r="BL1567" t="str">
            <v>นายธนากฤต แสนใจบาล</v>
          </cell>
          <cell r="BM1567">
            <v>883263011656</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2411</v>
          </cell>
          <cell r="C1568">
            <v>1563</v>
          </cell>
          <cell r="D1568">
            <v>19</v>
          </cell>
          <cell r="E1568">
            <v>12</v>
          </cell>
          <cell r="F1568">
            <v>2566</v>
          </cell>
          <cell r="G1568">
            <v>800058104087</v>
          </cell>
          <cell r="H1568" t="str">
            <v>นาย</v>
          </cell>
          <cell r="I1568" t="str">
            <v>เสาร์คำ</v>
          </cell>
          <cell r="J1568" t="str">
            <v>ลำยุ</v>
          </cell>
          <cell r="K1568">
            <v>3500200137492</v>
          </cell>
          <cell r="L1568" t="str">
            <v>จอมทอง</v>
          </cell>
          <cell r="M1568" t="str">
            <v>เชียงใหม่ 3</v>
          </cell>
          <cell r="N1568">
            <v>8</v>
          </cell>
          <cell r="O1568" t="str">
            <v>องค์กรชุมชนรายบุคคล</v>
          </cell>
          <cell r="P1568" t="str">
            <v>1.บุคคลค้ำประกัน</v>
          </cell>
          <cell r="Q1568">
            <v>77810.38</v>
          </cell>
          <cell r="R1568">
            <v>20545.099999999999</v>
          </cell>
          <cell r="S1568" t="str">
            <v>จังหวัดฮอด</v>
          </cell>
          <cell r="T1568" t="str">
            <v>ผบ534</v>
          </cell>
          <cell r="U1568">
            <v>2563</v>
          </cell>
          <cell r="V1568" t="str">
            <v>ผบ145</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นายเสาร์คำ ลำยุ</v>
          </cell>
          <cell r="BM1568">
            <v>883263011652</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2412</v>
          </cell>
          <cell r="C1569">
            <v>1564</v>
          </cell>
          <cell r="D1569">
            <v>19</v>
          </cell>
          <cell r="E1569">
            <v>12</v>
          </cell>
          <cell r="F1569">
            <v>2566</v>
          </cell>
          <cell r="G1569">
            <v>800049510558</v>
          </cell>
          <cell r="H1569" t="str">
            <v>นางสาว</v>
          </cell>
          <cell r="I1569" t="str">
            <v>อรัญญา</v>
          </cell>
          <cell r="J1569" t="str">
            <v>พรรณสุวรรณ์</v>
          </cell>
          <cell r="K1569">
            <v>3500200287672</v>
          </cell>
          <cell r="L1569" t="str">
            <v>จอมทอง</v>
          </cell>
          <cell r="M1569" t="str">
            <v>เชียงใหม่ 3</v>
          </cell>
          <cell r="N1569">
            <v>8</v>
          </cell>
          <cell r="O1569" t="str">
            <v>ธนาคารประชาชน</v>
          </cell>
          <cell r="P1569" t="str">
            <v>1.บุคคลค้ำประกัน</v>
          </cell>
          <cell r="Q1569">
            <v>40752.79</v>
          </cell>
          <cell r="R1569">
            <v>8566.09</v>
          </cell>
          <cell r="S1569" t="str">
            <v>จังหวัดฮอด</v>
          </cell>
          <cell r="T1569" t="str">
            <v>ผบ541</v>
          </cell>
          <cell r="U1569">
            <v>2563</v>
          </cell>
          <cell r="V1569" t="str">
            <v>ผบ14702</v>
          </cell>
          <cell r="W1569">
            <v>2564</v>
          </cell>
          <cell r="X1569">
            <v>10</v>
          </cell>
          <cell r="Y1569">
            <v>8</v>
          </cell>
          <cell r="Z1569">
            <v>2564</v>
          </cell>
          <cell r="AA1569"/>
          <cell r="AB1569"/>
          <cell r="AC1569"/>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นางสาวอรัญญา พรรณสุวรรณ์</v>
          </cell>
          <cell r="BM1569">
            <v>883263011651</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2413</v>
          </cell>
          <cell r="C1570">
            <v>1565</v>
          </cell>
          <cell r="D1570">
            <v>19</v>
          </cell>
          <cell r="E1570">
            <v>12</v>
          </cell>
          <cell r="F1570">
            <v>2566</v>
          </cell>
          <cell r="G1570">
            <v>800058092258</v>
          </cell>
          <cell r="H1570" t="str">
            <v>นาง</v>
          </cell>
          <cell r="I1570" t="str">
            <v>นิตยา</v>
          </cell>
          <cell r="J1570" t="str">
            <v>ศรีวิชัย</v>
          </cell>
          <cell r="K1570">
            <v>3500200141422</v>
          </cell>
          <cell r="L1570" t="str">
            <v>จอมทอง</v>
          </cell>
          <cell r="M1570" t="str">
            <v>เชียงใหม่ 3</v>
          </cell>
          <cell r="N1570">
            <v>8</v>
          </cell>
          <cell r="O1570" t="str">
            <v>พัฒนาองค์กรชุมชน (รายบุคคล)</v>
          </cell>
          <cell r="P1570" t="str">
            <v>1.บุคคลค้ำประกัน</v>
          </cell>
          <cell r="Q1570">
            <v>63152.71</v>
          </cell>
          <cell r="R1570">
            <v>14289.02</v>
          </cell>
          <cell r="S1570" t="str">
            <v>จังหวัดฮอด</v>
          </cell>
          <cell r="T1570" t="str">
            <v>ผบ538</v>
          </cell>
          <cell r="U1570">
            <v>2563</v>
          </cell>
          <cell r="V1570" t="str">
            <v>ผบ134</v>
          </cell>
          <cell r="W1570">
            <v>2564</v>
          </cell>
          <cell r="X1570"/>
          <cell r="Y1570"/>
          <cell r="Z1570"/>
          <cell r="AA1570">
            <v>10</v>
          </cell>
          <cell r="AB1570">
            <v>8</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นางนิตยา ศรีวิชัย</v>
          </cell>
          <cell r="BM1570">
            <v>883263011650</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2414</v>
          </cell>
          <cell r="C1571">
            <v>1566</v>
          </cell>
          <cell r="D1571">
            <v>19</v>
          </cell>
          <cell r="E1571">
            <v>12</v>
          </cell>
          <cell r="F1571">
            <v>2566</v>
          </cell>
          <cell r="G1571">
            <v>800058344865</v>
          </cell>
          <cell r="H1571" t="str">
            <v>นาง</v>
          </cell>
          <cell r="I1571" t="str">
            <v>อรุณี</v>
          </cell>
          <cell r="J1571" t="str">
            <v>กองบุญเกิด</v>
          </cell>
          <cell r="K1571">
            <v>3501200397908</v>
          </cell>
          <cell r="L1571" t="str">
            <v>จอมทอง</v>
          </cell>
          <cell r="M1571" t="str">
            <v>เชียงใหม่ 3</v>
          </cell>
          <cell r="N1571">
            <v>8</v>
          </cell>
          <cell r="O1571" t="str">
            <v>สินเชื่ออุปโภคบริโภคเพื่อสังคม</v>
          </cell>
          <cell r="P1571" t="str">
            <v>1.บุคคลค้ำประกัน</v>
          </cell>
          <cell r="Q1571">
            <v>78519.91</v>
          </cell>
          <cell r="R1571">
            <v>9050.9599999999991</v>
          </cell>
          <cell r="S1571" t="str">
            <v>แขวงเชียงใหม่</v>
          </cell>
          <cell r="T1571" t="str">
            <v>ผบ9140</v>
          </cell>
          <cell r="U1571">
            <v>2563</v>
          </cell>
          <cell r="V1571" t="str">
            <v>ผบ363</v>
          </cell>
          <cell r="W1571">
            <v>2564</v>
          </cell>
          <cell r="X1571"/>
          <cell r="Y1571"/>
          <cell r="Z1571"/>
          <cell r="AA1571">
            <v>1</v>
          </cell>
          <cell r="AB1571">
            <v>6</v>
          </cell>
          <cell r="AC1571">
            <v>2564</v>
          </cell>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นางอรุณี กองบุญเกิด</v>
          </cell>
          <cell r="BM1571">
            <v>883263011649</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2415</v>
          </cell>
          <cell r="C1572">
            <v>1567</v>
          </cell>
          <cell r="D1572">
            <v>19</v>
          </cell>
          <cell r="E1572">
            <v>12</v>
          </cell>
          <cell r="F1572">
            <v>2566</v>
          </cell>
          <cell r="G1572">
            <v>800013649945</v>
          </cell>
          <cell r="H1572" t="str">
            <v>นาง</v>
          </cell>
          <cell r="I1572" t="str">
            <v>บัวไข</v>
          </cell>
          <cell r="J1572" t="str">
            <v>ฤทธิ์เรืองโรจน์</v>
          </cell>
          <cell r="K1572">
            <v>3500300372175</v>
          </cell>
          <cell r="L1572" t="str">
            <v>จอมทอง</v>
          </cell>
          <cell r="M1572" t="str">
            <v>เชียงใหม่ 3</v>
          </cell>
          <cell r="N1572">
            <v>8</v>
          </cell>
          <cell r="O1572" t="str">
            <v>ธนาคารประชาชน</v>
          </cell>
          <cell r="P1572" t="str">
            <v>1.บุคคลค้ำประกัน</v>
          </cell>
          <cell r="Q1572">
            <v>71060.639999999999</v>
          </cell>
          <cell r="R1572">
            <v>11709.49</v>
          </cell>
          <cell r="S1572" t="str">
            <v>จังหวัดฮอด</v>
          </cell>
          <cell r="T1572" t="str">
            <v>ผบ535</v>
          </cell>
          <cell r="U1572">
            <v>2563</v>
          </cell>
          <cell r="V1572" t="str">
            <v>ผบ146</v>
          </cell>
          <cell r="W1572">
            <v>2564</v>
          </cell>
          <cell r="X1572">
            <v>10</v>
          </cell>
          <cell r="Y1572">
            <v>8</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นางบัวไข ฤทธิ์เรืองโรจน์</v>
          </cell>
          <cell r="BM1572">
            <v>883263011648</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2416</v>
          </cell>
          <cell r="C1573">
            <v>1568</v>
          </cell>
          <cell r="D1573">
            <v>19</v>
          </cell>
          <cell r="E1573">
            <v>12</v>
          </cell>
          <cell r="F1573">
            <v>2566</v>
          </cell>
          <cell r="G1573">
            <v>800091482607</v>
          </cell>
          <cell r="H1573" t="str">
            <v>นางสาว</v>
          </cell>
          <cell r="I1573" t="str">
            <v>สริญญา</v>
          </cell>
          <cell r="J1573" t="str">
            <v>ปวนแสนคำ</v>
          </cell>
          <cell r="K1573">
            <v>1500901368816</v>
          </cell>
          <cell r="L1573" t="str">
            <v>จอมทอง</v>
          </cell>
          <cell r="M1573" t="str">
            <v>เชียงใหม่ 3</v>
          </cell>
          <cell r="N1573">
            <v>8</v>
          </cell>
          <cell r="O1573" t="str">
            <v>ธนาคารประชาชน</v>
          </cell>
          <cell r="P1573" t="str">
            <v>1.บุคคลค้ำประกัน</v>
          </cell>
          <cell r="Q1573">
            <v>28788.9</v>
          </cell>
          <cell r="R1573">
            <v>3199.29</v>
          </cell>
          <cell r="S1573" t="str">
            <v>แขวงเชียงใหม่</v>
          </cell>
          <cell r="T1573" t="str">
            <v>ผบ7144</v>
          </cell>
          <cell r="U1573">
            <v>2563</v>
          </cell>
          <cell r="V1573" t="str">
            <v>ผบ342</v>
          </cell>
          <cell r="W1573">
            <v>2564</v>
          </cell>
          <cell r="X1573">
            <v>1</v>
          </cell>
          <cell r="Y1573">
            <v>6</v>
          </cell>
          <cell r="Z1573">
            <v>2564</v>
          </cell>
          <cell r="AA1573"/>
          <cell r="AB1573"/>
          <cell r="AC1573"/>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นางสาวสริญญา ปวนแสนคำ</v>
          </cell>
          <cell r="BM1573">
            <v>883263011642</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2417</v>
          </cell>
          <cell r="C1574">
            <v>1569</v>
          </cell>
          <cell r="D1574">
            <v>19</v>
          </cell>
          <cell r="E1574">
            <v>12</v>
          </cell>
          <cell r="F1574">
            <v>2566</v>
          </cell>
          <cell r="G1574">
            <v>800049619169</v>
          </cell>
          <cell r="H1574" t="str">
            <v>นางสาว</v>
          </cell>
          <cell r="I1574" t="str">
            <v>ทัศนีย์</v>
          </cell>
          <cell r="J1574" t="str">
            <v>ใจจันติ๊บ</v>
          </cell>
          <cell r="K1574">
            <v>1509900655714</v>
          </cell>
          <cell r="L1574" t="str">
            <v>จอมทอง</v>
          </cell>
          <cell r="M1574" t="str">
            <v>เชียงใหม่ 3</v>
          </cell>
          <cell r="N1574">
            <v>8</v>
          </cell>
          <cell r="O1574" t="str">
            <v>ไทรทอง</v>
          </cell>
          <cell r="P1574" t="str">
            <v>2.หลักทรัพย์ค้ำประกัน</v>
          </cell>
          <cell r="Q1574">
            <v>467964.54</v>
          </cell>
          <cell r="R1574">
            <v>70754.820000000007</v>
          </cell>
          <cell r="S1574" t="str">
            <v>จังหวัดฮอด</v>
          </cell>
          <cell r="T1574" t="str">
            <v>ผบE302</v>
          </cell>
          <cell r="U1574">
            <v>2566</v>
          </cell>
          <cell r="V1574" t="str">
            <v>ผบE352</v>
          </cell>
          <cell r="W1574">
            <v>2566</v>
          </cell>
          <cell r="X1574"/>
          <cell r="Y1574"/>
          <cell r="Z1574"/>
          <cell r="AA1574">
            <v>25</v>
          </cell>
          <cell r="AB1574">
            <v>4</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นางสาวทัศนีย์ ใจจันติ๊บ</v>
          </cell>
          <cell r="BM1574">
            <v>888165010511</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2418</v>
          </cell>
          <cell r="C1575">
            <v>1570</v>
          </cell>
          <cell r="D1575">
            <v>19</v>
          </cell>
          <cell r="E1575">
            <v>12</v>
          </cell>
          <cell r="F1575">
            <v>2566</v>
          </cell>
          <cell r="G1575">
            <v>800062768562</v>
          </cell>
          <cell r="H1575" t="str">
            <v>นาย</v>
          </cell>
          <cell r="I1575" t="str">
            <v>บุญธรรม</v>
          </cell>
          <cell r="J1575" t="str">
            <v>จีนะจุมปู</v>
          </cell>
          <cell r="K1575">
            <v>3500200591363</v>
          </cell>
          <cell r="L1575" t="str">
            <v>จอมทอง</v>
          </cell>
          <cell r="M1575" t="str">
            <v>เชียงใหม่ 3</v>
          </cell>
          <cell r="N1575">
            <v>8</v>
          </cell>
          <cell r="O1575" t="str">
            <v>พัฒนาองค์กรชุมชน (รายบุคคล)</v>
          </cell>
          <cell r="P1575" t="str">
            <v>1.บุคคลค้ำประกัน</v>
          </cell>
          <cell r="Q1575">
            <v>63855.63</v>
          </cell>
          <cell r="R1575">
            <v>17111.240000000002</v>
          </cell>
          <cell r="S1575" t="str">
            <v>จังหวัดฮอด</v>
          </cell>
          <cell r="T1575" t="str">
            <v>ผบE176</v>
          </cell>
          <cell r="U1575">
            <v>2566</v>
          </cell>
          <cell r="V1575" t="str">
            <v>ผบE465</v>
          </cell>
          <cell r="W1575">
            <v>2566</v>
          </cell>
          <cell r="X1575"/>
          <cell r="Y1575"/>
          <cell r="Z1575"/>
          <cell r="AA1575">
            <v>16</v>
          </cell>
          <cell r="AB1575">
            <v>5</v>
          </cell>
          <cell r="AC1575">
            <v>2566</v>
          </cell>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นายบุญธรรม จีนะจุมปู</v>
          </cell>
          <cell r="BM1575">
            <v>888165010504</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2419</v>
          </cell>
          <cell r="C1576">
            <v>1571</v>
          </cell>
          <cell r="D1576">
            <v>19</v>
          </cell>
          <cell r="E1576">
            <v>12</v>
          </cell>
          <cell r="F1576">
            <v>2566</v>
          </cell>
          <cell r="G1576">
            <v>800125439953</v>
          </cell>
          <cell r="H1576" t="str">
            <v>นาย</v>
          </cell>
          <cell r="I1576" t="str">
            <v>เจษฎา</v>
          </cell>
          <cell r="J1576" t="str">
            <v>หน่อแก้ว</v>
          </cell>
          <cell r="K1576">
            <v>1505200041175</v>
          </cell>
          <cell r="L1576" t="str">
            <v>จอมทอง</v>
          </cell>
          <cell r="M1576" t="str">
            <v>เชียงใหม่ 3</v>
          </cell>
          <cell r="N1576">
            <v>8</v>
          </cell>
          <cell r="O1576" t="str">
            <v>ธนาคารประชาชน</v>
          </cell>
          <cell r="P1576" t="str">
            <v>1.บุคคลค้ำประกัน</v>
          </cell>
          <cell r="Q1576">
            <v>46953.33</v>
          </cell>
          <cell r="R1576">
            <v>8965.59</v>
          </cell>
          <cell r="S1576" t="str">
            <v>แขวงเชียงใหม่</v>
          </cell>
          <cell r="T1576" t="str">
            <v>ผบE1174</v>
          </cell>
          <cell r="U1576">
            <v>2566</v>
          </cell>
          <cell r="V1576" t="str">
            <v>ผบE2957</v>
          </cell>
          <cell r="W1576">
            <v>2566</v>
          </cell>
          <cell r="X1576">
            <v>7</v>
          </cell>
          <cell r="Y1576">
            <v>5</v>
          </cell>
          <cell r="Z1576">
            <v>2566</v>
          </cell>
          <cell r="AA1576"/>
          <cell r="AB1576"/>
          <cell r="AC1576"/>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นายเจษฎา หน่อแก้ว</v>
          </cell>
          <cell r="BM1576">
            <v>888165010605</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2420</v>
          </cell>
          <cell r="C1577">
            <v>1572</v>
          </cell>
          <cell r="D1577">
            <v>19</v>
          </cell>
          <cell r="E1577">
            <v>12</v>
          </cell>
          <cell r="F1577">
            <v>2566</v>
          </cell>
          <cell r="G1577">
            <v>856353000115</v>
          </cell>
          <cell r="H1577" t="str">
            <v>นาย</v>
          </cell>
          <cell r="I1577" t="str">
            <v>ปฏิวัติ</v>
          </cell>
          <cell r="J1577" t="str">
            <v>ปู่แก้ว</v>
          </cell>
          <cell r="K1577">
            <v>3501800096607</v>
          </cell>
          <cell r="L1577" t="str">
            <v>อมก๋อย</v>
          </cell>
          <cell r="M1577" t="str">
            <v>เชียงใหม่ 3</v>
          </cell>
          <cell r="N1577">
            <v>8</v>
          </cell>
          <cell r="O1577" t="str">
            <v>พัฒนากลุ่มอาชีพ</v>
          </cell>
          <cell r="P1577" t="str">
            <v>1.บุคคลค้ำประกัน</v>
          </cell>
          <cell r="Q1577">
            <v>958721.14</v>
          </cell>
          <cell r="R1577">
            <v>124738.99</v>
          </cell>
          <cell r="S1577" t="str">
            <v>จังหวัดฮอด</v>
          </cell>
          <cell r="T1577" t="str">
            <v>ผบ775</v>
          </cell>
          <cell r="U1577">
            <v>2562</v>
          </cell>
          <cell r="V1577" t="str">
            <v>ผบ1016</v>
          </cell>
          <cell r="W1577">
            <v>2562</v>
          </cell>
          <cell r="X1577"/>
          <cell r="Y1577"/>
          <cell r="Z1577"/>
          <cell r="AA1577">
            <v>29</v>
          </cell>
          <cell r="AB1577">
            <v>10</v>
          </cell>
          <cell r="AC1577">
            <v>2562</v>
          </cell>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นายปฏิวัติ ปู่แก้ว</v>
          </cell>
          <cell r="BM1577">
            <v>883262010713</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2421</v>
          </cell>
          <cell r="C1578">
            <v>1573</v>
          </cell>
          <cell r="D1578">
            <v>19</v>
          </cell>
          <cell r="E1578">
            <v>12</v>
          </cell>
          <cell r="F1578">
            <v>2566</v>
          </cell>
          <cell r="G1578">
            <v>800027683401</v>
          </cell>
          <cell r="H1578" t="str">
            <v>นาง</v>
          </cell>
          <cell r="I1578" t="str">
            <v>จิดาภา</v>
          </cell>
          <cell r="J1578" t="str">
            <v>จันทร์ราชา</v>
          </cell>
          <cell r="K1578">
            <v>3650200352155</v>
          </cell>
          <cell r="L1578" t="str">
            <v>อมก๋อย</v>
          </cell>
          <cell r="M1578" t="str">
            <v>เชียงใหม่ 3</v>
          </cell>
          <cell r="N1578">
            <v>8</v>
          </cell>
          <cell r="O1578" t="str">
            <v>ห้องแถว</v>
          </cell>
          <cell r="P1578" t="str">
            <v>1.บุคคลค้ำประกัน</v>
          </cell>
          <cell r="Q1578">
            <v>312252.64</v>
          </cell>
          <cell r="R1578">
            <v>30366.49</v>
          </cell>
          <cell r="S1578" t="str">
            <v>จังหวัดเชียงใหม่</v>
          </cell>
          <cell r="T1578" t="str">
            <v>ผบ1165</v>
          </cell>
          <cell r="U1578">
            <v>2562</v>
          </cell>
          <cell r="V1578" t="str">
            <v>ผบ1748</v>
          </cell>
          <cell r="W1578">
            <v>2562</v>
          </cell>
          <cell r="X1578">
            <v>19</v>
          </cell>
          <cell r="Y1578">
            <v>8</v>
          </cell>
          <cell r="Z1578">
            <v>2562</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นางจิดาภา จันทร์ราชา</v>
          </cell>
          <cell r="BM1578">
            <v>883262010669</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2422</v>
          </cell>
          <cell r="C1579">
            <v>1574</v>
          </cell>
          <cell r="D1579">
            <v>19</v>
          </cell>
          <cell r="E1579">
            <v>12</v>
          </cell>
          <cell r="F1579">
            <v>2566</v>
          </cell>
          <cell r="G1579">
            <v>800029149260</v>
          </cell>
          <cell r="H1579" t="str">
            <v>นาย</v>
          </cell>
          <cell r="I1579" t="str">
            <v>สุรศักดิ์</v>
          </cell>
          <cell r="J1579" t="str">
            <v>กติกาชีวิน</v>
          </cell>
          <cell r="K1579">
            <v>3501800132603</v>
          </cell>
          <cell r="L1579" t="str">
            <v>อมก๋อย</v>
          </cell>
          <cell r="M1579" t="str">
            <v>เชียงใหม่ 3</v>
          </cell>
          <cell r="N1579">
            <v>8</v>
          </cell>
          <cell r="O1579" t="str">
            <v>ธนาคารประชาชน</v>
          </cell>
          <cell r="P1579" t="str">
            <v>1.บุคคลค้ำประกัน</v>
          </cell>
          <cell r="Q1579">
            <v>78361.320000000007</v>
          </cell>
          <cell r="R1579">
            <v>10983.6</v>
          </cell>
          <cell r="S1579" t="str">
            <v>จังหวัดฮอด</v>
          </cell>
          <cell r="T1579" t="str">
            <v>ผบE346</v>
          </cell>
          <cell r="U1579">
            <v>2563</v>
          </cell>
          <cell r="V1579" t="str">
            <v>ผบE186</v>
          </cell>
          <cell r="W1579">
            <v>2563</v>
          </cell>
          <cell r="X1579">
            <v>20</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นายสุรศักดิ์ กติกาชีวิน</v>
          </cell>
          <cell r="BM1579">
            <v>883263011054</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2423</v>
          </cell>
          <cell r="C1580">
            <v>1575</v>
          </cell>
          <cell r="D1580">
            <v>19</v>
          </cell>
          <cell r="E1580">
            <v>12</v>
          </cell>
          <cell r="F1580">
            <v>2566</v>
          </cell>
          <cell r="G1580">
            <v>800090775357</v>
          </cell>
          <cell r="H1580" t="str">
            <v>นาย</v>
          </cell>
          <cell r="I1580" t="str">
            <v>อุเทน</v>
          </cell>
          <cell r="J1580" t="str">
            <v>ทิพย์ธรรม</v>
          </cell>
          <cell r="K1580">
            <v>3501800093811</v>
          </cell>
          <cell r="L1580" t="str">
            <v>อมก๋อย</v>
          </cell>
          <cell r="M1580" t="str">
            <v>เชียงใหม่ 3</v>
          </cell>
          <cell r="N1580">
            <v>8</v>
          </cell>
          <cell r="O1580" t="str">
            <v>สินเชื่อแก้ไขปัญหาหนี้นอกระบบPAS</v>
          </cell>
          <cell r="P1580" t="str">
            <v>1.บุคคลค้ำประกัน</v>
          </cell>
          <cell r="Q1580">
            <v>48611</v>
          </cell>
          <cell r="R1580">
            <v>8268.1</v>
          </cell>
          <cell r="S1580" t="str">
            <v>จังหวัดฮอด</v>
          </cell>
          <cell r="T1580" t="str">
            <v>ผบE324</v>
          </cell>
          <cell r="U1580">
            <v>2563</v>
          </cell>
          <cell r="V1580" t="str">
            <v>ผบE166</v>
          </cell>
          <cell r="W1580">
            <v>2563</v>
          </cell>
          <cell r="X1580">
            <v>19</v>
          </cell>
          <cell r="Y1580">
            <v>8</v>
          </cell>
          <cell r="Z1580">
            <v>2563</v>
          </cell>
          <cell r="AA1580"/>
          <cell r="AB1580"/>
          <cell r="AC1580"/>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นายอุเทน ทิพย์ธรรม</v>
          </cell>
          <cell r="BM1580">
            <v>883263011063</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2424</v>
          </cell>
          <cell r="C1581">
            <v>1576</v>
          </cell>
          <cell r="D1581">
            <v>19</v>
          </cell>
          <cell r="E1581">
            <v>12</v>
          </cell>
          <cell r="F1581">
            <v>2566</v>
          </cell>
          <cell r="G1581">
            <v>800054069953</v>
          </cell>
          <cell r="H1581" t="str">
            <v>นาง</v>
          </cell>
          <cell r="I1581" t="str">
            <v>สุทิน</v>
          </cell>
          <cell r="J1581" t="str">
            <v>สุวรรณ</v>
          </cell>
          <cell r="K1581">
            <v>3501800006144</v>
          </cell>
          <cell r="L1581" t="str">
            <v>อมก๋อย</v>
          </cell>
          <cell r="M1581" t="str">
            <v>เชียงใหม่ 3</v>
          </cell>
          <cell r="N1581">
            <v>8</v>
          </cell>
          <cell r="O1581" t="str">
            <v>ธนาคารประชาชน</v>
          </cell>
          <cell r="P1581" t="str">
            <v>1.บุคคลค้ำประกัน</v>
          </cell>
          <cell r="Q1581">
            <v>62632</v>
          </cell>
          <cell r="R1581">
            <v>16701.14</v>
          </cell>
          <cell r="S1581" t="str">
            <v>จังหวัดฮอด</v>
          </cell>
          <cell r="T1581" t="str">
            <v>ผบE343</v>
          </cell>
          <cell r="U1581">
            <v>2563</v>
          </cell>
          <cell r="V1581" t="str">
            <v>ผบE183</v>
          </cell>
          <cell r="W1581">
            <v>2563</v>
          </cell>
          <cell r="X1581"/>
          <cell r="Y1581"/>
          <cell r="Z1581"/>
          <cell r="AA1581">
            <v>20</v>
          </cell>
          <cell r="AB1581">
            <v>8</v>
          </cell>
          <cell r="AC1581">
            <v>2563</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นางสุทิน สุวรรณ</v>
          </cell>
          <cell r="BM1581">
            <v>883263011060</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2425</v>
          </cell>
          <cell r="C1582">
            <v>1577</v>
          </cell>
          <cell r="D1582">
            <v>19</v>
          </cell>
          <cell r="E1582">
            <v>12</v>
          </cell>
          <cell r="F1582">
            <v>2566</v>
          </cell>
          <cell r="G1582">
            <v>800058887996</v>
          </cell>
          <cell r="H1582" t="str">
            <v>นาง</v>
          </cell>
          <cell r="I1582" t="str">
            <v>จุฑามาศ</v>
          </cell>
          <cell r="J1582" t="str">
            <v>คำภีระ</v>
          </cell>
          <cell r="K1582">
            <v>3500900403616</v>
          </cell>
          <cell r="L1582" t="str">
            <v>จอมทอง</v>
          </cell>
          <cell r="M1582" t="str">
            <v>เชียงใหม่ 3</v>
          </cell>
          <cell r="N1582">
            <v>8</v>
          </cell>
          <cell r="O1582" t="str">
            <v>องค์กรชุมชน</v>
          </cell>
          <cell r="P1582" t="str">
            <v>1.บุคคลค้ำประกัน</v>
          </cell>
          <cell r="Q1582">
            <v>81564.649999999994</v>
          </cell>
          <cell r="R1582">
            <v>15745.68</v>
          </cell>
          <cell r="S1582" t="str">
            <v>จังหวัดฮอด</v>
          </cell>
          <cell r="T1582" t="str">
            <v>ผบ1143</v>
          </cell>
          <cell r="U1582">
            <v>2562</v>
          </cell>
          <cell r="V1582" t="str">
            <v>ผบ1128</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นางจุฑามาศ คำภีระ</v>
          </cell>
          <cell r="BM1582">
            <v>883262011824</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2426</v>
          </cell>
          <cell r="C1583">
            <v>1578</v>
          </cell>
          <cell r="D1583">
            <v>19</v>
          </cell>
          <cell r="E1583">
            <v>12</v>
          </cell>
          <cell r="F1583">
            <v>2566</v>
          </cell>
          <cell r="G1583">
            <v>800058887970</v>
          </cell>
          <cell r="H1583" t="str">
            <v>นาง</v>
          </cell>
          <cell r="I1583" t="str">
            <v>บัวคลี่</v>
          </cell>
          <cell r="J1583" t="str">
            <v>สมสิงห์คำ</v>
          </cell>
          <cell r="K1583">
            <v>3500200636456</v>
          </cell>
          <cell r="L1583" t="str">
            <v>จอมทอง</v>
          </cell>
          <cell r="M1583" t="str">
            <v>เชียงใหม่ 3</v>
          </cell>
          <cell r="N1583">
            <v>8</v>
          </cell>
          <cell r="O1583" t="str">
            <v>องค์กรชุมชน</v>
          </cell>
          <cell r="P1583" t="str">
            <v>1.บุคคลค้ำประกัน</v>
          </cell>
          <cell r="Q1583">
            <v>77282.41</v>
          </cell>
          <cell r="R1583">
            <v>16538.310000000001</v>
          </cell>
          <cell r="S1583" t="str">
            <v>จังหวัดฮอด</v>
          </cell>
          <cell r="T1583" t="str">
            <v>ผบ1156</v>
          </cell>
          <cell r="U1583">
            <v>2562</v>
          </cell>
          <cell r="V1583" t="str">
            <v>ผบ1112</v>
          </cell>
          <cell r="W1583">
            <v>2562</v>
          </cell>
          <cell r="X1583"/>
          <cell r="Y1583"/>
          <cell r="Z1583"/>
          <cell r="AA1583">
            <v>18</v>
          </cell>
          <cell r="AB1583">
            <v>11</v>
          </cell>
          <cell r="AC1583">
            <v>2562</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นางบัวคลี่ สมสิงห์คำ</v>
          </cell>
          <cell r="BM1583">
            <v>883262011825</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2427</v>
          </cell>
          <cell r="C1584">
            <v>1579</v>
          </cell>
          <cell r="D1584">
            <v>19</v>
          </cell>
          <cell r="E1584">
            <v>12</v>
          </cell>
          <cell r="F1584">
            <v>2566</v>
          </cell>
          <cell r="G1584">
            <v>800058589410</v>
          </cell>
          <cell r="H1584" t="str">
            <v>นาย</v>
          </cell>
          <cell r="I1584" t="str">
            <v>ณรงค์</v>
          </cell>
          <cell r="J1584" t="str">
            <v>เดชดง</v>
          </cell>
          <cell r="K1584">
            <v>1509900289971</v>
          </cell>
          <cell r="L1584" t="str">
            <v>จอมทอง</v>
          </cell>
          <cell r="M1584" t="str">
            <v>เชียงใหม่ 3</v>
          </cell>
          <cell r="N1584">
            <v>8</v>
          </cell>
          <cell r="O1584" t="str">
            <v>ธนาคารประชาชน</v>
          </cell>
          <cell r="P1584" t="str">
            <v>1.บุคคลค้ำประกัน</v>
          </cell>
          <cell r="Q1584">
            <v>64434</v>
          </cell>
          <cell r="R1584">
            <v>28844.73</v>
          </cell>
          <cell r="S1584" t="str">
            <v>จังหวัดลำพูน</v>
          </cell>
          <cell r="T1584" t="str">
            <v>ผบE615</v>
          </cell>
          <cell r="U1584">
            <v>2564</v>
          </cell>
          <cell r="V1584" t="str">
            <v>ผบE999</v>
          </cell>
          <cell r="W1584">
            <v>2564</v>
          </cell>
          <cell r="X1584"/>
          <cell r="Y1584"/>
          <cell r="Z1584"/>
          <cell r="AA1584">
            <v>26</v>
          </cell>
          <cell r="AB1584">
            <v>8</v>
          </cell>
          <cell r="AC1584">
            <v>2564</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นายณรงค์ เดชดง</v>
          </cell>
          <cell r="BM1584">
            <v>883263011049</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2428</v>
          </cell>
          <cell r="C1585">
            <v>1580</v>
          </cell>
          <cell r="D1585">
            <v>19</v>
          </cell>
          <cell r="E1585">
            <v>12</v>
          </cell>
          <cell r="F1585">
            <v>2566</v>
          </cell>
          <cell r="G1585">
            <v>800043122772</v>
          </cell>
          <cell r="H1585" t="str">
            <v>นาย</v>
          </cell>
          <cell r="I1585" t="str">
            <v>ไสว</v>
          </cell>
          <cell r="J1585" t="str">
            <v>ทาสี</v>
          </cell>
          <cell r="K1585">
            <v>3500200061950</v>
          </cell>
          <cell r="L1585" t="str">
            <v>จอมทอง</v>
          </cell>
          <cell r="M1585" t="str">
            <v>เชียงใหม่ 3</v>
          </cell>
          <cell r="N1585">
            <v>8</v>
          </cell>
          <cell r="O1585" t="str">
            <v>ธนาคารประชาชน</v>
          </cell>
          <cell r="P1585" t="str">
            <v>1.บุคคลค้ำประกัน</v>
          </cell>
          <cell r="Q1585">
            <v>56728.959999999999</v>
          </cell>
          <cell r="R1585">
            <v>7144.55</v>
          </cell>
          <cell r="S1585" t="str">
            <v>จังหวัดฮอด</v>
          </cell>
          <cell r="T1585" t="str">
            <v>ผบ1136</v>
          </cell>
          <cell r="U1585">
            <v>2562</v>
          </cell>
          <cell r="V1585" t="str">
            <v>ผบ1134</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2429</v>
          </cell>
          <cell r="C1586">
            <v>1581</v>
          </cell>
          <cell r="D1586">
            <v>19</v>
          </cell>
          <cell r="E1586">
            <v>12</v>
          </cell>
          <cell r="F1586">
            <v>2566</v>
          </cell>
          <cell r="G1586">
            <v>800059505365</v>
          </cell>
          <cell r="H1586" t="str">
            <v>นาย</v>
          </cell>
          <cell r="I1586" t="str">
            <v>ไสว</v>
          </cell>
          <cell r="J1586" t="str">
            <v>ทาสี</v>
          </cell>
          <cell r="K1586">
            <v>3500200061950</v>
          </cell>
          <cell r="L1586" t="str">
            <v>จอมทอง</v>
          </cell>
          <cell r="M1586" t="str">
            <v>เชียงใหม่ 3</v>
          </cell>
          <cell r="N1586">
            <v>8</v>
          </cell>
          <cell r="O1586" t="str">
            <v>องค์กรชุมชน</v>
          </cell>
          <cell r="P1586" t="str">
            <v>1.บุคคลค้ำประกัน</v>
          </cell>
          <cell r="Q1586">
            <v>80660.75</v>
          </cell>
          <cell r="R1586">
            <v>16485.84</v>
          </cell>
          <cell r="S1586" t="str">
            <v>จังหวัดฮอด</v>
          </cell>
          <cell r="T1586" t="str">
            <v>ผบ1135</v>
          </cell>
          <cell r="U1586">
            <v>2562</v>
          </cell>
          <cell r="V1586" t="str">
            <v>ผบ1133</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นายไสว ทาสี</v>
          </cell>
          <cell r="BM1586">
            <v>883262011828</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2430</v>
          </cell>
          <cell r="C1587">
            <v>1582</v>
          </cell>
          <cell r="D1587">
            <v>19</v>
          </cell>
          <cell r="E1587">
            <v>12</v>
          </cell>
          <cell r="F1587">
            <v>2566</v>
          </cell>
          <cell r="G1587">
            <v>800074278709</v>
          </cell>
          <cell r="H1587" t="str">
            <v>นาย</v>
          </cell>
          <cell r="I1587" t="str">
            <v>สุทธิศักดิ์</v>
          </cell>
          <cell r="J1587" t="str">
            <v>ขัดก๋า</v>
          </cell>
          <cell r="K1587">
            <v>1500200165236</v>
          </cell>
          <cell r="L1587" t="str">
            <v>จอมทอง</v>
          </cell>
          <cell r="M1587" t="str">
            <v>เชียงใหม่ 3</v>
          </cell>
          <cell r="N1587">
            <v>8</v>
          </cell>
          <cell r="O1587" t="str">
            <v>ธนาคารประชาชน</v>
          </cell>
          <cell r="P1587" t="str">
            <v>1.บุคคลค้ำประกัน</v>
          </cell>
          <cell r="Q1587">
            <v>30000</v>
          </cell>
          <cell r="R1587">
            <v>7150.08</v>
          </cell>
          <cell r="S1587" t="str">
            <v>จังหวัดฮอด</v>
          </cell>
          <cell r="T1587" t="str">
            <v>ผบ1165</v>
          </cell>
          <cell r="U1587">
            <v>2562</v>
          </cell>
          <cell r="V1587" t="str">
            <v>ผบ1140</v>
          </cell>
          <cell r="W1587">
            <v>2562</v>
          </cell>
          <cell r="X1587"/>
          <cell r="Y1587"/>
          <cell r="Z1587"/>
          <cell r="AA1587">
            <v>18</v>
          </cell>
          <cell r="AB1587">
            <v>11</v>
          </cell>
          <cell r="AC1587">
            <v>2562</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นายสุทธิศักดิ์ ขัดก๋า</v>
          </cell>
          <cell r="BM1587">
            <v>883262011827</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2431</v>
          </cell>
          <cell r="C1588">
            <v>1583</v>
          </cell>
          <cell r="D1588">
            <v>19</v>
          </cell>
          <cell r="E1588">
            <v>12</v>
          </cell>
          <cell r="F1588">
            <v>2566</v>
          </cell>
          <cell r="G1588">
            <v>800033424121</v>
          </cell>
          <cell r="H1588" t="str">
            <v>นาย</v>
          </cell>
          <cell r="I1588" t="str">
            <v>อิทธิพล</v>
          </cell>
          <cell r="J1588" t="str">
            <v>สายกันธา</v>
          </cell>
          <cell r="K1588">
            <v>3501500490440</v>
          </cell>
          <cell r="L1588" t="str">
            <v>จอมทอง</v>
          </cell>
          <cell r="M1588" t="str">
            <v>เชียงใหม่ 3</v>
          </cell>
          <cell r="N1588">
            <v>8</v>
          </cell>
          <cell r="O1588" t="str">
            <v>ธนาคารประชาชน</v>
          </cell>
          <cell r="P1588" t="str">
            <v>1.บุคคลค้ำประกัน</v>
          </cell>
          <cell r="Q1588">
            <v>82348.62</v>
          </cell>
          <cell r="R1588">
            <v>24546.9</v>
          </cell>
          <cell r="S1588" t="str">
            <v>แขวงเชียงใหม่</v>
          </cell>
          <cell r="T1588" t="str">
            <v>ผบ527</v>
          </cell>
          <cell r="U1588">
            <v>2564</v>
          </cell>
          <cell r="V1588" t="str">
            <v>ผบ1074</v>
          </cell>
          <cell r="W1588">
            <v>2564</v>
          </cell>
          <cell r="X1588"/>
          <cell r="Y1588"/>
          <cell r="Z1588"/>
          <cell r="AA1588">
            <v>6</v>
          </cell>
          <cell r="AB1588">
            <v>7</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นายอิทธิพล สายกันธา</v>
          </cell>
          <cell r="BM1588">
            <v>883263011046</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2432</v>
          </cell>
          <cell r="C1589">
            <v>1584</v>
          </cell>
          <cell r="D1589">
            <v>19</v>
          </cell>
          <cell r="E1589">
            <v>12</v>
          </cell>
          <cell r="F1589">
            <v>2566</v>
          </cell>
          <cell r="G1589">
            <v>800049442992</v>
          </cell>
          <cell r="H1589" t="str">
            <v>นาย</v>
          </cell>
          <cell r="I1589" t="str">
            <v>วิรัตน์</v>
          </cell>
          <cell r="J1589" t="str">
            <v>พงศ์พนาชีวิน</v>
          </cell>
          <cell r="K1589">
            <v>2500200001240</v>
          </cell>
          <cell r="L1589" t="str">
            <v>จอมทอง</v>
          </cell>
          <cell r="M1589" t="str">
            <v>เชียงใหม่ 3</v>
          </cell>
          <cell r="N1589">
            <v>8</v>
          </cell>
          <cell r="O1589" t="str">
            <v>ธนาคารประชาชน</v>
          </cell>
          <cell r="P1589" t="str">
            <v>1.บุคคลค้ำประกัน</v>
          </cell>
          <cell r="Q1589">
            <v>51512.58</v>
          </cell>
          <cell r="R1589">
            <v>16093.91</v>
          </cell>
          <cell r="S1589" t="str">
            <v>จังหวัดฮอด</v>
          </cell>
          <cell r="T1589" t="str">
            <v>ผบ539</v>
          </cell>
          <cell r="U1589">
            <v>2563</v>
          </cell>
          <cell r="V1589" t="str">
            <v>ผบ161</v>
          </cell>
          <cell r="W1589">
            <v>2564</v>
          </cell>
          <cell r="X1589"/>
          <cell r="Y1589"/>
          <cell r="Z1589"/>
          <cell r="AA1589">
            <v>24</v>
          </cell>
          <cell r="AB1589">
            <v>8</v>
          </cell>
          <cell r="AC1589">
            <v>2564</v>
          </cell>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นายวิรัตน์ พงศ์พนาชีวิน</v>
          </cell>
          <cell r="BM1589">
            <v>883263011267</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2433</v>
          </cell>
          <cell r="C1590">
            <v>1585</v>
          </cell>
          <cell r="D1590">
            <v>19</v>
          </cell>
          <cell r="E1590">
            <v>12</v>
          </cell>
          <cell r="F1590">
            <v>2566</v>
          </cell>
          <cell r="G1590">
            <v>800067572381</v>
          </cell>
          <cell r="H1590" t="str">
            <v>นาย</v>
          </cell>
          <cell r="I1590" t="str">
            <v>สุทัศน์</v>
          </cell>
          <cell r="J1590" t="str">
            <v>บุญทา</v>
          </cell>
          <cell r="K1590">
            <v>3500200517198</v>
          </cell>
          <cell r="L1590" t="str">
            <v>จอมทอง</v>
          </cell>
          <cell r="M1590" t="str">
            <v>เชียงใหม่ 3</v>
          </cell>
          <cell r="N1590">
            <v>8</v>
          </cell>
          <cell r="O1590" t="str">
            <v>ธนาคารประชาชน</v>
          </cell>
          <cell r="P1590" t="str">
            <v>1.บุคคลค้ำประกัน</v>
          </cell>
          <cell r="Q1590">
            <v>42996.06</v>
          </cell>
          <cell r="R1590">
            <v>12966.29</v>
          </cell>
          <cell r="S1590" t="str">
            <v>จังหวัดฮอด</v>
          </cell>
          <cell r="T1590" t="str">
            <v>ผบ.1168</v>
          </cell>
          <cell r="U1590">
            <v>2562</v>
          </cell>
          <cell r="V1590" t="str">
            <v>ผบ.1308</v>
          </cell>
          <cell r="W1590">
            <v>2562</v>
          </cell>
          <cell r="X1590">
            <v>2</v>
          </cell>
          <cell r="Y1590">
            <v>12</v>
          </cell>
          <cell r="Z1590">
            <v>2562</v>
          </cell>
          <cell r="AA1590"/>
          <cell r="AB1590"/>
          <cell r="AC1590"/>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นายสุทัศน์ บุญทา</v>
          </cell>
          <cell r="BM1590">
            <v>883262011834</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2434</v>
          </cell>
          <cell r="C1591">
            <v>1586</v>
          </cell>
          <cell r="D1591">
            <v>19</v>
          </cell>
          <cell r="E1591">
            <v>12</v>
          </cell>
          <cell r="F1591">
            <v>2566</v>
          </cell>
          <cell r="G1591">
            <v>800043581399</v>
          </cell>
          <cell r="H1591" t="str">
            <v>นาย</v>
          </cell>
          <cell r="I1591" t="str">
            <v>เอกถวัลย์</v>
          </cell>
          <cell r="J1591" t="str">
            <v>โยมนา</v>
          </cell>
          <cell r="K1591">
            <v>3500200538519</v>
          </cell>
          <cell r="L1591" t="str">
            <v>จอมทอง</v>
          </cell>
          <cell r="M1591" t="str">
            <v>เชียงใหม่ 3</v>
          </cell>
          <cell r="N1591">
            <v>8</v>
          </cell>
          <cell r="O1591" t="str">
            <v>ธนาคารประชาชน</v>
          </cell>
          <cell r="P1591" t="str">
            <v>1.บุคคลค้ำประกัน</v>
          </cell>
          <cell r="Q1591">
            <v>65552</v>
          </cell>
          <cell r="R1591">
            <v>12818.65</v>
          </cell>
          <cell r="S1591" t="str">
            <v>จังหวัดฮอด</v>
          </cell>
          <cell r="T1591" t="str">
            <v>ผบ.1180</v>
          </cell>
          <cell r="U1591">
            <v>2562</v>
          </cell>
          <cell r="V1591" t="str">
            <v>ผบ.1150</v>
          </cell>
          <cell r="W1591">
            <v>2562</v>
          </cell>
          <cell r="X1591"/>
          <cell r="Y1591"/>
          <cell r="Z1591"/>
          <cell r="AA1591">
            <v>18</v>
          </cell>
          <cell r="AB1591">
            <v>11</v>
          </cell>
          <cell r="AC1591">
            <v>2562</v>
          </cell>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cell r="BC1591"/>
          <cell r="BD1591"/>
          <cell r="BE1591"/>
          <cell r="BF1591"/>
          <cell r="BG1591"/>
          <cell r="BH1591"/>
          <cell r="BI1591"/>
          <cell r="BJ1591"/>
          <cell r="BK1591"/>
          <cell r="BL1591" t="str">
            <v>นายเอกถวัลย์ โยมนา</v>
          </cell>
          <cell r="BM1591">
            <v>883262011836</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2435</v>
          </cell>
          <cell r="C1592">
            <v>1587</v>
          </cell>
          <cell r="D1592">
            <v>23</v>
          </cell>
          <cell r="E1592">
            <v>1</v>
          </cell>
          <cell r="F1592">
            <v>2567</v>
          </cell>
          <cell r="G1592">
            <v>800032568506</v>
          </cell>
          <cell r="H1592" t="str">
            <v>นาย</v>
          </cell>
          <cell r="I1592" t="str">
            <v>มงคล</v>
          </cell>
          <cell r="J1592" t="str">
            <v>บุตรต๊ะ</v>
          </cell>
          <cell r="K1592"/>
          <cell r="L1592" t="str">
            <v>จอมทอง</v>
          </cell>
          <cell r="M1592" t="str">
            <v>เชียงใหม่ 3</v>
          </cell>
          <cell r="N1592">
            <v>8</v>
          </cell>
          <cell r="O1592"/>
          <cell r="P1592"/>
          <cell r="Q1592"/>
          <cell r="R1592"/>
          <cell r="S1592" t="str">
            <v>จังหวัดฮอด</v>
          </cell>
          <cell r="T1592" t="str">
            <v>ผบ.1468</v>
          </cell>
          <cell r="U1592">
            <v>2561</v>
          </cell>
          <cell r="V1592" t="str">
            <v>ผบ.139</v>
          </cell>
          <cell r="W1592">
            <v>2562</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t="str">
            <v>ตั้งแฟ้มเพื่อวางเงิน</v>
          </cell>
          <cell r="BC1592"/>
          <cell r="BD1592"/>
          <cell r="BE1592"/>
          <cell r="BF1592"/>
          <cell r="BG1592"/>
          <cell r="BH1592"/>
          <cell r="BI1592"/>
          <cell r="BJ1592"/>
          <cell r="BK1592"/>
          <cell r="BL1592" t="str">
            <v>นายมงคล บุตรต๊ะ</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2436</v>
          </cell>
          <cell r="C1593">
            <v>1588</v>
          </cell>
          <cell r="D1593">
            <v>23</v>
          </cell>
          <cell r="E1593">
            <v>1</v>
          </cell>
          <cell r="F1593">
            <v>2567</v>
          </cell>
          <cell r="G1593">
            <v>800031141891</v>
          </cell>
          <cell r="H1593" t="str">
            <v>นาย</v>
          </cell>
          <cell r="I1593" t="str">
            <v>อุ่นคำ</v>
          </cell>
          <cell r="J1593" t="str">
            <v>คำมูล</v>
          </cell>
          <cell r="K1593"/>
          <cell r="L1593" t="str">
            <v>ดอยเต่า</v>
          </cell>
          <cell r="M1593" t="str">
            <v>เชียงใหม่ 3</v>
          </cell>
          <cell r="N1593">
            <v>8</v>
          </cell>
          <cell r="O1593"/>
          <cell r="P1593"/>
          <cell r="Q1593"/>
          <cell r="R1593"/>
          <cell r="S1593" t="str">
            <v>จังหวัดฮอด</v>
          </cell>
          <cell r="T1593" t="str">
            <v>ผบ.1328</v>
          </cell>
          <cell r="U1593">
            <v>2559</v>
          </cell>
          <cell r="V1593" t="str">
            <v>ผบ.1474</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นายอุ่นคำ คำมูล</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2437</v>
          </cell>
          <cell r="C1594">
            <v>1589</v>
          </cell>
          <cell r="D1594">
            <v>23</v>
          </cell>
          <cell r="E1594">
            <v>1</v>
          </cell>
          <cell r="F1594">
            <v>2567</v>
          </cell>
          <cell r="G1594">
            <v>859053000922</v>
          </cell>
          <cell r="H1594" t="str">
            <v>นางสาว</v>
          </cell>
          <cell r="I1594" t="str">
            <v>สายฝน</v>
          </cell>
          <cell r="J1594" t="str">
            <v>ศรีสกุลดสาวภาคย์</v>
          </cell>
          <cell r="K1594"/>
          <cell r="L1594" t="str">
            <v>ดอยเต่า</v>
          </cell>
          <cell r="M1594" t="str">
            <v>เชียงใหม่ 3</v>
          </cell>
          <cell r="N1594">
            <v>8</v>
          </cell>
          <cell r="O1594"/>
          <cell r="P1594"/>
          <cell r="Q1594"/>
          <cell r="R1594"/>
          <cell r="S1594" t="str">
            <v>จังหวัดฮอด</v>
          </cell>
          <cell r="T1594" t="str">
            <v>ผบ.22</v>
          </cell>
          <cell r="U1594">
            <v>2559</v>
          </cell>
          <cell r="V1594" t="str">
            <v>ผบ.119</v>
          </cell>
          <cell r="W1594">
            <v>2559</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นางสาวสายฝน ศรีสกุลดสาวภาคย์</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2438</v>
          </cell>
          <cell r="C1595">
            <v>1590</v>
          </cell>
          <cell r="D1595">
            <v>23</v>
          </cell>
          <cell r="E1595">
            <v>1</v>
          </cell>
          <cell r="F1595">
            <v>2567</v>
          </cell>
          <cell r="G1595">
            <v>800023546487</v>
          </cell>
          <cell r="H1595" t="str">
            <v>นาง</v>
          </cell>
          <cell r="I1595" t="str">
            <v>ทองเหรียญ</v>
          </cell>
          <cell r="J1595" t="str">
            <v>แสนปัญญา</v>
          </cell>
          <cell r="K1595"/>
          <cell r="L1595" t="str">
            <v>ฮอด</v>
          </cell>
          <cell r="M1595" t="str">
            <v>เชียงใหม่ 3</v>
          </cell>
          <cell r="N1595">
            <v>8</v>
          </cell>
          <cell r="O1595"/>
          <cell r="P1595"/>
          <cell r="Q1595"/>
          <cell r="R1595"/>
          <cell r="S1595" t="str">
            <v>จังหวัดฮอด</v>
          </cell>
          <cell r="T1595" t="str">
            <v>ผบ.597</v>
          </cell>
          <cell r="U1595">
            <v>2558</v>
          </cell>
          <cell r="V1595" t="str">
            <v>ผบ.600</v>
          </cell>
          <cell r="W1595">
            <v>2558</v>
          </cell>
          <cell r="X1595"/>
          <cell r="Y1595"/>
          <cell r="Z1595"/>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นางทองเหรียญ แสนปัญญา</v>
          </cell>
          <cell r="BM1595">
            <v>0</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2439</v>
          </cell>
          <cell r="C1596">
            <v>1591</v>
          </cell>
          <cell r="D1596">
            <v>25</v>
          </cell>
          <cell r="E1596">
            <v>1</v>
          </cell>
          <cell r="F1596">
            <v>2567</v>
          </cell>
          <cell r="G1596" t="str">
            <v>800056042438,
 800077713405</v>
          </cell>
          <cell r="H1596" t="str">
            <v>นางสาว</v>
          </cell>
          <cell r="I1596" t="str">
            <v>พรพิมล</v>
          </cell>
          <cell r="J1596" t="str">
            <v>ดีนะ</v>
          </cell>
          <cell r="K1596">
            <v>1501800074950</v>
          </cell>
          <cell r="L1596" t="str">
            <v>อมก๋อย</v>
          </cell>
          <cell r="M1596" t="str">
            <v>เชียงใหม่ 3</v>
          </cell>
          <cell r="N1596">
            <v>8</v>
          </cell>
          <cell r="O1596" t="str">
            <v>ธนาคารประชาชน</v>
          </cell>
          <cell r="P1596" t="str">
            <v>1.บุคคลค้ำประกัน</v>
          </cell>
          <cell r="Q1596">
            <v>76349.61</v>
          </cell>
          <cell r="R1596">
            <v>18843.650000000001</v>
          </cell>
          <cell r="S1596" t="str">
            <v>จังหวัดฮอด</v>
          </cell>
          <cell r="T1596" t="str">
            <v>ผบE210</v>
          </cell>
          <cell r="U1596">
            <v>2563</v>
          </cell>
          <cell r="V1596" t="str">
            <v>ผบE331</v>
          </cell>
          <cell r="W1596">
            <v>2563</v>
          </cell>
          <cell r="X1596">
            <v>10</v>
          </cell>
          <cell r="Y1596">
            <v>9</v>
          </cell>
          <cell r="Z1596">
            <v>2563</v>
          </cell>
          <cell r="AA1596"/>
          <cell r="AB1596"/>
          <cell r="AC1596"/>
          <cell r="AD1596"/>
          <cell r="AE1596"/>
          <cell r="AF1596"/>
          <cell r="AG1596"/>
          <cell r="AH1596"/>
          <cell r="AI1596"/>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นางสาวพรพิมล ดีนะ</v>
          </cell>
          <cell r="BM1596">
            <v>883262011669</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2440</v>
          </cell>
          <cell r="C1597">
            <v>1592</v>
          </cell>
          <cell r="D1597">
            <v>25</v>
          </cell>
          <cell r="E1597">
            <v>1</v>
          </cell>
          <cell r="F1597">
            <v>2567</v>
          </cell>
          <cell r="G1597" t="str">
            <v>800071176211, 800062370302</v>
          </cell>
          <cell r="H1597" t="str">
            <v>นาย</v>
          </cell>
          <cell r="I1597" t="str">
            <v>วิทยา</v>
          </cell>
          <cell r="J1597" t="str">
            <v>เจริญอายุวัฒ</v>
          </cell>
          <cell r="K1597">
            <v>2501800081822</v>
          </cell>
          <cell r="L1597" t="str">
            <v>อมก๋อย</v>
          </cell>
          <cell r="M1597" t="str">
            <v>เชียงใหม่ 3</v>
          </cell>
          <cell r="N1597">
            <v>8</v>
          </cell>
          <cell r="O1597" t="str">
            <v>แก้ไขหนี้ฯ, ธนาคารประชาชน</v>
          </cell>
          <cell r="P1597" t="str">
            <v>1.บุคคลค้ำประกัน</v>
          </cell>
          <cell r="Q1597">
            <v>37920.99</v>
          </cell>
          <cell r="R1597">
            <v>13100.95</v>
          </cell>
          <cell r="S1597" t="str">
            <v>จังหวัดฮอด</v>
          </cell>
          <cell r="T1597" t="str">
            <v>ผบ19</v>
          </cell>
          <cell r="U1597">
            <v>2564</v>
          </cell>
          <cell r="V1597" t="str">
            <v>ผบ39</v>
          </cell>
          <cell r="W1597">
            <v>2564</v>
          </cell>
          <cell r="X1597">
            <v>1</v>
          </cell>
          <cell r="Y1597">
            <v>6</v>
          </cell>
          <cell r="Z1597">
            <v>2564</v>
          </cell>
          <cell r="AA1597"/>
          <cell r="AB1597"/>
          <cell r="AC1597"/>
          <cell r="AD1597"/>
          <cell r="AE1597"/>
          <cell r="AF1597"/>
          <cell r="AG1597">
            <v>7</v>
          </cell>
          <cell r="AH1597">
            <v>6</v>
          </cell>
          <cell r="AI1597">
            <v>2565</v>
          </cell>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นายวิทยา เจริญอายุวัฒ</v>
          </cell>
          <cell r="BM1597">
            <v>883263011620</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2441</v>
          </cell>
          <cell r="C1598">
            <v>1593</v>
          </cell>
          <cell r="D1598">
            <v>25</v>
          </cell>
          <cell r="E1598">
            <v>1</v>
          </cell>
          <cell r="F1598">
            <v>2567</v>
          </cell>
          <cell r="G1598" t="str">
            <v>800073300793, 800097659448</v>
          </cell>
          <cell r="H1598" t="str">
            <v>นางสาว</v>
          </cell>
          <cell r="I1598" t="str">
            <v>อรพินธิ์</v>
          </cell>
          <cell r="J1598" t="str">
            <v>จี่มะลิ</v>
          </cell>
          <cell r="K1598">
            <v>3501800012004</v>
          </cell>
          <cell r="L1598" t="str">
            <v>อมก๋อย</v>
          </cell>
          <cell r="M1598" t="str">
            <v>เชียงใหม่ 3</v>
          </cell>
          <cell r="N1598">
            <v>8</v>
          </cell>
          <cell r="O1598" t="str">
            <v>แก้ไขหนี้ฯ</v>
          </cell>
          <cell r="P1598" t="str">
            <v>1.บุคคลค้ำประกัน</v>
          </cell>
          <cell r="Q1598">
            <v>32411.59</v>
          </cell>
          <cell r="R1598">
            <v>7581.68</v>
          </cell>
          <cell r="S1598" t="str">
            <v>จังหวัดฮอด</v>
          </cell>
          <cell r="T1598" t="str">
            <v>ผบE169</v>
          </cell>
          <cell r="U1598">
            <v>2563</v>
          </cell>
          <cell r="V1598" t="str">
            <v>ผบE265</v>
          </cell>
          <cell r="W1598">
            <v>2563</v>
          </cell>
          <cell r="X1598"/>
          <cell r="Y1598"/>
          <cell r="Z1598"/>
          <cell r="AA1598">
            <v>2</v>
          </cell>
          <cell r="AB1598">
            <v>9</v>
          </cell>
          <cell r="AC1598">
            <v>2563</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นางสาวอรพินธิ์ จี่มะลิ</v>
          </cell>
          <cell r="BM1598">
            <v>883262011656</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2442</v>
          </cell>
          <cell r="C1599">
            <v>1594</v>
          </cell>
          <cell r="D1599">
            <v>25</v>
          </cell>
          <cell r="E1599">
            <v>1</v>
          </cell>
          <cell r="F1599">
            <v>2567</v>
          </cell>
          <cell r="G1599">
            <v>800076741258</v>
          </cell>
          <cell r="H1599" t="str">
            <v>นาย</v>
          </cell>
          <cell r="I1599" t="str">
            <v>บุญชม</v>
          </cell>
          <cell r="J1599" t="str">
            <v>ขอนพืช</v>
          </cell>
          <cell r="K1599">
            <v>3540600085309</v>
          </cell>
          <cell r="L1599" t="str">
            <v>อมก๋อย</v>
          </cell>
          <cell r="M1599" t="str">
            <v>เชียงใหม่ 3</v>
          </cell>
          <cell r="N1599">
            <v>8</v>
          </cell>
          <cell r="O1599"/>
          <cell r="P1599" t="str">
            <v>1.บุคคลค้ำประกัน</v>
          </cell>
          <cell r="Q1599">
            <v>37228.019999999997</v>
          </cell>
          <cell r="R1599">
            <v>6236.13</v>
          </cell>
          <cell r="S1599" t="str">
            <v>จังหวัดฮอด</v>
          </cell>
          <cell r="T1599" t="str">
            <v>ผบ1036</v>
          </cell>
          <cell r="U1599">
            <v>2562</v>
          </cell>
          <cell r="V1599" t="str">
            <v>ผบ1174</v>
          </cell>
          <cell r="W1599">
            <v>2562</v>
          </cell>
          <cell r="X1599"/>
          <cell r="Y1599"/>
          <cell r="Z1599"/>
          <cell r="AA1599">
            <v>19</v>
          </cell>
          <cell r="AB1599">
            <v>11</v>
          </cell>
          <cell r="AC1599">
            <v>2562</v>
          </cell>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นายบุญชม ขอนพืช</v>
          </cell>
          <cell r="BM1599">
            <v>883262011661</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2443</v>
          </cell>
          <cell r="C1600">
            <v>1595</v>
          </cell>
          <cell r="D1600">
            <v>31</v>
          </cell>
          <cell r="E1600">
            <v>1</v>
          </cell>
          <cell r="F1600">
            <v>2567</v>
          </cell>
          <cell r="G1600">
            <v>800028944646</v>
          </cell>
          <cell r="H1600" t="str">
            <v>นาย</v>
          </cell>
          <cell r="I1600" t="str">
            <v>สุชาติ</v>
          </cell>
          <cell r="J1600" t="str">
            <v>เทียนทอง</v>
          </cell>
          <cell r="K1600" t="str">
            <v>3 5407 00442 53 7</v>
          </cell>
          <cell r="L1600" t="str">
            <v>ดอยสะเก็ด</v>
          </cell>
          <cell r="M1600" t="str">
            <v>เชียงใหม่ 2</v>
          </cell>
          <cell r="N1600">
            <v>8</v>
          </cell>
          <cell r="O1600"/>
          <cell r="P1600" t="str">
            <v>1.บุคคลค้ำประกัน</v>
          </cell>
          <cell r="Q1600"/>
          <cell r="R1600"/>
          <cell r="S1600" t="str">
            <v>จังหวัดแพร่</v>
          </cell>
          <cell r="T1600" t="str">
            <v>ผบ.2265</v>
          </cell>
          <cell r="U1600">
            <v>2557</v>
          </cell>
          <cell r="V1600" t="str">
            <v>ผบ.2482</v>
          </cell>
          <cell r="W1600">
            <v>2557</v>
          </cell>
          <cell r="X1600">
            <v>27</v>
          </cell>
          <cell r="Y1600">
            <v>10</v>
          </cell>
          <cell r="Z1600">
            <v>2557</v>
          </cell>
          <cell r="AA1600"/>
          <cell r="AB1600"/>
          <cell r="AC1600"/>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นายสุชาติ เทียนทอง</v>
          </cell>
          <cell r="BM1600">
            <v>0</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2444</v>
          </cell>
          <cell r="C1601">
            <v>1596</v>
          </cell>
          <cell r="D1601">
            <v>25</v>
          </cell>
          <cell r="E1601">
            <v>1</v>
          </cell>
          <cell r="F1601">
            <v>2567</v>
          </cell>
          <cell r="G1601">
            <v>800075028780</v>
          </cell>
          <cell r="H1601" t="str">
            <v>นาย</v>
          </cell>
          <cell r="I1601" t="str">
            <v xml:space="preserve">นครินทร์ </v>
          </cell>
          <cell r="J1601" t="str">
            <v>ญาติมาก</v>
          </cell>
          <cell r="K1601">
            <v>1500400057852</v>
          </cell>
          <cell r="L1601" t="str">
            <v>อมก๋อย</v>
          </cell>
          <cell r="M1601" t="str">
            <v>เชียงใหม่ 3</v>
          </cell>
          <cell r="N1601">
            <v>8</v>
          </cell>
          <cell r="O1601" t="str">
            <v>ธนาคารประชาชน</v>
          </cell>
          <cell r="P1601" t="str">
            <v>1.บุคคลค้ำประกัน</v>
          </cell>
          <cell r="Q1601">
            <v>83330</v>
          </cell>
          <cell r="R1601">
            <v>15085.06</v>
          </cell>
          <cell r="S1601" t="str">
            <v>จังหวัดฮอด</v>
          </cell>
          <cell r="T1601" t="str">
            <v>ผบ1037</v>
          </cell>
          <cell r="U1601">
            <v>2562</v>
          </cell>
          <cell r="V1601" t="str">
            <v>ผบ1175</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นายนครินทร์  ญาติมาก</v>
          </cell>
          <cell r="BM1601">
            <v>883262011662</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2445</v>
          </cell>
          <cell r="C1602">
            <v>1597</v>
          </cell>
          <cell r="D1602">
            <v>25</v>
          </cell>
          <cell r="E1602">
            <v>1</v>
          </cell>
          <cell r="F1602">
            <v>2567</v>
          </cell>
          <cell r="G1602">
            <v>800072148938</v>
          </cell>
          <cell r="H1602" t="str">
            <v>นางสาว</v>
          </cell>
          <cell r="I1602" t="str">
            <v>พิมฤทัย</v>
          </cell>
          <cell r="J1602" t="str">
            <v>ไชยวงษ์</v>
          </cell>
          <cell r="K1602">
            <v>1501800073597</v>
          </cell>
          <cell r="L1602" t="str">
            <v>อมก๋อย</v>
          </cell>
          <cell r="M1602" t="str">
            <v>เชียงใหม่ 3</v>
          </cell>
          <cell r="N1602">
            <v>8</v>
          </cell>
          <cell r="O1602" t="str">
            <v>แก้ไขหนี้ฯ</v>
          </cell>
          <cell r="P1602" t="str">
            <v>1.บุคคลค้ำประกัน</v>
          </cell>
          <cell r="Q1602">
            <v>40277</v>
          </cell>
          <cell r="R1602">
            <v>10178.950000000001</v>
          </cell>
          <cell r="S1602" t="str">
            <v>จังหวัดฮอด</v>
          </cell>
          <cell r="T1602" t="str">
            <v>ผบ1038</v>
          </cell>
          <cell r="U1602">
            <v>2562</v>
          </cell>
          <cell r="V1602" t="str">
            <v>ผบ1176</v>
          </cell>
          <cell r="W1602">
            <v>2562</v>
          </cell>
          <cell r="X1602"/>
          <cell r="Y1602"/>
          <cell r="Z1602"/>
          <cell r="AA1602">
            <v>19</v>
          </cell>
          <cell r="AB1602">
            <v>11</v>
          </cell>
          <cell r="AC1602">
            <v>2562</v>
          </cell>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นางสาวพิมฤทัย ไชยวงษ์</v>
          </cell>
          <cell r="BM1602">
            <v>883262011665</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2446</v>
          </cell>
          <cell r="C1603">
            <v>1598</v>
          </cell>
          <cell r="D1603">
            <v>25</v>
          </cell>
          <cell r="E1603">
            <v>1</v>
          </cell>
          <cell r="F1603">
            <v>2567</v>
          </cell>
          <cell r="G1603" t="str">
            <v>800087363175, 800087363183, 800087363167</v>
          </cell>
          <cell r="H1603" t="str">
            <v>นางสาว</v>
          </cell>
          <cell r="I1603" t="str">
            <v>มัณฑนา</v>
          </cell>
          <cell r="J1603" t="str">
            <v>ดาวเลิศ</v>
          </cell>
          <cell r="K1603">
            <v>1509900032831</v>
          </cell>
          <cell r="L1603" t="str">
            <v>อมก๋อย</v>
          </cell>
          <cell r="M1603" t="str">
            <v>เชียงใหม่ 2</v>
          </cell>
          <cell r="N1603">
            <v>8</v>
          </cell>
          <cell r="O1603" t="str">
            <v>เคหะ, ไทรทอง, ไทรทอง</v>
          </cell>
          <cell r="P1603" t="str">
            <v>2.หลักทรัพย์ค้ำประกัน</v>
          </cell>
          <cell r="Q1603">
            <v>2529940.9700000002</v>
          </cell>
          <cell r="R1603">
            <v>322602.84000000003</v>
          </cell>
          <cell r="S1603" t="str">
            <v>จังหวัดเชียงใหม่</v>
          </cell>
          <cell r="T1603" t="str">
            <v>ผบE689</v>
          </cell>
          <cell r="U1603">
            <v>2566</v>
          </cell>
          <cell r="V1603" t="str">
            <v>ผบE917</v>
          </cell>
          <cell r="W1603">
            <v>2566</v>
          </cell>
          <cell r="X1603">
            <v>12</v>
          </cell>
          <cell r="Y1603">
            <v>6</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นางสาวมัณฑนา ดาวเลิศ</v>
          </cell>
          <cell r="BM1603">
            <v>888166010068</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2447</v>
          </cell>
          <cell r="C1604">
            <v>1599</v>
          </cell>
          <cell r="D1604">
            <v>25</v>
          </cell>
          <cell r="E1604">
            <v>1</v>
          </cell>
          <cell r="F1604">
            <v>2567</v>
          </cell>
          <cell r="G1604">
            <v>800055923216</v>
          </cell>
          <cell r="H1604" t="str">
            <v>นางสาว</v>
          </cell>
          <cell r="I1604" t="str">
            <v>สมศรี</v>
          </cell>
          <cell r="J1604" t="str">
            <v>วีรยุทธกำจร</v>
          </cell>
          <cell r="K1604">
            <v>3501800239289</v>
          </cell>
          <cell r="L1604" t="str">
            <v>อมก๋อย</v>
          </cell>
          <cell r="M1604" t="str">
            <v>เชียงใหม่ 3</v>
          </cell>
          <cell r="N1604">
            <v>8</v>
          </cell>
          <cell r="O1604" t="str">
            <v>ธนาคารประชาชน</v>
          </cell>
          <cell r="P1604" t="str">
            <v>1.บุคคลค้ำประกัน</v>
          </cell>
          <cell r="Q1604">
            <v>80542.720000000001</v>
          </cell>
          <cell r="R1604">
            <v>37414.269999999997</v>
          </cell>
          <cell r="S1604" t="str">
            <v>จังหวัดฮอด</v>
          </cell>
          <cell r="T1604" t="str">
            <v>ผบE568</v>
          </cell>
          <cell r="U1604">
            <v>2566</v>
          </cell>
          <cell r="V1604" t="str">
            <v>ผบE794</v>
          </cell>
          <cell r="W1604">
            <v>2566</v>
          </cell>
          <cell r="X1604">
            <v>11</v>
          </cell>
          <cell r="Y1604">
            <v>7</v>
          </cell>
          <cell r="Z1604">
            <v>2566</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นางสาวสมศรี วีรยุทธกำจร</v>
          </cell>
          <cell r="BM1604">
            <v>888166010041</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2448</v>
          </cell>
          <cell r="C1605">
            <v>1600</v>
          </cell>
          <cell r="D1605">
            <v>25</v>
          </cell>
          <cell r="E1605">
            <v>1</v>
          </cell>
          <cell r="F1605">
            <v>2567</v>
          </cell>
          <cell r="G1605">
            <v>800064000931</v>
          </cell>
          <cell r="H1605" t="str">
            <v>นางสาว</v>
          </cell>
          <cell r="I1605" t="str">
            <v xml:space="preserve">เบญญาภา </v>
          </cell>
          <cell r="J1605" t="str">
            <v>ม่วงใหม่</v>
          </cell>
          <cell r="K1605">
            <v>1361000209721</v>
          </cell>
          <cell r="L1605" t="str">
            <v>ฮอด</v>
          </cell>
          <cell r="M1605" t="str">
            <v>เชียงใหม่ 3</v>
          </cell>
          <cell r="N1605">
            <v>8</v>
          </cell>
          <cell r="O1605" t="str">
            <v>ธนาคารประชาชน</v>
          </cell>
          <cell r="P1605" t="str">
            <v>1.บุคคลค้ำประกัน</v>
          </cell>
          <cell r="Q1605">
            <v>174870</v>
          </cell>
          <cell r="R1605">
            <v>44824.97</v>
          </cell>
          <cell r="S1605" t="str">
            <v>จังหวัดฮอด</v>
          </cell>
          <cell r="T1605" t="str">
            <v>ผบE204</v>
          </cell>
          <cell r="U1605">
            <v>2563</v>
          </cell>
          <cell r="V1605" t="str">
            <v>ผบE329</v>
          </cell>
          <cell r="W1605">
            <v>2563</v>
          </cell>
          <cell r="X1605">
            <v>10</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นางสาวเบญญาภา  ม่วงใหม่</v>
          </cell>
          <cell r="BM1605">
            <v>883263011167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2449</v>
          </cell>
          <cell r="C1606">
            <v>1601</v>
          </cell>
          <cell r="D1606">
            <v>25</v>
          </cell>
          <cell r="E1606">
            <v>1</v>
          </cell>
          <cell r="F1606">
            <v>2567</v>
          </cell>
          <cell r="G1606">
            <v>800088364669</v>
          </cell>
          <cell r="H1606" t="str">
            <v>นาย</v>
          </cell>
          <cell r="I1606" t="str">
            <v>เจริญพร</v>
          </cell>
          <cell r="J1606" t="str">
            <v>สินสะโน</v>
          </cell>
          <cell r="K1606">
            <v>1310600017147</v>
          </cell>
          <cell r="L1606" t="str">
            <v>ฮอด</v>
          </cell>
          <cell r="M1606" t="str">
            <v>เชียงใหม่ 3</v>
          </cell>
          <cell r="N1606">
            <v>8</v>
          </cell>
          <cell r="O1606" t="str">
            <v>ธนาคารประชาชน</v>
          </cell>
          <cell r="P1606" t="str">
            <v>1.บุคคลค้ำประกัน</v>
          </cell>
          <cell r="Q1606">
            <v>193216</v>
          </cell>
          <cell r="R1606">
            <v>34710.15</v>
          </cell>
          <cell r="S1606" t="str">
            <v>จังหวัดฮอด</v>
          </cell>
          <cell r="T1606" t="str">
            <v>ผบE192</v>
          </cell>
          <cell r="U1606">
            <v>2563</v>
          </cell>
          <cell r="V1606" t="str">
            <v>ผบE321</v>
          </cell>
          <cell r="W1606">
            <v>2563</v>
          </cell>
          <cell r="X1606">
            <v>9</v>
          </cell>
          <cell r="Y1606">
            <v>9</v>
          </cell>
          <cell r="Z1606">
            <v>2563</v>
          </cell>
          <cell r="AA1606"/>
          <cell r="AB1606"/>
          <cell r="AC1606"/>
          <cell r="AD1606"/>
          <cell r="AE1606"/>
          <cell r="AF1606"/>
          <cell r="AG1606"/>
          <cell r="AH1606"/>
          <cell r="AI1606"/>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นายเจริญพร สินสะโน</v>
          </cell>
          <cell r="BM1606">
            <v>883263011097</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2450</v>
          </cell>
          <cell r="C1607">
            <v>1602</v>
          </cell>
          <cell r="D1607">
            <v>25</v>
          </cell>
          <cell r="E1607">
            <v>1</v>
          </cell>
          <cell r="F1607">
            <v>2567</v>
          </cell>
          <cell r="G1607">
            <v>800085273889</v>
          </cell>
          <cell r="H1607" t="str">
            <v>นาย</v>
          </cell>
          <cell r="I1607" t="str">
            <v>ณัฐกร</v>
          </cell>
          <cell r="J1607" t="str">
            <v>เสนะจุติ</v>
          </cell>
          <cell r="K1607">
            <v>1509970118611</v>
          </cell>
          <cell r="L1607" t="str">
            <v>ฮอด</v>
          </cell>
          <cell r="M1607" t="str">
            <v>เชียงใหม่ 3</v>
          </cell>
          <cell r="N1607">
            <v>8</v>
          </cell>
          <cell r="O1607" t="str">
            <v>ธนาคารประชาชน</v>
          </cell>
          <cell r="P1607" t="str">
            <v>1.บุคคลค้ำประกัน</v>
          </cell>
          <cell r="Q1607">
            <v>38324</v>
          </cell>
          <cell r="R1607">
            <v>4910.3</v>
          </cell>
          <cell r="S1607" t="str">
            <v>จังหวัดฮอด</v>
          </cell>
          <cell r="T1607" t="str">
            <v>ผบE171</v>
          </cell>
          <cell r="U1607">
            <v>2563</v>
          </cell>
          <cell r="V1607" t="str">
            <v>ผบE286</v>
          </cell>
          <cell r="W1607">
            <v>2563</v>
          </cell>
          <cell r="X1607"/>
          <cell r="Y1607"/>
          <cell r="Z1607"/>
          <cell r="AA1607">
            <v>3</v>
          </cell>
          <cell r="AB1607">
            <v>9</v>
          </cell>
          <cell r="AC1607">
            <v>2563</v>
          </cell>
          <cell r="AD1607"/>
          <cell r="AE1607"/>
          <cell r="AF1607"/>
          <cell r="AG1607">
            <v>19</v>
          </cell>
          <cell r="AH1607">
            <v>10</v>
          </cell>
          <cell r="AI1607">
            <v>2564</v>
          </cell>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นายณัฐกร เสนะจุติ</v>
          </cell>
          <cell r="BM1607">
            <v>883263011165</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2451</v>
          </cell>
          <cell r="C1608">
            <v>1603</v>
          </cell>
          <cell r="D1608">
            <v>25</v>
          </cell>
          <cell r="E1608">
            <v>1</v>
          </cell>
          <cell r="F1608">
            <v>2567</v>
          </cell>
          <cell r="G1608">
            <v>800064124434</v>
          </cell>
          <cell r="H1608" t="str">
            <v>นาย</v>
          </cell>
          <cell r="I1608" t="str">
            <v>ชัชวาล</v>
          </cell>
          <cell r="J1608" t="str">
            <v>ไร่ดี</v>
          </cell>
          <cell r="K1608">
            <v>3301201316580</v>
          </cell>
          <cell r="L1608" t="str">
            <v>ฮอด</v>
          </cell>
          <cell r="M1608" t="str">
            <v>เชียงใหม่ 3</v>
          </cell>
          <cell r="N1608">
            <v>8</v>
          </cell>
          <cell r="O1608" t="str">
            <v>ธนาคารประชาชน</v>
          </cell>
          <cell r="P1608" t="str">
            <v>1.บุคคลค้ำประกัน</v>
          </cell>
          <cell r="Q1608">
            <v>139564</v>
          </cell>
          <cell r="R1608">
            <v>25367.09</v>
          </cell>
          <cell r="S1608" t="str">
            <v>จังหวัดฮอด</v>
          </cell>
          <cell r="T1608" t="str">
            <v>ผบE195</v>
          </cell>
          <cell r="U1608">
            <v>2563</v>
          </cell>
          <cell r="V1608" t="str">
            <v>ผบE323</v>
          </cell>
          <cell r="W1608">
            <v>2563</v>
          </cell>
          <cell r="X1608">
            <v>9</v>
          </cell>
          <cell r="Y1608">
            <v>9</v>
          </cell>
          <cell r="Z1608">
            <v>2563</v>
          </cell>
          <cell r="AA1608"/>
          <cell r="AB1608"/>
          <cell r="AC1608"/>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นายชัชวาล ไร่ดี</v>
          </cell>
          <cell r="BM1608">
            <v>883263011100</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2452</v>
          </cell>
          <cell r="C1609">
            <v>1604</v>
          </cell>
          <cell r="D1609">
            <v>25</v>
          </cell>
          <cell r="E1609">
            <v>1</v>
          </cell>
          <cell r="F1609">
            <v>2567</v>
          </cell>
          <cell r="G1609">
            <v>800058815633</v>
          </cell>
          <cell r="H1609" t="str">
            <v>นางสาว</v>
          </cell>
          <cell r="I1609" t="str">
            <v>หทัยกาญจน์</v>
          </cell>
          <cell r="J1609" t="str">
            <v>ศิริ</v>
          </cell>
          <cell r="K1609">
            <v>3501800062630</v>
          </cell>
          <cell r="L1609" t="str">
            <v>ฮอด</v>
          </cell>
          <cell r="M1609" t="str">
            <v>เชียงใหม่ 3</v>
          </cell>
          <cell r="N1609">
            <v>8</v>
          </cell>
          <cell r="O1609" t="str">
            <v>พัฒนาองค์กรชุมชน</v>
          </cell>
          <cell r="P1609" t="str">
            <v>1.บุคคลค้ำประกัน</v>
          </cell>
          <cell r="Q1609">
            <v>64253.760000000002</v>
          </cell>
          <cell r="R1609">
            <v>15337.07</v>
          </cell>
          <cell r="S1609" t="str">
            <v>จังหวัดฮอด</v>
          </cell>
          <cell r="T1609" t="str">
            <v>ผบE200</v>
          </cell>
          <cell r="U1609">
            <v>2563</v>
          </cell>
          <cell r="V1609" t="str">
            <v>ผบE318</v>
          </cell>
          <cell r="W1609">
            <v>2563</v>
          </cell>
          <cell r="X1609"/>
          <cell r="Y1609"/>
          <cell r="Z1609"/>
          <cell r="AA1609">
            <v>9</v>
          </cell>
          <cell r="AB1609">
            <v>9</v>
          </cell>
          <cell r="AC1609">
            <v>2563</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นางสาวหทัยกาญจน์ ศิริ</v>
          </cell>
          <cell r="BM1609">
            <v>883263011109</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2453</v>
          </cell>
          <cell r="C1610">
            <v>1605</v>
          </cell>
          <cell r="D1610">
            <v>25</v>
          </cell>
          <cell r="E1610">
            <v>1</v>
          </cell>
          <cell r="F1610">
            <v>2567</v>
          </cell>
          <cell r="G1610">
            <v>856253002476</v>
          </cell>
          <cell r="H1610" t="str">
            <v>นาง</v>
          </cell>
          <cell r="I1610" t="str">
            <v>ชิณากานต์</v>
          </cell>
          <cell r="J1610" t="str">
            <v>เจริญสุข</v>
          </cell>
          <cell r="K1610">
            <v>3501200598547</v>
          </cell>
          <cell r="L1610" t="str">
            <v>ฮอด</v>
          </cell>
          <cell r="M1610" t="str">
            <v>เชียงใหม่ 3</v>
          </cell>
          <cell r="N1610">
            <v>8</v>
          </cell>
          <cell r="O1610" t="str">
            <v>พัฒนาชีวิตครู</v>
          </cell>
          <cell r="P1610" t="str">
            <v>1.บุคคลค้ำประกัน</v>
          </cell>
          <cell r="Q1610">
            <v>1295870.43</v>
          </cell>
          <cell r="R1610">
            <v>316713.37</v>
          </cell>
          <cell r="S1610" t="str">
            <v>จังหวัดเชียงใหม่</v>
          </cell>
          <cell r="T1610" t="str">
            <v>ผบ2315</v>
          </cell>
          <cell r="U1610">
            <v>2560</v>
          </cell>
          <cell r="V1610" t="str">
            <v>ผบ2690</v>
          </cell>
          <cell r="W1610">
            <v>2560</v>
          </cell>
          <cell r="X1610"/>
          <cell r="Y1610"/>
          <cell r="Z1610"/>
          <cell r="AA1610">
            <v>25</v>
          </cell>
          <cell r="AB1610">
            <v>12</v>
          </cell>
          <cell r="AC1610">
            <v>2560</v>
          </cell>
          <cell r="AD1610"/>
          <cell r="AE1610"/>
          <cell r="AF1610"/>
          <cell r="AG1610"/>
          <cell r="AH1610"/>
          <cell r="AI1610"/>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นางชิณากานต์ เจริญสุข</v>
          </cell>
          <cell r="BM1610">
            <v>823760010284</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2454</v>
          </cell>
          <cell r="C1611">
            <v>1606</v>
          </cell>
          <cell r="D1611">
            <v>25</v>
          </cell>
          <cell r="E1611">
            <v>1</v>
          </cell>
          <cell r="F1611">
            <v>2567</v>
          </cell>
          <cell r="G1611">
            <v>856251001942</v>
          </cell>
          <cell r="H1611" t="str">
            <v>นาย
นาง</v>
          </cell>
          <cell r="I1611" t="str">
            <v>เสริม 
ไฝทอง</v>
          </cell>
          <cell r="J1611" t="str">
            <v>แก้วก๋องมา
แก้วก๋องมา</v>
          </cell>
          <cell r="K1611" t="str">
            <v>3 5002 00041 81 9
3 5002 00625 68 3</v>
          </cell>
          <cell r="L1611" t="str">
            <v>ฮอด</v>
          </cell>
          <cell r="M1611" t="str">
            <v>เชียงใหม่ 3</v>
          </cell>
          <cell r="N1611">
            <v>8</v>
          </cell>
          <cell r="O1611" t="str">
            <v>ไทรทอง</v>
          </cell>
          <cell r="P1611" t="str">
            <v>2.หลักทรัพย์ค้ำประกัน</v>
          </cell>
          <cell r="Q1611">
            <v>176124.86</v>
          </cell>
          <cell r="R1611">
            <v>21415.01</v>
          </cell>
          <cell r="S1611" t="str">
            <v>จังหวัดฮอด</v>
          </cell>
          <cell r="T1611" t="str">
            <v>ผบ227</v>
          </cell>
          <cell r="U1611">
            <v>2559</v>
          </cell>
          <cell r="V1611" t="str">
            <v>ผบ330</v>
          </cell>
          <cell r="W1611">
            <v>2559</v>
          </cell>
          <cell r="X1611">
            <v>23</v>
          </cell>
          <cell r="Y1611">
            <v>6</v>
          </cell>
          <cell r="Z1611">
            <v>2559</v>
          </cell>
          <cell r="AA1611"/>
          <cell r="AB1611"/>
          <cell r="AC1611"/>
          <cell r="AD1611"/>
          <cell r="AE1611"/>
          <cell r="AF1611"/>
          <cell r="AG1611">
            <v>1</v>
          </cell>
          <cell r="AH1611">
            <v>5</v>
          </cell>
          <cell r="AI1611">
            <v>2560</v>
          </cell>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
นางเสริม 
ไฝทอง แก้วก๋องมา
แก้วก๋องมา</v>
          </cell>
          <cell r="BM1611">
            <v>823759010207</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2455</v>
          </cell>
          <cell r="C1612">
            <v>1607</v>
          </cell>
          <cell r="D1612">
            <v>25</v>
          </cell>
          <cell r="E1612">
            <v>1</v>
          </cell>
          <cell r="F1612">
            <v>2567</v>
          </cell>
          <cell r="G1612">
            <v>800062007847</v>
          </cell>
          <cell r="H1612" t="str">
            <v>นาย</v>
          </cell>
          <cell r="I1612" t="str">
            <v>รังสรรค์</v>
          </cell>
          <cell r="J1612" t="str">
            <v>อินทะนู</v>
          </cell>
          <cell r="K1612">
            <v>3190200547431</v>
          </cell>
          <cell r="L1612" t="str">
            <v>ฮอด</v>
          </cell>
          <cell r="M1612" t="str">
            <v>เชียงใหม่ 3</v>
          </cell>
          <cell r="N1612">
            <v>8</v>
          </cell>
          <cell r="O1612" t="str">
            <v>ธนาคารประชาชน</v>
          </cell>
          <cell r="P1612" t="str">
            <v>1.บุคคลค้ำประกัน</v>
          </cell>
          <cell r="Q1612">
            <v>49712.87</v>
          </cell>
          <cell r="R1612">
            <v>19877.259999999998</v>
          </cell>
          <cell r="S1612" t="str">
            <v>จังหวัดฮอด</v>
          </cell>
          <cell r="T1612" t="str">
            <v>ผบ62</v>
          </cell>
          <cell r="U1612">
            <v>2564</v>
          </cell>
          <cell r="V1612" t="str">
            <v>ผบ77</v>
          </cell>
          <cell r="W1612">
            <v>2564</v>
          </cell>
          <cell r="X1612"/>
          <cell r="Y1612"/>
          <cell r="Z1612"/>
          <cell r="AA1612">
            <v>21</v>
          </cell>
          <cell r="AB1612">
            <v>6</v>
          </cell>
          <cell r="AC1612">
            <v>2564</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นายรังสรรค์ อินทะนู</v>
          </cell>
          <cell r="BM1612">
            <v>883263011156</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2456</v>
          </cell>
          <cell r="C1613">
            <v>1608</v>
          </cell>
          <cell r="D1613">
            <v>25</v>
          </cell>
          <cell r="E1613">
            <v>1</v>
          </cell>
          <cell r="F1613">
            <v>2567</v>
          </cell>
          <cell r="G1613">
            <v>800039105724</v>
          </cell>
          <cell r="H1613" t="str">
            <v>นาง</v>
          </cell>
          <cell r="I1613" t="str">
            <v>ธัญญรัตน์</v>
          </cell>
          <cell r="J1613" t="str">
            <v>คำแห่</v>
          </cell>
          <cell r="K1613">
            <v>3500200005189</v>
          </cell>
          <cell r="L1613" t="str">
            <v>ฮอด</v>
          </cell>
          <cell r="M1613" t="str">
            <v>เชียงใหม่ 3</v>
          </cell>
          <cell r="N1613">
            <v>8</v>
          </cell>
          <cell r="O1613" t="str">
            <v>ธนาคารประชาชน</v>
          </cell>
          <cell r="P1613" t="str">
            <v>1.บุคคลค้ำประกัน</v>
          </cell>
          <cell r="Q1613">
            <v>55000</v>
          </cell>
          <cell r="R1613">
            <v>5979.04</v>
          </cell>
          <cell r="S1613" t="str">
            <v>จังหวัดฮอด</v>
          </cell>
          <cell r="T1613" t="str">
            <v>ผบ257</v>
          </cell>
          <cell r="U1613">
            <v>2560</v>
          </cell>
          <cell r="V1613" t="str">
            <v>ผบ260</v>
          </cell>
          <cell r="W1613">
            <v>2560</v>
          </cell>
          <cell r="X1613"/>
          <cell r="Y1613"/>
          <cell r="Z1613"/>
          <cell r="AA1613">
            <v>14</v>
          </cell>
          <cell r="AB1613">
            <v>6</v>
          </cell>
          <cell r="AC1613">
            <v>2560</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นางธัญญรัตน์ คำแห่</v>
          </cell>
          <cell r="BM1613">
            <v>8237599010210</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2457</v>
          </cell>
          <cell r="C1614">
            <v>1609</v>
          </cell>
          <cell r="D1614">
            <v>25</v>
          </cell>
          <cell r="E1614">
            <v>1</v>
          </cell>
          <cell r="F1614">
            <v>2567</v>
          </cell>
          <cell r="G1614">
            <v>800021574465</v>
          </cell>
          <cell r="H1614" t="str">
            <v>นาง</v>
          </cell>
          <cell r="I1614" t="str">
            <v>แสงจันทร์</v>
          </cell>
          <cell r="J1614" t="str">
            <v>วิมาลา</v>
          </cell>
          <cell r="K1614">
            <v>3501600100732</v>
          </cell>
          <cell r="L1614" t="str">
            <v>ฮอด</v>
          </cell>
          <cell r="M1614" t="str">
            <v>เชียงใหม่ 3</v>
          </cell>
          <cell r="N1614">
            <v>8</v>
          </cell>
          <cell r="O1614" t="str">
            <v>ธนาคารประชาชน</v>
          </cell>
          <cell r="P1614" t="str">
            <v>1.บุคคลค้ำประกัน</v>
          </cell>
          <cell r="Q1614">
            <v>37628.76</v>
          </cell>
          <cell r="R1614">
            <v>13553.68</v>
          </cell>
          <cell r="S1614" t="str">
            <v>จังหวัดฮอด</v>
          </cell>
          <cell r="T1614" t="str">
            <v>ผบ1060</v>
          </cell>
          <cell r="U1614">
            <v>2562</v>
          </cell>
          <cell r="V1614" t="str">
            <v>ผบ1188</v>
          </cell>
          <cell r="W1614">
            <v>2562</v>
          </cell>
          <cell r="X1614"/>
          <cell r="Y1614"/>
          <cell r="Z1614"/>
          <cell r="AA1614">
            <v>19</v>
          </cell>
          <cell r="AB1614">
            <v>11</v>
          </cell>
          <cell r="AC1614">
            <v>2562</v>
          </cell>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นางแสงจันทร์ วิมาลา</v>
          </cell>
          <cell r="BM1614">
            <v>823758010717</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2458</v>
          </cell>
          <cell r="C1615">
            <v>1610</v>
          </cell>
          <cell r="D1615">
            <v>25</v>
          </cell>
          <cell r="E1615">
            <v>1</v>
          </cell>
          <cell r="F1615">
            <v>2567</v>
          </cell>
          <cell r="G1615">
            <v>800026585599</v>
          </cell>
          <cell r="H1615" t="str">
            <v>นาง</v>
          </cell>
          <cell r="I1615" t="str">
            <v>วิลาวัลย์</v>
          </cell>
          <cell r="J1615" t="str">
            <v>เจริญสุข</v>
          </cell>
          <cell r="K1615">
            <v>3501600010989</v>
          </cell>
          <cell r="L1615" t="str">
            <v>ฮอด</v>
          </cell>
          <cell r="M1615" t="str">
            <v xml:space="preserve">เชียงใหม่ 3 </v>
          </cell>
          <cell r="N1615">
            <v>8</v>
          </cell>
          <cell r="O1615" t="str">
            <v>ธนาคารประชาชน</v>
          </cell>
          <cell r="P1615" t="str">
            <v>1.บุคคลค้ำประกัน</v>
          </cell>
          <cell r="Q1615">
            <v>164572</v>
          </cell>
          <cell r="R1615">
            <v>19668.18</v>
          </cell>
          <cell r="S1615" t="str">
            <v>จังหวัดฮอด</v>
          </cell>
          <cell r="T1615" t="str">
            <v>ผบ749</v>
          </cell>
          <cell r="U1615">
            <v>2558</v>
          </cell>
          <cell r="V1615" t="str">
            <v>ผบ1140</v>
          </cell>
          <cell r="W1615">
            <v>2559</v>
          </cell>
          <cell r="X1615">
            <v>7</v>
          </cell>
          <cell r="Y1615">
            <v>3</v>
          </cell>
          <cell r="Z1615">
            <v>2559</v>
          </cell>
          <cell r="AA1615"/>
          <cell r="AB1615"/>
          <cell r="AC1615"/>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นางวิลาวัลย์ เจริญสุข</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2459</v>
          </cell>
          <cell r="C1616">
            <v>1611</v>
          </cell>
          <cell r="D1616">
            <v>25</v>
          </cell>
          <cell r="E1616">
            <v>1</v>
          </cell>
          <cell r="F1616">
            <v>2567</v>
          </cell>
          <cell r="G1616">
            <v>800040378435</v>
          </cell>
          <cell r="H1616" t="str">
            <v>นาย</v>
          </cell>
          <cell r="I1616" t="str">
            <v>วิทยา</v>
          </cell>
          <cell r="J1616" t="str">
            <v>คำมาวัน</v>
          </cell>
          <cell r="K1616">
            <v>3500200821253</v>
          </cell>
          <cell r="L1616" t="str">
            <v>ฮอด</v>
          </cell>
          <cell r="M1616" t="str">
            <v>เชียงใหม่ 3</v>
          </cell>
          <cell r="N1616">
            <v>8</v>
          </cell>
          <cell r="O1616" t="str">
            <v>ธนาคารประชาชน</v>
          </cell>
          <cell r="P1616" t="str">
            <v>1.บุคคลค้ำประกัน</v>
          </cell>
          <cell r="Q1616">
            <v>31652</v>
          </cell>
          <cell r="R1616">
            <v>5073.4799999999996</v>
          </cell>
          <cell r="S1616" t="str">
            <v>จังหวัดฮอด</v>
          </cell>
          <cell r="T1616" t="str">
            <v>ผบ258</v>
          </cell>
          <cell r="U1616">
            <v>2560</v>
          </cell>
          <cell r="V1616" t="str">
            <v>ผบ335</v>
          </cell>
          <cell r="W1616">
            <v>2560</v>
          </cell>
          <cell r="X1616"/>
          <cell r="Y1616"/>
          <cell r="Z1616"/>
          <cell r="AA1616">
            <v>25</v>
          </cell>
          <cell r="AB1616">
            <v>7</v>
          </cell>
          <cell r="AC1616">
            <v>2560</v>
          </cell>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นายวิทยา คำมาวัน</v>
          </cell>
          <cell r="BM1616">
            <v>0</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2460</v>
          </cell>
          <cell r="C1617">
            <v>1612</v>
          </cell>
          <cell r="D1617">
            <v>25</v>
          </cell>
          <cell r="E1617">
            <v>1</v>
          </cell>
          <cell r="F1617">
            <v>2567</v>
          </cell>
          <cell r="G1617">
            <v>800027345639</v>
          </cell>
          <cell r="H1617" t="str">
            <v>นางสาว
นาย</v>
          </cell>
          <cell r="I1617" t="str">
            <v>ปีย์วรา
จักรกริศน์</v>
          </cell>
          <cell r="J1617" t="str">
            <v>ปราบไพรี
ปราบไพรี</v>
          </cell>
          <cell r="K1617" t="str">
            <v>3 6105 00141 43 5
3 5099 00112 74 1</v>
          </cell>
          <cell r="L1617" t="str">
            <v>ฮอด</v>
          </cell>
          <cell r="M1617" t="str">
            <v>เชียงใหม่ 3</v>
          </cell>
          <cell r="N1617">
            <v>8</v>
          </cell>
          <cell r="O1617" t="str">
            <v>เคหะ</v>
          </cell>
          <cell r="P1617" t="str">
            <v>2.หลักทรัพย์ค้ำประกัน</v>
          </cell>
          <cell r="Q1617">
            <v>1443563.36</v>
          </cell>
          <cell r="R1617">
            <v>200386.23</v>
          </cell>
          <cell r="S1617" t="str">
            <v>จังหวัดเชียงใหม่</v>
          </cell>
          <cell r="T1617" t="str">
            <v>ผบ1847</v>
          </cell>
          <cell r="U1617">
            <v>2558</v>
          </cell>
          <cell r="V1617" t="str">
            <v>ผบ2331</v>
          </cell>
          <cell r="W1617">
            <v>2558</v>
          </cell>
          <cell r="X1617">
            <v>16</v>
          </cell>
          <cell r="Y1617">
            <v>11</v>
          </cell>
          <cell r="Z1617">
            <v>2558</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นางสาว
นายปีย์วรา
จักรกริศน์ ปราบไพรี
ปราบไพรี</v>
          </cell>
          <cell r="BM1617">
            <v>823758010346</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2461</v>
          </cell>
          <cell r="C1618">
            <v>1613</v>
          </cell>
          <cell r="D1618">
            <v>25</v>
          </cell>
          <cell r="E1618">
            <v>21</v>
          </cell>
          <cell r="F1618">
            <v>2567</v>
          </cell>
          <cell r="G1618">
            <v>800008446372</v>
          </cell>
          <cell r="H1618" t="str">
            <v>นาย</v>
          </cell>
          <cell r="I1618" t="str">
            <v>พิชิต</v>
          </cell>
          <cell r="J1618" t="str">
            <v>สิงหราชโยคี</v>
          </cell>
          <cell r="K1618">
            <v>3500200133179</v>
          </cell>
          <cell r="L1618" t="str">
            <v>ฮอด</v>
          </cell>
          <cell r="M1618" t="str">
            <v>เชียงใหม่ 3</v>
          </cell>
          <cell r="N1618">
            <v>8</v>
          </cell>
          <cell r="O1618" t="str">
            <v>สวัสดิการ</v>
          </cell>
          <cell r="P1618" t="str">
            <v>1.บุคคลค้ำประกัน</v>
          </cell>
          <cell r="Q1618">
            <v>81527.55</v>
          </cell>
          <cell r="R1618">
            <v>66018.399999999994</v>
          </cell>
          <cell r="S1618" t="str">
            <v>จังหวัดฮอด</v>
          </cell>
          <cell r="T1618" t="str">
            <v>ผบE650</v>
          </cell>
          <cell r="U1618">
            <v>2564</v>
          </cell>
          <cell r="V1618" t="str">
            <v>ผบE53</v>
          </cell>
          <cell r="W1618">
            <v>2565</v>
          </cell>
          <cell r="X1618">
            <v>25</v>
          </cell>
          <cell r="Y1618">
            <v>1</v>
          </cell>
          <cell r="Z1618">
            <v>2565</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นายพิชิต สิงหราชโยคี</v>
          </cell>
          <cell r="BM1618">
            <v>823759010511</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2462</v>
          </cell>
          <cell r="C1619">
            <v>1614</v>
          </cell>
          <cell r="D1619">
            <v>25</v>
          </cell>
          <cell r="E1619">
            <v>1</v>
          </cell>
          <cell r="F1619">
            <v>2567</v>
          </cell>
          <cell r="G1619">
            <v>800038602176</v>
          </cell>
          <cell r="H1619" t="str">
            <v>นาย</v>
          </cell>
          <cell r="I1619" t="str">
            <v>คงศักดิ์</v>
          </cell>
          <cell r="J1619" t="str">
            <v>จันทร์เขียว</v>
          </cell>
          <cell r="K1619">
            <v>1509900145295</v>
          </cell>
          <cell r="L1619" t="str">
            <v>ฮอด</v>
          </cell>
          <cell r="M1619" t="str">
            <v>เชียงใหม่ 3</v>
          </cell>
          <cell r="N1619">
            <v>8</v>
          </cell>
          <cell r="O1619" t="str">
            <v>ธนาคารประชาชน</v>
          </cell>
          <cell r="P1619" t="str">
            <v>1.บุคคลค้ำประกัน</v>
          </cell>
          <cell r="Q1619">
            <v>56197.94</v>
          </cell>
          <cell r="R1619">
            <v>24348.62</v>
          </cell>
          <cell r="S1619" t="str">
            <v>จังหวัดฮอด</v>
          </cell>
          <cell r="T1619" t="str">
            <v>ผบE188</v>
          </cell>
          <cell r="U1619">
            <v>2563</v>
          </cell>
          <cell r="V1619" t="str">
            <v>ผบE320</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นายคงศักดิ์ จันทร์เขียว</v>
          </cell>
          <cell r="BM1619">
            <v>883263011175</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2463</v>
          </cell>
          <cell r="C1620">
            <v>1615</v>
          </cell>
          <cell r="D1620">
            <v>25</v>
          </cell>
          <cell r="E1620">
            <v>1</v>
          </cell>
          <cell r="F1620">
            <v>2567</v>
          </cell>
          <cell r="G1620">
            <v>800066721419</v>
          </cell>
          <cell r="H1620" t="str">
            <v>นาย</v>
          </cell>
          <cell r="I1620" t="str">
            <v>อินสม</v>
          </cell>
          <cell r="J1620" t="str">
            <v>สร้อยฟ้า</v>
          </cell>
          <cell r="K1620">
            <v>3501600163912</v>
          </cell>
          <cell r="L1620" t="str">
            <v>ฮอด</v>
          </cell>
          <cell r="M1620" t="str">
            <v>เชียงใหม่ 3</v>
          </cell>
          <cell r="N1620">
            <v>8</v>
          </cell>
          <cell r="O1620" t="str">
            <v>พัฒนาองค์กรชุมชน (รายบุคคล)</v>
          </cell>
          <cell r="P1620" t="str">
            <v>1.บุคคลค้ำประกัน</v>
          </cell>
          <cell r="Q1620">
            <v>95609.94</v>
          </cell>
          <cell r="R1620">
            <v>20934.009999999998</v>
          </cell>
          <cell r="S1620" t="str">
            <v>จังหวัดฮอด</v>
          </cell>
          <cell r="T1620" t="str">
            <v>ผบE186</v>
          </cell>
          <cell r="U1620">
            <v>2563</v>
          </cell>
          <cell r="V1620" t="str">
            <v>ผบE319</v>
          </cell>
          <cell r="W1620">
            <v>2563</v>
          </cell>
          <cell r="X1620">
            <v>9</v>
          </cell>
          <cell r="Y1620">
            <v>9</v>
          </cell>
          <cell r="Z1620">
            <v>2563</v>
          </cell>
          <cell r="AA1620"/>
          <cell r="AB1620"/>
          <cell r="AC1620"/>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นายอินสม สร้อยฟ้า</v>
          </cell>
          <cell r="BM1620">
            <v>883263011078</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2464</v>
          </cell>
          <cell r="C1621">
            <v>1616</v>
          </cell>
          <cell r="D1621">
            <v>25</v>
          </cell>
          <cell r="E1621">
            <v>1</v>
          </cell>
          <cell r="F1621">
            <v>2567</v>
          </cell>
          <cell r="G1621">
            <v>856250004467</v>
          </cell>
          <cell r="H1621" t="str">
            <v>นาย</v>
          </cell>
          <cell r="I1621" t="str">
            <v>บุญทา</v>
          </cell>
          <cell r="J1621" t="str">
            <v>สุยะใหญ่</v>
          </cell>
          <cell r="K1621">
            <v>3510101088159</v>
          </cell>
          <cell r="L1621" t="str">
            <v>ฮอด</v>
          </cell>
          <cell r="M1621" t="str">
            <v>เชียงใหม่ 3</v>
          </cell>
          <cell r="N1621">
            <v>8</v>
          </cell>
          <cell r="O1621" t="str">
            <v>วิทยฐานะ</v>
          </cell>
          <cell r="P1621" t="str">
            <v>1.บุคคลค้ำประกัน</v>
          </cell>
          <cell r="Q1621">
            <v>122344.76</v>
          </cell>
          <cell r="R1621">
            <v>14886.83</v>
          </cell>
          <cell r="S1621" t="str">
            <v>จังหวัดฮอด</v>
          </cell>
          <cell r="T1621" t="str">
            <v>ผบ1405</v>
          </cell>
          <cell r="U1621">
            <v>2559</v>
          </cell>
          <cell r="V1621" t="str">
            <v>ผบ78</v>
          </cell>
          <cell r="W1621">
            <v>2560</v>
          </cell>
          <cell r="X1621"/>
          <cell r="Y1621"/>
          <cell r="Z1621"/>
          <cell r="AA1621">
            <v>16</v>
          </cell>
          <cell r="AB1621">
            <v>2</v>
          </cell>
          <cell r="AC1621">
            <v>2560</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นายบุญทา สุยะใหญ่</v>
          </cell>
          <cell r="BM1621">
            <v>823759010205</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2465</v>
          </cell>
          <cell r="C1622">
            <v>1617</v>
          </cell>
          <cell r="D1622">
            <v>25</v>
          </cell>
          <cell r="E1622">
            <v>1</v>
          </cell>
          <cell r="F1622">
            <v>2567</v>
          </cell>
          <cell r="G1622">
            <v>800075295986</v>
          </cell>
          <cell r="H1622" t="str">
            <v>นางสาว</v>
          </cell>
          <cell r="I1622" t="str">
            <v>เนรัญชรา</v>
          </cell>
          <cell r="J1622" t="str">
            <v>จันทราศรี</v>
          </cell>
          <cell r="K1622">
            <v>3501600014097</v>
          </cell>
          <cell r="L1622" t="str">
            <v>ฮอด</v>
          </cell>
          <cell r="M1622" t="str">
            <v>เชียงใหม่ 3</v>
          </cell>
          <cell r="N1622">
            <v>8</v>
          </cell>
          <cell r="O1622" t="str">
            <v>ธนาคารประชาชน</v>
          </cell>
          <cell r="P1622" t="str">
            <v>1.บุคคลค้ำประกัน</v>
          </cell>
          <cell r="Q1622">
            <v>52318.77</v>
          </cell>
          <cell r="R1622">
            <v>20213.34</v>
          </cell>
          <cell r="S1622" t="str">
            <v>จังหวัดฮอด</v>
          </cell>
          <cell r="T1622" t="str">
            <v>ผบE55</v>
          </cell>
          <cell r="U1622">
            <v>2566</v>
          </cell>
          <cell r="V1622" t="str">
            <v>ผบE327</v>
          </cell>
          <cell r="W1622">
            <v>2566</v>
          </cell>
          <cell r="X1622"/>
          <cell r="Y1622"/>
          <cell r="Z1622"/>
          <cell r="AA1622">
            <v>24</v>
          </cell>
          <cell r="AB1622">
            <v>4</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นางสาวเนรัญชรา จันทราศรี</v>
          </cell>
          <cell r="BM1622">
            <v>883263011713</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2466</v>
          </cell>
          <cell r="C1623">
            <v>1618</v>
          </cell>
          <cell r="D1623">
            <v>25</v>
          </cell>
          <cell r="E1623">
            <v>1</v>
          </cell>
          <cell r="F1623">
            <v>2567</v>
          </cell>
          <cell r="G1623">
            <v>800072853214</v>
          </cell>
          <cell r="H1623" t="str">
            <v>นาง</v>
          </cell>
          <cell r="I1623" t="str">
            <v>สิงห์แก้ว</v>
          </cell>
          <cell r="J1623" t="str">
            <v>แก้วคำ</v>
          </cell>
          <cell r="K1623">
            <v>3501600031625</v>
          </cell>
          <cell r="L1623" t="str">
            <v>ฮอด</v>
          </cell>
          <cell r="M1623" t="str">
            <v>เชียงใหม่ 3</v>
          </cell>
          <cell r="N1623">
            <v>8</v>
          </cell>
          <cell r="O1623" t="str">
            <v>พัฒนาองค์กรชุมชน</v>
          </cell>
          <cell r="P1623" t="str">
            <v>1.บุคคลค้ำประกัน</v>
          </cell>
          <cell r="Q1623">
            <v>38097.58</v>
          </cell>
          <cell r="R1623">
            <v>11286.52</v>
          </cell>
          <cell r="S1623" t="str">
            <v>จังหวัดฮอด</v>
          </cell>
          <cell r="T1623" t="str">
            <v>ผบE706</v>
          </cell>
          <cell r="U1623">
            <v>2566</v>
          </cell>
          <cell r="V1623" t="str">
            <v>ผบE973</v>
          </cell>
          <cell r="W1623">
            <v>2566</v>
          </cell>
          <cell r="X1623"/>
          <cell r="Y1623"/>
          <cell r="Z1623"/>
          <cell r="AA1623">
            <v>22</v>
          </cell>
          <cell r="AB1623">
            <v>8</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นางสิงห์แก้ว แก้วคำ</v>
          </cell>
          <cell r="BM1623">
            <v>888166010162</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2467</v>
          </cell>
          <cell r="C1624">
            <v>1619</v>
          </cell>
          <cell r="D1624">
            <v>25</v>
          </cell>
          <cell r="E1624">
            <v>1</v>
          </cell>
          <cell r="F1624">
            <v>2567</v>
          </cell>
          <cell r="G1624">
            <v>800092000002</v>
          </cell>
          <cell r="H1624" t="str">
            <v>นาย</v>
          </cell>
          <cell r="I1624" t="str">
            <v>มานพ</v>
          </cell>
          <cell r="J1624" t="str">
            <v>บุญหนัก</v>
          </cell>
          <cell r="K1624">
            <v>3170400221776</v>
          </cell>
          <cell r="L1624" t="str">
            <v>ฮอด</v>
          </cell>
          <cell r="M1624" t="str">
            <v>เชียงใหม่ 3</v>
          </cell>
          <cell r="N1624">
            <v>8</v>
          </cell>
          <cell r="O1624" t="str">
            <v>ธนาคารประชาชน</v>
          </cell>
          <cell r="P1624" t="str">
            <v>1.บุคคลค้ำประกัน</v>
          </cell>
          <cell r="Q1624">
            <v>64038.49</v>
          </cell>
          <cell r="R1624">
            <v>27593.18</v>
          </cell>
          <cell r="S1624" t="str">
            <v>จังหวัดฮอด</v>
          </cell>
          <cell r="T1624" t="str">
            <v>ผบE52</v>
          </cell>
          <cell r="U1624">
            <v>2566</v>
          </cell>
          <cell r="V1624" t="str">
            <v>ผบE326</v>
          </cell>
          <cell r="W1624">
            <v>2566</v>
          </cell>
          <cell r="X1624"/>
          <cell r="Y1624"/>
          <cell r="Z1624"/>
          <cell r="AA1624">
            <v>20</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นายมานพ บุญหนัก</v>
          </cell>
          <cell r="BM1624">
            <v>888165010701</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2468</v>
          </cell>
          <cell r="C1625">
            <v>1620</v>
          </cell>
          <cell r="D1625">
            <v>25</v>
          </cell>
          <cell r="E1625">
            <v>1</v>
          </cell>
          <cell r="F1625">
            <v>2567</v>
          </cell>
          <cell r="G1625">
            <v>800090340368</v>
          </cell>
          <cell r="H1625" t="str">
            <v>นางสาว</v>
          </cell>
          <cell r="I1625" t="str">
            <v>ตรียาภรณ์</v>
          </cell>
          <cell r="J1625" t="str">
            <v>จำปาสิทธิ์</v>
          </cell>
          <cell r="K1625">
            <v>3501600012531</v>
          </cell>
          <cell r="L1625" t="str">
            <v>ฮอด</v>
          </cell>
          <cell r="M1625" t="str">
            <v>เชียงใหม่ 3</v>
          </cell>
          <cell r="N1625">
            <v>8</v>
          </cell>
          <cell r="O1625" t="str">
            <v>ธนาคารประชาชน</v>
          </cell>
          <cell r="P1625" t="str">
            <v>1.บุคคลค้ำประกัน</v>
          </cell>
          <cell r="Q1625">
            <v>172723.24</v>
          </cell>
          <cell r="R1625">
            <v>64329.5</v>
          </cell>
          <cell r="S1625" t="str">
            <v>จังหวัดฮอด</v>
          </cell>
          <cell r="T1625" t="str">
            <v>ผบE53</v>
          </cell>
          <cell r="U1625">
            <v>2566</v>
          </cell>
          <cell r="V1625" t="str">
            <v>ผบE320</v>
          </cell>
          <cell r="W1625">
            <v>2566</v>
          </cell>
          <cell r="X1625"/>
          <cell r="Y1625"/>
          <cell r="Z1625"/>
          <cell r="AA1625">
            <v>24</v>
          </cell>
          <cell r="AB1625">
            <v>4</v>
          </cell>
          <cell r="AC1625">
            <v>2566</v>
          </cell>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นางสาวตรียาภรณ์ จำปาสิทธิ์</v>
          </cell>
          <cell r="BM1625">
            <v>888165010697</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2469</v>
          </cell>
          <cell r="C1626">
            <v>1621</v>
          </cell>
          <cell r="D1626">
            <v>25</v>
          </cell>
          <cell r="E1626">
            <v>1</v>
          </cell>
          <cell r="F1626">
            <v>2567</v>
          </cell>
          <cell r="G1626">
            <v>800093520438</v>
          </cell>
          <cell r="H1626" t="str">
            <v>นางสาว</v>
          </cell>
          <cell r="I1626" t="str">
            <v>นริศญา</v>
          </cell>
          <cell r="J1626" t="str">
            <v>ยศอิ</v>
          </cell>
          <cell r="K1626">
            <v>1510300077487</v>
          </cell>
          <cell r="L1626" t="str">
            <v>ฮอด</v>
          </cell>
          <cell r="M1626" t="str">
            <v>เชียงใหม่ 3</v>
          </cell>
          <cell r="N1626">
            <v>8</v>
          </cell>
          <cell r="O1626" t="str">
            <v>แก้ไขหนี้ฯ</v>
          </cell>
          <cell r="P1626" t="str">
            <v>1.บุคคลค้ำประกัน</v>
          </cell>
          <cell r="Q1626">
            <v>21642.5</v>
          </cell>
          <cell r="R1626">
            <v>7650.72</v>
          </cell>
          <cell r="S1626" t="str">
            <v>จังหวัดฮอด</v>
          </cell>
          <cell r="T1626" t="str">
            <v>ผบE50</v>
          </cell>
          <cell r="U1626">
            <v>2566</v>
          </cell>
          <cell r="V1626"/>
          <cell r="W1626"/>
          <cell r="X1626"/>
          <cell r="Y1626"/>
          <cell r="Z1626"/>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นางสาวนริศญา ยศอิ</v>
          </cell>
          <cell r="BM1626">
            <v>888165010743</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2470</v>
          </cell>
          <cell r="C1627">
            <v>1622</v>
          </cell>
          <cell r="D1627">
            <v>25</v>
          </cell>
          <cell r="E1627">
            <v>1</v>
          </cell>
          <cell r="F1627">
            <v>2567</v>
          </cell>
          <cell r="G1627">
            <v>800059510100</v>
          </cell>
          <cell r="H1627" t="str">
            <v>นางสาว</v>
          </cell>
          <cell r="I1627" t="str">
            <v>ณัฎฐวี</v>
          </cell>
          <cell r="J1627" t="str">
            <v>มินทะนา</v>
          </cell>
          <cell r="K1627">
            <v>1571200047773</v>
          </cell>
          <cell r="L1627" t="str">
            <v>ฮอด</v>
          </cell>
          <cell r="M1627" t="str">
            <v>เชียงใหม่ 3</v>
          </cell>
          <cell r="N1627">
            <v>8</v>
          </cell>
          <cell r="O1627" t="str">
            <v>ธนาคารประชาชน</v>
          </cell>
          <cell r="P1627" t="str">
            <v>1.บุคคลค้ำประกัน</v>
          </cell>
          <cell r="Q1627">
            <v>62943.839999999997</v>
          </cell>
          <cell r="R1627">
            <v>19792.96</v>
          </cell>
          <cell r="S1627" t="str">
            <v>จังหวัดฮอด</v>
          </cell>
          <cell r="T1627" t="str">
            <v>ผบE345</v>
          </cell>
          <cell r="U1627">
            <v>2566</v>
          </cell>
          <cell r="V1627" t="str">
            <v>ผบE2895</v>
          </cell>
          <cell r="W1627">
            <v>2566</v>
          </cell>
          <cell r="X1627">
            <v>8</v>
          </cell>
          <cell r="Y1627">
            <v>5</v>
          </cell>
          <cell r="Z1627">
            <v>2566</v>
          </cell>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นางสาวณัฎฐวี มินทะนา</v>
          </cell>
          <cell r="BM1627">
            <v>888165010699</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2471</v>
          </cell>
          <cell r="C1628">
            <v>1623</v>
          </cell>
          <cell r="D1628">
            <v>25</v>
          </cell>
          <cell r="E1628">
            <v>1</v>
          </cell>
          <cell r="F1628">
            <v>2567</v>
          </cell>
          <cell r="G1628">
            <v>800091607179</v>
          </cell>
          <cell r="H1628" t="str">
            <v>นางสาว</v>
          </cell>
          <cell r="I1628" t="str">
            <v>วริศรา</v>
          </cell>
          <cell r="J1628" t="str">
            <v>อุปละ</v>
          </cell>
          <cell r="K1628">
            <v>1509901564089</v>
          </cell>
          <cell r="L1628" t="str">
            <v>ฮอด</v>
          </cell>
          <cell r="M1628" t="str">
            <v>เชียงใหม่ 3</v>
          </cell>
          <cell r="N1628">
            <v>8</v>
          </cell>
          <cell r="O1628" t="str">
            <v>แก้ไขหนี้ฯ</v>
          </cell>
          <cell r="P1628" t="str">
            <v>1.บุคคลค้ำประกัน</v>
          </cell>
          <cell r="Q1628">
            <v>19297.5</v>
          </cell>
          <cell r="R1628">
            <v>8309.84</v>
          </cell>
          <cell r="S1628" t="str">
            <v>จังหวัดฮอด</v>
          </cell>
          <cell r="T1628" t="str">
            <v>ผบE51</v>
          </cell>
          <cell r="U1628">
            <v>2566</v>
          </cell>
          <cell r="V1628"/>
          <cell r="W1628"/>
          <cell r="X1628"/>
          <cell r="Y1628"/>
          <cell r="Z1628"/>
          <cell r="AA1628"/>
          <cell r="AB1628"/>
          <cell r="AC1628"/>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นางสาววริศรา อุปละ</v>
          </cell>
          <cell r="BM1628">
            <v>888165010784</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2472</v>
          </cell>
          <cell r="C1629">
            <v>1624</v>
          </cell>
          <cell r="D1629">
            <v>25</v>
          </cell>
          <cell r="E1629">
            <v>1</v>
          </cell>
          <cell r="F1629">
            <v>2567</v>
          </cell>
          <cell r="G1629">
            <v>800066729776</v>
          </cell>
          <cell r="H1629" t="str">
            <v>นาย</v>
          </cell>
          <cell r="I1629" t="str">
            <v>ประชาญ</v>
          </cell>
          <cell r="J1629" t="str">
            <v>นำสม</v>
          </cell>
          <cell r="K1629">
            <v>3501600167586</v>
          </cell>
          <cell r="L1629" t="str">
            <v>ฮอด</v>
          </cell>
          <cell r="M1629" t="str">
            <v>เชียงใหม่ 3</v>
          </cell>
          <cell r="N1629">
            <v>8</v>
          </cell>
          <cell r="O1629" t="str">
            <v>พัฒนาองค์กรชุมชน</v>
          </cell>
          <cell r="P1629" t="str">
            <v>1.บุคคลค้ำประกัน</v>
          </cell>
          <cell r="Q1629">
            <v>69535.75</v>
          </cell>
          <cell r="R1629">
            <v>23245.86</v>
          </cell>
          <cell r="S1629" t="str">
            <v>จังหวัดฮอด</v>
          </cell>
          <cell r="T1629" t="str">
            <v>ผบE58</v>
          </cell>
          <cell r="U1629">
            <v>2566</v>
          </cell>
          <cell r="V1629"/>
          <cell r="W1629"/>
          <cell r="X1629"/>
          <cell r="Y1629"/>
          <cell r="Z1629"/>
          <cell r="AA1629">
            <v>24</v>
          </cell>
          <cell r="AB1629">
            <v>4</v>
          </cell>
          <cell r="AC1629">
            <v>2566</v>
          </cell>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นายประชาญ นำสม</v>
          </cell>
          <cell r="BM1629">
            <v>888165010713</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2473</v>
          </cell>
          <cell r="C1630">
            <v>1625</v>
          </cell>
          <cell r="D1630">
            <v>25</v>
          </cell>
          <cell r="E1630">
            <v>1</v>
          </cell>
          <cell r="F1630">
            <v>2567</v>
          </cell>
          <cell r="G1630">
            <v>800089733789</v>
          </cell>
          <cell r="H1630" t="str">
            <v>นาย</v>
          </cell>
          <cell r="I1630" t="str">
            <v>สุนทร</v>
          </cell>
          <cell r="J1630" t="str">
            <v>อุทิศลาภผล</v>
          </cell>
          <cell r="K1630">
            <v>2500300023539</v>
          </cell>
          <cell r="L1630" t="str">
            <v>ฮอด</v>
          </cell>
          <cell r="M1630" t="str">
            <v>เชียงใหม่ 3</v>
          </cell>
          <cell r="N1630">
            <v>8</v>
          </cell>
          <cell r="O1630" t="str">
            <v>แก้ไขหนี้ฯ</v>
          </cell>
          <cell r="P1630" t="str">
            <v>1.บุคคลค้ำประกัน</v>
          </cell>
          <cell r="Q1630">
            <v>41660</v>
          </cell>
          <cell r="R1630">
            <v>3972.03</v>
          </cell>
          <cell r="S1630" t="str">
            <v>จังหวัดฮอด</v>
          </cell>
          <cell r="T1630" t="str">
            <v>ผบE197</v>
          </cell>
          <cell r="U1630">
            <v>2563</v>
          </cell>
          <cell r="V1630" t="str">
            <v>ผบE3244</v>
          </cell>
          <cell r="W1630">
            <v>2563</v>
          </cell>
          <cell r="X1630">
            <v>9</v>
          </cell>
          <cell r="Y1630">
            <v>9</v>
          </cell>
          <cell r="Z1630">
            <v>2563</v>
          </cell>
          <cell r="AA1630"/>
          <cell r="AB1630"/>
          <cell r="AC1630"/>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นายสุนทร อุทิศลาภผล</v>
          </cell>
          <cell r="BM1630">
            <v>883263011092</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2474</v>
          </cell>
          <cell r="C1631">
            <v>1626</v>
          </cell>
          <cell r="D1631">
            <v>25</v>
          </cell>
          <cell r="E1631">
            <v>1</v>
          </cell>
          <cell r="F1631">
            <v>2567</v>
          </cell>
          <cell r="G1631">
            <v>800089358017</v>
          </cell>
          <cell r="H1631" t="str">
            <v>นาย</v>
          </cell>
          <cell r="I1631" t="str">
            <v>สุบิน</v>
          </cell>
          <cell r="J1631" t="str">
            <v>ทอสาร</v>
          </cell>
          <cell r="K1631">
            <v>1509900656664</v>
          </cell>
          <cell r="L1631" t="str">
            <v>ฮอด</v>
          </cell>
          <cell r="M1631" t="str">
            <v>เชียงใหม่ 3</v>
          </cell>
          <cell r="N1631">
            <v>8</v>
          </cell>
          <cell r="O1631" t="str">
            <v>แก้ไขหนี้ฯ</v>
          </cell>
          <cell r="P1631" t="str">
            <v>1.บุคคลค้ำประกัน</v>
          </cell>
          <cell r="Q1631">
            <v>44162</v>
          </cell>
          <cell r="R1631">
            <v>6468.73</v>
          </cell>
          <cell r="S1631" t="str">
            <v>จังหวัดฮอด</v>
          </cell>
          <cell r="T1631" t="str">
            <v>ผบE836</v>
          </cell>
          <cell r="U1631">
            <v>2563</v>
          </cell>
          <cell r="V1631" t="str">
            <v>ผบE1061</v>
          </cell>
          <cell r="W1631">
            <v>2563</v>
          </cell>
          <cell r="X1631"/>
          <cell r="Y1631"/>
          <cell r="Z1631"/>
          <cell r="AA1631">
            <v>7</v>
          </cell>
          <cell r="AB1631">
            <v>12</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นายสุบิน ทอสาร</v>
          </cell>
          <cell r="BM1631">
            <v>883263011090</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2475</v>
          </cell>
          <cell r="C1632">
            <v>1627</v>
          </cell>
          <cell r="D1632">
            <v>25</v>
          </cell>
          <cell r="E1632">
            <v>1</v>
          </cell>
          <cell r="F1632">
            <v>2567</v>
          </cell>
          <cell r="G1632">
            <v>80005146266</v>
          </cell>
          <cell r="H1632" t="str">
            <v>นาย</v>
          </cell>
          <cell r="I1632" t="str">
            <v>ธนกฤต</v>
          </cell>
          <cell r="J1632" t="str">
            <v>ธนันชัย</v>
          </cell>
          <cell r="K1632">
            <v>3501600181945</v>
          </cell>
          <cell r="L1632" t="str">
            <v>ฮอด</v>
          </cell>
          <cell r="M1632" t="str">
            <v>เชียงใหม่ 3</v>
          </cell>
          <cell r="N1632">
            <v>8</v>
          </cell>
          <cell r="O1632" t="str">
            <v>ธนาคารประชาชน</v>
          </cell>
          <cell r="P1632" t="str">
            <v>1.บุคคลค้ำประกัน</v>
          </cell>
          <cell r="Q1632">
            <v>101427.78</v>
          </cell>
          <cell r="R1632">
            <v>9789.56</v>
          </cell>
          <cell r="S1632" t="str">
            <v>จังหวัดฮอด</v>
          </cell>
          <cell r="T1632" t="str">
            <v>ผบE205</v>
          </cell>
          <cell r="U1632">
            <v>2563</v>
          </cell>
          <cell r="V1632" t="str">
            <v>ผบE334</v>
          </cell>
          <cell r="W1632">
            <v>2563</v>
          </cell>
          <cell r="X1632"/>
          <cell r="Y1632"/>
          <cell r="Z1632"/>
          <cell r="AA1632">
            <v>10</v>
          </cell>
          <cell r="AB1632">
            <v>9</v>
          </cell>
          <cell r="AC1632">
            <v>2563</v>
          </cell>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นายธนกฤต ธนันชัย</v>
          </cell>
          <cell r="BM1632">
            <v>883263011096</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2476</v>
          </cell>
          <cell r="C1633">
            <v>1628</v>
          </cell>
          <cell r="D1633">
            <v>25</v>
          </cell>
          <cell r="E1633">
            <v>1</v>
          </cell>
          <cell r="F1633">
            <v>2567</v>
          </cell>
          <cell r="G1633">
            <v>883263011089</v>
          </cell>
          <cell r="H1633" t="str">
            <v>นาย</v>
          </cell>
          <cell r="I1633" t="str">
            <v>อุทิศ</v>
          </cell>
          <cell r="J1633" t="str">
            <v>ทาหล้า</v>
          </cell>
          <cell r="K1633">
            <v>3501600202772</v>
          </cell>
          <cell r="L1633" t="str">
            <v>ฮอด</v>
          </cell>
          <cell r="M1633" t="str">
            <v>เชียงใหม่ 3</v>
          </cell>
          <cell r="N1633">
            <v>8</v>
          </cell>
          <cell r="O1633" t="str">
            <v>องค์กรชุมชน(รายบุคคล)</v>
          </cell>
          <cell r="P1633" t="str">
            <v>1.บุคคลค้ำประกัน</v>
          </cell>
          <cell r="Q1633">
            <v>40801.879999999997</v>
          </cell>
          <cell r="R1633">
            <v>13093.58</v>
          </cell>
          <cell r="S1633" t="str">
            <v>จังหวัดฮด</v>
          </cell>
          <cell r="T1633" t="str">
            <v>ผบE194</v>
          </cell>
          <cell r="U1633">
            <v>2563</v>
          </cell>
          <cell r="V1633" t="str">
            <v>ผบE322</v>
          </cell>
          <cell r="W1633">
            <v>2563</v>
          </cell>
          <cell r="X1633">
            <v>9</v>
          </cell>
          <cell r="Y1633">
            <v>9</v>
          </cell>
          <cell r="Z1633">
            <v>2563</v>
          </cell>
          <cell r="AA1633"/>
          <cell r="AB1633"/>
          <cell r="AC1633"/>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นายอุทิศ ทาหล้า</v>
          </cell>
          <cell r="BM1633">
            <v>883263011089</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2477</v>
          </cell>
          <cell r="C1634">
            <v>1629</v>
          </cell>
          <cell r="D1634">
            <v>25</v>
          </cell>
          <cell r="E1634">
            <v>1</v>
          </cell>
          <cell r="F1634">
            <v>2567</v>
          </cell>
          <cell r="G1634">
            <v>800087177864</v>
          </cell>
          <cell r="H1634" t="str">
            <v>นางสาว</v>
          </cell>
          <cell r="I1634" t="str">
            <v>พัชรินทร์</v>
          </cell>
          <cell r="J1634" t="str">
            <v>ณ วรรณติ๊บ</v>
          </cell>
          <cell r="K1634">
            <v>2501600024981</v>
          </cell>
          <cell r="L1634" t="str">
            <v>ฮอด</v>
          </cell>
          <cell r="M1634" t="str">
            <v>เชียงใหม่ 3</v>
          </cell>
          <cell r="N1634">
            <v>8</v>
          </cell>
          <cell r="O1634" t="str">
            <v>ธนาคารประชาชน</v>
          </cell>
          <cell r="P1634" t="str">
            <v>1.บุคคลค้ำประกัน</v>
          </cell>
          <cell r="Q1634">
            <v>43920.39</v>
          </cell>
          <cell r="R1634">
            <v>9175.02</v>
          </cell>
          <cell r="S1634" t="str">
            <v>จังหวัดฮอด</v>
          </cell>
          <cell r="T1634" t="str">
            <v>ผบE172</v>
          </cell>
          <cell r="U1634">
            <v>2563</v>
          </cell>
          <cell r="V1634" t="str">
            <v>ผบE2871</v>
          </cell>
          <cell r="W1634">
            <v>2563</v>
          </cell>
          <cell r="X1634"/>
          <cell r="Y1634"/>
          <cell r="Z1634"/>
          <cell r="AA1634">
            <v>3</v>
          </cell>
          <cell r="AB1634">
            <v>9</v>
          </cell>
          <cell r="AC1634">
            <v>2563</v>
          </cell>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นางสาวพัชรินทร์ ณ วรรณติ๊บ</v>
          </cell>
          <cell r="BM1634">
            <v>883263011085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2478</v>
          </cell>
          <cell r="C1635">
            <v>1630</v>
          </cell>
          <cell r="D1635"/>
          <cell r="E1635"/>
          <cell r="F1635"/>
          <cell r="G1635">
            <v>800026549744</v>
          </cell>
          <cell r="H1635" t="str">
            <v>นาย</v>
          </cell>
          <cell r="I1635" t="str">
            <v>บุญมี</v>
          </cell>
          <cell r="J1635" t="str">
            <v>ปุกคำ</v>
          </cell>
          <cell r="K1635" t="str">
            <v>3 5009 00941 32 4</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ผบ.601</v>
          </cell>
          <cell r="U1635">
            <v>2557</v>
          </cell>
          <cell r="V1635" t="str">
            <v>ผบ719</v>
          </cell>
          <cell r="W1635">
            <v>2557</v>
          </cell>
          <cell r="X1635"/>
          <cell r="Y1635"/>
          <cell r="Z1635"/>
          <cell r="AA1635"/>
          <cell r="AB1635"/>
          <cell r="AC1635"/>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นายบุญมี ปุกคำ</v>
          </cell>
          <cell r="BM1635">
            <v>823857010025</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2479</v>
          </cell>
          <cell r="C1636">
            <v>1631</v>
          </cell>
          <cell r="D1636"/>
          <cell r="E1636"/>
          <cell r="F1636"/>
          <cell r="G1636">
            <v>800026717614</v>
          </cell>
          <cell r="H1636" t="str">
            <v>นาง</v>
          </cell>
          <cell r="I1636" t="str">
            <v>กัลยกร</v>
          </cell>
          <cell r="J1636" t="str">
            <v>กันธิยะ</v>
          </cell>
          <cell r="K1636" t="str">
            <v>3 5009  00808 63 2</v>
          </cell>
          <cell r="L1636" t="str">
            <v>ฝาง</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ผบ.855</v>
          </cell>
          <cell r="U1636">
            <v>2558</v>
          </cell>
          <cell r="V1636" t="str">
            <v>ผบ.96</v>
          </cell>
          <cell r="W1636">
            <v>2559</v>
          </cell>
          <cell r="X1636"/>
          <cell r="Y1636"/>
          <cell r="Z1636"/>
          <cell r="AA1636">
            <v>25</v>
          </cell>
          <cell r="AB1636">
            <v>2</v>
          </cell>
          <cell r="AC1636">
            <v>2559</v>
          </cell>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นางกัลยกร กันธิยะ</v>
          </cell>
          <cell r="BM1636">
            <v>823859010416</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2480</v>
          </cell>
          <cell r="C1637">
            <v>1632</v>
          </cell>
          <cell r="D1637"/>
          <cell r="E1637"/>
          <cell r="F1637"/>
          <cell r="G1637">
            <v>800030878352</v>
          </cell>
          <cell r="H1637" t="str">
            <v>นาย</v>
          </cell>
          <cell r="I1637" t="str">
            <v>สมัย</v>
          </cell>
          <cell r="J1637" t="str">
            <v>ดวงวิลัย</v>
          </cell>
          <cell r="K1637" t="str">
            <v>3 5010 00348 36 9</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ผบ.169</v>
          </cell>
          <cell r="U1637">
            <v>2557</v>
          </cell>
          <cell r="V1637" t="str">
            <v>ผบ.359</v>
          </cell>
          <cell r="W1637">
            <v>2557</v>
          </cell>
          <cell r="X1637">
            <v>15</v>
          </cell>
          <cell r="Y1637">
            <v>7</v>
          </cell>
          <cell r="Z1637">
            <v>2557</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นายสมัย ดวงวิลัย</v>
          </cell>
          <cell r="BM1637">
            <v>823857010294</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2481</v>
          </cell>
          <cell r="C1638">
            <v>1633</v>
          </cell>
          <cell r="D1638"/>
          <cell r="E1638"/>
          <cell r="F1638"/>
          <cell r="G1638">
            <v>800028200650</v>
          </cell>
          <cell r="H1638" t="str">
            <v>นางสาว</v>
          </cell>
          <cell r="I1638" t="str">
            <v>ศุภาพิชญ์</v>
          </cell>
          <cell r="J1638" t="str">
            <v>ศรีคงยศ</v>
          </cell>
          <cell r="K1638" t="str">
            <v>2 5009 00018 44 7</v>
          </cell>
          <cell r="L1638" t="str">
            <v>แม่อาย</v>
          </cell>
          <cell r="M1638" t="str">
            <v>เชียงใหม่ 2</v>
          </cell>
          <cell r="N1638">
            <v>8</v>
          </cell>
          <cell r="O1638" t="str">
            <v>ธนาคารประชาชน</v>
          </cell>
          <cell r="P1638" t="str">
            <v>1.บุคคลค้ำประกัน</v>
          </cell>
          <cell r="Q1638"/>
          <cell r="R1638"/>
          <cell r="S1638" t="str">
            <v>จังหวัดฝาง</v>
          </cell>
          <cell r="T1638" t="str">
            <v>ผบ.700</v>
          </cell>
          <cell r="U1638">
            <v>2557</v>
          </cell>
          <cell r="V1638" t="str">
            <v>ผบ.19</v>
          </cell>
          <cell r="W1638">
            <v>2558</v>
          </cell>
          <cell r="X1638">
            <v>28</v>
          </cell>
          <cell r="Y1638">
            <v>1</v>
          </cell>
          <cell r="Z1638">
            <v>2558</v>
          </cell>
          <cell r="AA1638"/>
          <cell r="AB1638"/>
          <cell r="AC1638"/>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นางสาวศุภาพิชญ์ ศรีคงยศ</v>
          </cell>
          <cell r="BM1638">
            <v>823857010446</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2482</v>
          </cell>
          <cell r="C1639">
            <v>1634</v>
          </cell>
          <cell r="D1639"/>
          <cell r="E1639"/>
          <cell r="F1639"/>
          <cell r="G1639">
            <v>800000964257</v>
          </cell>
          <cell r="H1639" t="str">
            <v>นางสาว</v>
          </cell>
          <cell r="I1639" t="str">
            <v>เครือวัลย์</v>
          </cell>
          <cell r="J1639" t="str">
            <v>ปัญญา</v>
          </cell>
          <cell r="K1639" t="str">
            <v>1 5009 00005 44 4</v>
          </cell>
          <cell r="L1639" t="str">
            <v>ฝาง</v>
          </cell>
          <cell r="M1639" t="str">
            <v>เชียงใหม่ 2</v>
          </cell>
          <cell r="N1639">
            <v>8</v>
          </cell>
          <cell r="O1639" t="str">
            <v>สินเชื่อแก้ไขหนี้สินภาคประชาชน</v>
          </cell>
          <cell r="P1639" t="str">
            <v>1.บุคคลค้ำประกัน</v>
          </cell>
          <cell r="Q1639"/>
          <cell r="R1639"/>
          <cell r="S1639" t="str">
            <v>จังหวัดฝาง</v>
          </cell>
          <cell r="T1639" t="str">
            <v>ผบ.748</v>
          </cell>
          <cell r="U1639">
            <v>2557</v>
          </cell>
          <cell r="V1639" t="str">
            <v>ผบ.874</v>
          </cell>
          <cell r="W1639">
            <v>2557</v>
          </cell>
          <cell r="X1639"/>
          <cell r="Y1639"/>
          <cell r="Z1639"/>
          <cell r="AA1639">
            <v>12</v>
          </cell>
          <cell r="AB1639">
            <v>12</v>
          </cell>
          <cell r="AC1639">
            <v>2557</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นางสาวเครือวัลย์ ปัญญา</v>
          </cell>
          <cell r="BM1639">
            <v>823857010674</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2483</v>
          </cell>
          <cell r="C1640">
            <v>1635</v>
          </cell>
          <cell r="D1640">
            <v>25</v>
          </cell>
          <cell r="E1640">
            <v>1</v>
          </cell>
          <cell r="F1640">
            <v>2567</v>
          </cell>
          <cell r="G1640">
            <v>800034641038</v>
          </cell>
          <cell r="H1640" t="str">
            <v>นาง</v>
          </cell>
          <cell r="I1640" t="str">
            <v>เรณู</v>
          </cell>
          <cell r="J1640" t="str">
            <v>ยะวงค์</v>
          </cell>
          <cell r="K1640" t="str">
            <v>3 5017 00103 21 1</v>
          </cell>
          <cell r="L1640" t="str">
            <v>ดอยเต่า</v>
          </cell>
          <cell r="M1640" t="str">
            <v>เชียงใหม่ 3</v>
          </cell>
          <cell r="N1640">
            <v>8</v>
          </cell>
          <cell r="O1640" t="str">
            <v>องค์กรชุมชน</v>
          </cell>
          <cell r="P1640" t="str">
            <v>1.บุคคลค้ำประกัน</v>
          </cell>
          <cell r="Q1640"/>
          <cell r="R1640"/>
          <cell r="S1640" t="str">
            <v>จังหวัดฮอด</v>
          </cell>
          <cell r="T1640" t="str">
            <v>ผบE829</v>
          </cell>
          <cell r="U1640">
            <v>2564</v>
          </cell>
          <cell r="V1640" t="str">
            <v>ผบ908</v>
          </cell>
          <cell r="W1640">
            <v>2565</v>
          </cell>
          <cell r="X1640"/>
          <cell r="Y1640"/>
          <cell r="Z1640"/>
          <cell r="AA1640">
            <v>15</v>
          </cell>
          <cell r="AB1640">
            <v>2</v>
          </cell>
          <cell r="AC1640">
            <v>2565</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นางเรณู ยะวงค์</v>
          </cell>
          <cell r="BM1640">
            <v>823759010503</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2484</v>
          </cell>
          <cell r="C1641">
            <v>1636</v>
          </cell>
          <cell r="D1641">
            <v>25</v>
          </cell>
          <cell r="E1641">
            <v>1</v>
          </cell>
          <cell r="F1641">
            <v>2567</v>
          </cell>
          <cell r="G1641">
            <v>800036415464</v>
          </cell>
          <cell r="H1641" t="str">
            <v>นาย</v>
          </cell>
          <cell r="I1641" t="str">
            <v>พงษ์สนิท</v>
          </cell>
          <cell r="J1641" t="str">
            <v>มอยแก้ว</v>
          </cell>
          <cell r="K1641" t="str">
            <v>3 5017 00088 85 8</v>
          </cell>
          <cell r="L1641" t="str">
            <v>ดอยเต่า</v>
          </cell>
          <cell r="M1641" t="str">
            <v>เชียงใหม่ 3</v>
          </cell>
          <cell r="N1641">
            <v>8</v>
          </cell>
          <cell r="O1641" t="str">
            <v>พัฒนาองค์กร</v>
          </cell>
          <cell r="P1641" t="str">
            <v>1.บุคคลค้ำประกัน</v>
          </cell>
          <cell r="Q1641"/>
          <cell r="R1641"/>
          <cell r="S1641" t="str">
            <v>จังหวัดฮอด</v>
          </cell>
          <cell r="T1641" t="str">
            <v>ผบE564</v>
          </cell>
          <cell r="U1641">
            <v>2566</v>
          </cell>
          <cell r="V1641" t="str">
            <v>ผบE790</v>
          </cell>
          <cell r="W1641">
            <v>2566</v>
          </cell>
          <cell r="X1641"/>
          <cell r="Y1641"/>
          <cell r="Z1641"/>
          <cell r="AA1641">
            <v>11</v>
          </cell>
          <cell r="AB1641">
            <v>7</v>
          </cell>
          <cell r="AC1641">
            <v>2566</v>
          </cell>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นายพงษ์สนิท มอยแก้ว</v>
          </cell>
          <cell r="BM1641">
            <v>888166010046</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2485</v>
          </cell>
          <cell r="C1642">
            <v>1637</v>
          </cell>
          <cell r="D1642">
            <v>25</v>
          </cell>
          <cell r="E1642">
            <v>1</v>
          </cell>
          <cell r="F1642">
            <v>2567</v>
          </cell>
          <cell r="G1642">
            <v>800056997177</v>
          </cell>
          <cell r="H1642" t="str">
            <v>นาย</v>
          </cell>
          <cell r="I1642" t="str">
            <v>วรรณชัย</v>
          </cell>
          <cell r="J1642" t="str">
            <v>กาพย์ตุ้ม</v>
          </cell>
          <cell r="K1642" t="str">
            <v>3 5003 00041 91 8</v>
          </cell>
          <cell r="L1642" t="str">
            <v>แม่แจ่ม</v>
          </cell>
          <cell r="M1642" t="str">
            <v>เชียงใหม่ 3</v>
          </cell>
          <cell r="N1642">
            <v>8</v>
          </cell>
          <cell r="O1642" t="str">
            <v>องค์กรชุมชน</v>
          </cell>
          <cell r="P1642" t="str">
            <v>1.บุคคลค้ำประกัน</v>
          </cell>
          <cell r="Q1642"/>
          <cell r="R1642"/>
          <cell r="S1642" t="str">
            <v>จังหวัดฮอด</v>
          </cell>
          <cell r="T1642" t="str">
            <v>ผบE770</v>
          </cell>
          <cell r="U1642">
            <v>2565</v>
          </cell>
          <cell r="V1642" t="str">
            <v>ผบE853</v>
          </cell>
          <cell r="W1642">
            <v>2565</v>
          </cell>
          <cell r="X1642">
            <v>14</v>
          </cell>
          <cell r="Y1642">
            <v>11</v>
          </cell>
          <cell r="Z1642">
            <v>2565</v>
          </cell>
          <cell r="AA1642"/>
          <cell r="AB1642"/>
          <cell r="AC1642"/>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นายวรรณชัย กาพย์ตุ้ม</v>
          </cell>
          <cell r="BM1642">
            <v>0</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2486</v>
          </cell>
          <cell r="C1643">
            <v>1638</v>
          </cell>
          <cell r="D1643">
            <v>25</v>
          </cell>
          <cell r="E1643">
            <v>1</v>
          </cell>
          <cell r="F1643">
            <v>2567</v>
          </cell>
          <cell r="G1643">
            <v>800062007706</v>
          </cell>
          <cell r="H1643" t="str">
            <v>นาง</v>
          </cell>
          <cell r="I1643" t="str">
            <v>อาภา</v>
          </cell>
          <cell r="J1643" t="str">
            <v>อินใจ</v>
          </cell>
          <cell r="K1643" t="str">
            <v>3 5003 00373 43 1</v>
          </cell>
          <cell r="L1643" t="str">
            <v>แม่แจ่ม</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ผบE56</v>
          </cell>
          <cell r="U1643">
            <v>2566</v>
          </cell>
          <cell r="V1643" t="str">
            <v>ผบE322</v>
          </cell>
          <cell r="W1643">
            <v>2566</v>
          </cell>
          <cell r="X1643"/>
          <cell r="Y1643"/>
          <cell r="Z1643"/>
          <cell r="AA1643">
            <v>25</v>
          </cell>
          <cell r="AB1643">
            <v>4</v>
          </cell>
          <cell r="AC1643">
            <v>2566</v>
          </cell>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นางอาภา อินใจ</v>
          </cell>
          <cell r="BM1643">
            <v>883263010592</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2487</v>
          </cell>
          <cell r="C1644">
            <v>1639</v>
          </cell>
          <cell r="D1644">
            <v>25</v>
          </cell>
          <cell r="E1644">
            <v>1</v>
          </cell>
          <cell r="F1644">
            <v>2567</v>
          </cell>
          <cell r="G1644">
            <v>800053960145</v>
          </cell>
          <cell r="H1644" t="str">
            <v>นาย</v>
          </cell>
          <cell r="I1644" t="str">
            <v>ชอบกัง</v>
          </cell>
          <cell r="J1644" t="str">
            <v>คมชายชาญ</v>
          </cell>
          <cell r="K1644" t="str">
            <v>5 5018 01070 27 6</v>
          </cell>
          <cell r="L1644" t="str">
            <v>อมก๋อย</v>
          </cell>
          <cell r="M1644" t="str">
            <v>เชียงใหม่ 3</v>
          </cell>
          <cell r="N1644">
            <v>8</v>
          </cell>
          <cell r="O1644" t="str">
            <v>ธนาคารประชาชน</v>
          </cell>
          <cell r="P1644" t="str">
            <v>1.บุคคลค้ำประกัน</v>
          </cell>
          <cell r="Q1644"/>
          <cell r="R1644"/>
          <cell r="S1644" t="str">
            <v>จังหวัดฮอด</v>
          </cell>
          <cell r="T1644" t="str">
            <v>ผบ.1045</v>
          </cell>
          <cell r="U1644">
            <v>2562</v>
          </cell>
          <cell r="V1644"/>
          <cell r="W1644"/>
          <cell r="X1644"/>
          <cell r="Y1644"/>
          <cell r="Z1644"/>
          <cell r="AA1644"/>
          <cell r="AB1644"/>
          <cell r="AC1644"/>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นายชอบกัง คมชายชาญ</v>
          </cell>
          <cell r="BM1644">
            <v>883262011641</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2488</v>
          </cell>
          <cell r="C1645">
            <v>1640</v>
          </cell>
          <cell r="D1645">
            <v>25</v>
          </cell>
          <cell r="E1645">
            <v>1</v>
          </cell>
          <cell r="F1645">
            <v>2567</v>
          </cell>
          <cell r="G1645">
            <v>800003170936</v>
          </cell>
          <cell r="H1645" t="str">
            <v>นาย</v>
          </cell>
          <cell r="I1645" t="str">
            <v>พัทธนันท์</v>
          </cell>
          <cell r="J1645" t="str">
            <v>รินทร์แก้ว</v>
          </cell>
          <cell r="K1645" t="str">
            <v>3 5003 00002 96 3</v>
          </cell>
          <cell r="L1645" t="str">
            <v>อมก๋อย</v>
          </cell>
          <cell r="M1645" t="str">
            <v xml:space="preserve">เชียงใหม่ 3 </v>
          </cell>
          <cell r="N1645">
            <v>8</v>
          </cell>
          <cell r="O1645" t="str">
            <v>ไทรทอง</v>
          </cell>
          <cell r="P1645" t="str">
            <v>1.บุคคลค้ำประกัน</v>
          </cell>
          <cell r="Q1645"/>
          <cell r="R1645"/>
          <cell r="S1645" t="str">
            <v>จังหวัดฮอด</v>
          </cell>
          <cell r="T1645" t="str">
            <v>ผบ.262</v>
          </cell>
          <cell r="U1645">
            <v>2560</v>
          </cell>
          <cell r="V1645" t="str">
            <v>ผบ.319</v>
          </cell>
          <cell r="W1645">
            <v>2560</v>
          </cell>
          <cell r="X1645"/>
          <cell r="Y1645"/>
          <cell r="Z1645"/>
          <cell r="AA1645">
            <v>5</v>
          </cell>
          <cell r="AB1645">
            <v>7</v>
          </cell>
          <cell r="AC1645">
            <v>2560</v>
          </cell>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นายพัทธนันท์ รินทร์แก้ว</v>
          </cell>
          <cell r="BM1645">
            <v>823759010486</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2489</v>
          </cell>
          <cell r="C1646">
            <v>1641</v>
          </cell>
          <cell r="D1646">
            <v>25</v>
          </cell>
          <cell r="E1646">
            <v>1</v>
          </cell>
          <cell r="F1646">
            <v>2567</v>
          </cell>
          <cell r="G1646">
            <v>800056042495</v>
          </cell>
          <cell r="H1646" t="str">
            <v>นาย</v>
          </cell>
          <cell r="I1646" t="str">
            <v>มานพ</v>
          </cell>
          <cell r="J1646" t="str">
            <v>แก้วติ</v>
          </cell>
          <cell r="K1646" t="str">
            <v>3 5018 00204 61 2</v>
          </cell>
          <cell r="L1646" t="str">
            <v>อมก๋อย</v>
          </cell>
          <cell r="M1646" t="str">
            <v>เชียงใหม่ 3</v>
          </cell>
          <cell r="N1646">
            <v>8</v>
          </cell>
          <cell r="O1646" t="str">
            <v>ธนาคารประชาชน</v>
          </cell>
          <cell r="P1646" t="str">
            <v>1.บุคคลค้ำประกัน</v>
          </cell>
          <cell r="Q1646"/>
          <cell r="R1646"/>
          <cell r="S1646" t="str">
            <v>จังหวัดฮอด</v>
          </cell>
          <cell r="T1646" t="str">
            <v>ผบE164</v>
          </cell>
          <cell r="U1646">
            <v>2563</v>
          </cell>
          <cell r="V1646" t="str">
            <v>ผบE277</v>
          </cell>
          <cell r="W1646">
            <v>2563</v>
          </cell>
          <cell r="X1646">
            <v>2</v>
          </cell>
          <cell r="Y1646">
            <v>9</v>
          </cell>
          <cell r="Z1646">
            <v>2563</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นายมานพ แก้วติ</v>
          </cell>
          <cell r="BM1646">
            <v>883262011643</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2490</v>
          </cell>
          <cell r="C1647">
            <v>1642</v>
          </cell>
          <cell r="D1647">
            <v>25</v>
          </cell>
          <cell r="E1647">
            <v>1</v>
          </cell>
          <cell r="F1647">
            <v>2567</v>
          </cell>
          <cell r="G1647">
            <v>800074069314</v>
          </cell>
          <cell r="H1647" t="str">
            <v>นางสาว</v>
          </cell>
          <cell r="I1647" t="str">
            <v>ปัทมา</v>
          </cell>
          <cell r="J1647" t="str">
            <v>สกุลดิษฐ์</v>
          </cell>
          <cell r="K1647" t="str">
            <v>1 5018 00091 55 2</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 1049</v>
          </cell>
          <cell r="U1647">
            <v>2562</v>
          </cell>
          <cell r="V1647" t="str">
            <v>ผบ1339</v>
          </cell>
          <cell r="W1647">
            <v>2562</v>
          </cell>
          <cell r="X1647">
            <v>3</v>
          </cell>
          <cell r="Y1647">
            <v>12</v>
          </cell>
          <cell r="Z1647">
            <v>2562</v>
          </cell>
          <cell r="AA1647"/>
          <cell r="AB1647"/>
          <cell r="AC1647"/>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นางสาวปัทมา สกุลดิษฐ์</v>
          </cell>
          <cell r="BM1647">
            <v>883262011651</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2491</v>
          </cell>
          <cell r="C1648">
            <v>1643</v>
          </cell>
          <cell r="D1648">
            <v>25</v>
          </cell>
          <cell r="E1648">
            <v>1</v>
          </cell>
          <cell r="F1648">
            <v>2567</v>
          </cell>
          <cell r="G1648">
            <v>800072148755</v>
          </cell>
          <cell r="H1648" t="str">
            <v>นาย</v>
          </cell>
          <cell r="I1648" t="str">
            <v>สยาม</v>
          </cell>
          <cell r="J1648" t="str">
            <v>จันทร์หล้า</v>
          </cell>
          <cell r="K1648" t="str">
            <v>1 5018 00057 15 0</v>
          </cell>
          <cell r="L1648" t="str">
            <v>อมก๋อย</v>
          </cell>
          <cell r="M1648" t="str">
            <v>เชียงใหม่ 3</v>
          </cell>
          <cell r="N1648">
            <v>8</v>
          </cell>
          <cell r="O1648" t="str">
            <v>แก้ไขปัญหาหนี้นอกระบบ PSA</v>
          </cell>
          <cell r="P1648" t="str">
            <v>1.บุคคลค้ำประกัน</v>
          </cell>
          <cell r="Q1648"/>
          <cell r="R1648"/>
          <cell r="S1648" t="str">
            <v>จังหวัดฮอด</v>
          </cell>
          <cell r="T1648" t="str">
            <v>ผบ.1039</v>
          </cell>
          <cell r="U1648">
            <v>2562</v>
          </cell>
          <cell r="V1648" t="str">
            <v>ผบ1177</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นายสยาม จันทร์หล้า</v>
          </cell>
          <cell r="BM1648">
            <v>883262011650</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2492</v>
          </cell>
          <cell r="C1649">
            <v>1644</v>
          </cell>
          <cell r="D1649">
            <v>25</v>
          </cell>
          <cell r="E1649">
            <v>1</v>
          </cell>
          <cell r="F1649">
            <v>2567</v>
          </cell>
          <cell r="G1649">
            <v>800053062934</v>
          </cell>
          <cell r="H1649" t="str">
            <v>นางสาว</v>
          </cell>
          <cell r="I1649" t="str">
            <v>กัญชรัตน์</v>
          </cell>
          <cell r="J1649" t="str">
            <v>ปู่ทอง</v>
          </cell>
          <cell r="K1649" t="str">
            <v>3 5018 00126 40 9</v>
          </cell>
          <cell r="L1649" t="str">
            <v>อมก๋อย</v>
          </cell>
          <cell r="M1649" t="str">
            <v>เชียงใหม่ 3</v>
          </cell>
          <cell r="N1649">
            <v>8</v>
          </cell>
          <cell r="O1649" t="str">
            <v>ธนาคารประชาชน</v>
          </cell>
          <cell r="P1649" t="str">
            <v>1.บุคคลค้ำประกัน</v>
          </cell>
          <cell r="Q1649"/>
          <cell r="R1649"/>
          <cell r="S1649" t="str">
            <v>จังหวัดฮอด</v>
          </cell>
          <cell r="T1649" t="str">
            <v>ผบ1048</v>
          </cell>
          <cell r="U1649">
            <v>2562</v>
          </cell>
          <cell r="V1649" t="str">
            <v>ผบ1181</v>
          </cell>
          <cell r="W1649">
            <v>2562</v>
          </cell>
          <cell r="X1649"/>
          <cell r="Y1649"/>
          <cell r="Z1649"/>
          <cell r="AA1649">
            <v>19</v>
          </cell>
          <cell r="AB1649">
            <v>11</v>
          </cell>
          <cell r="AC1649">
            <v>2562</v>
          </cell>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นางสาวกัญชรัตน์ ปู่ทอง</v>
          </cell>
          <cell r="BM1649">
            <v>883262011648</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2493</v>
          </cell>
          <cell r="C1650">
            <v>1645</v>
          </cell>
          <cell r="D1650">
            <v>25</v>
          </cell>
          <cell r="E1650">
            <v>1</v>
          </cell>
          <cell r="F1650">
            <v>2567</v>
          </cell>
          <cell r="G1650">
            <v>800044730706</v>
          </cell>
          <cell r="H1650" t="str">
            <v>นางสาว</v>
          </cell>
          <cell r="I1650" t="str">
            <v>ธัญญรัตน์</v>
          </cell>
          <cell r="J1650" t="str">
            <v>ก้านต่อดอก</v>
          </cell>
          <cell r="K1650" t="str">
            <v>2 5018 01128 61 0</v>
          </cell>
          <cell r="L1650" t="str">
            <v>อมก๋อย</v>
          </cell>
          <cell r="M1650" t="str">
            <v>เชียงใหม่ 3</v>
          </cell>
          <cell r="N1650">
            <v>8</v>
          </cell>
          <cell r="O1650" t="str">
            <v>องค์กรชุมชน</v>
          </cell>
          <cell r="P1650" t="str">
            <v>1.บุคคลค้ำประกัน</v>
          </cell>
          <cell r="Q1650"/>
          <cell r="R1650"/>
          <cell r="S1650" t="str">
            <v>จังหวัดฮอด</v>
          </cell>
          <cell r="T1650" t="str">
            <v>ผบ.260</v>
          </cell>
          <cell r="U1650">
            <v>2560</v>
          </cell>
          <cell r="V1650" t="str">
            <v>ผบ.262</v>
          </cell>
          <cell r="W1650">
            <v>2560</v>
          </cell>
          <cell r="X1650">
            <v>14</v>
          </cell>
          <cell r="Y1650">
            <v>6</v>
          </cell>
          <cell r="Z1650">
            <v>2560</v>
          </cell>
          <cell r="AA1650"/>
          <cell r="AB1650"/>
          <cell r="AC1650"/>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นางสาวธัญญรัตน์ ก้านต่อดอก</v>
          </cell>
          <cell r="BM1650">
            <v>823759010509</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2494</v>
          </cell>
          <cell r="C1651">
            <v>1646</v>
          </cell>
          <cell r="D1651">
            <v>25</v>
          </cell>
          <cell r="E1651">
            <v>1</v>
          </cell>
          <cell r="F1651">
            <v>2567</v>
          </cell>
          <cell r="G1651">
            <v>800064954871</v>
          </cell>
          <cell r="H1651" t="str">
            <v>นางสาว</v>
          </cell>
          <cell r="I1651" t="str">
            <v>พรรณี</v>
          </cell>
          <cell r="J1651" t="str">
            <v>เมืองมา</v>
          </cell>
          <cell r="K1651" t="str">
            <v>2 5016 00017 05 5</v>
          </cell>
          <cell r="L1651" t="str">
            <v>อมก๋ยอย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ผบ1034</v>
          </cell>
          <cell r="U1651">
            <v>2562</v>
          </cell>
          <cell r="V1651" t="str">
            <v>ผบ1172</v>
          </cell>
          <cell r="W1651">
            <v>2562</v>
          </cell>
          <cell r="X1651"/>
          <cell r="Y1651"/>
          <cell r="Z1651"/>
          <cell r="AA1651">
            <v>19</v>
          </cell>
          <cell r="AB1651">
            <v>11</v>
          </cell>
          <cell r="AC1651">
            <v>2562</v>
          </cell>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นางสาวพรรณี เมืองมา</v>
          </cell>
          <cell r="BM1651">
            <v>883262011658</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2495</v>
          </cell>
          <cell r="C1652">
            <v>1647</v>
          </cell>
          <cell r="D1652"/>
          <cell r="E1652"/>
          <cell r="F1652"/>
          <cell r="G1652">
            <v>800027063661</v>
          </cell>
          <cell r="H1652" t="str">
            <v>นาย</v>
          </cell>
          <cell r="I1652" t="str">
            <v>อินเนตร</v>
          </cell>
          <cell r="J1652" t="str">
            <v>อุ่นจิตร</v>
          </cell>
          <cell r="K1652" t="str">
            <v>3 5016 00324 85 1</v>
          </cell>
          <cell r="L1652" t="str">
            <v>อมก๋อย</v>
          </cell>
          <cell r="M1652" t="str">
            <v>เชียงใหม่ 3</v>
          </cell>
          <cell r="N1652">
            <v>8</v>
          </cell>
          <cell r="O1652" t="str">
            <v>ธนาคารประชาชน</v>
          </cell>
          <cell r="P1652" t="str">
            <v>1.บุคคลค้ำประกัน</v>
          </cell>
          <cell r="Q1652"/>
          <cell r="R1652"/>
          <cell r="S1652" t="str">
            <v>จังหวัดฮอด</v>
          </cell>
          <cell r="T1652" t="str">
            <v>ผบE209</v>
          </cell>
          <cell r="U1652">
            <v>2563</v>
          </cell>
          <cell r="V1652" t="str">
            <v>ผบE330</v>
          </cell>
          <cell r="W1652">
            <v>2563</v>
          </cell>
          <cell r="X1652">
            <v>10</v>
          </cell>
          <cell r="Y1652">
            <v>9</v>
          </cell>
          <cell r="Z1652">
            <v>2563</v>
          </cell>
          <cell r="AA1652"/>
          <cell r="AB1652"/>
          <cell r="AC1652"/>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นายอินเนตร อุ่นจิตร</v>
          </cell>
          <cell r="BM1652">
            <v>823758010097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2496</v>
          </cell>
          <cell r="C1653">
            <v>1648</v>
          </cell>
          <cell r="D1653">
            <v>25</v>
          </cell>
          <cell r="E1653">
            <v>1</v>
          </cell>
          <cell r="F1653">
            <v>2567</v>
          </cell>
          <cell r="G1653">
            <v>800061087782</v>
          </cell>
          <cell r="H1653" t="str">
            <v>นาย</v>
          </cell>
          <cell r="I1653" t="str">
            <v xml:space="preserve">ณัษฐพงษ์ </v>
          </cell>
          <cell r="J1653" t="str">
            <v>ไชยพงศ์กูล</v>
          </cell>
          <cell r="K1653" t="str">
            <v>3 5103 00373 66 0</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จังหวัดลำพูน</v>
          </cell>
          <cell r="T1653" t="str">
            <v>ผบ.1100</v>
          </cell>
          <cell r="U1653">
            <v>2561</v>
          </cell>
          <cell r="V1653" t="str">
            <v>ผบ.1865</v>
          </cell>
          <cell r="W1653">
            <v>2561</v>
          </cell>
          <cell r="X1653"/>
          <cell r="Y1653"/>
          <cell r="Z1653"/>
          <cell r="AA1653">
            <v>16</v>
          </cell>
          <cell r="AB1653">
            <v>7</v>
          </cell>
          <cell r="AC1653">
            <v>2561</v>
          </cell>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นายณัษฐพงษ์  ไชยพงศ์กูล</v>
          </cell>
          <cell r="BM1653">
            <v>823761010047</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2497</v>
          </cell>
          <cell r="C1654">
            <v>1649</v>
          </cell>
          <cell r="D1654">
            <v>25</v>
          </cell>
          <cell r="E1654">
            <v>1</v>
          </cell>
          <cell r="F1654">
            <v>2567</v>
          </cell>
          <cell r="G1654">
            <v>800050353856</v>
          </cell>
          <cell r="H1654" t="str">
            <v>นาง</v>
          </cell>
          <cell r="I1654" t="str">
            <v>อำไพ</v>
          </cell>
          <cell r="J1654" t="str">
            <v>ตั๋นแก้ว</v>
          </cell>
          <cell r="K1654" t="str">
            <v>3 5002 00252 67 4</v>
          </cell>
          <cell r="L1654" t="str">
            <v>จอมทอง</v>
          </cell>
          <cell r="M1654" t="str">
            <v>เชียงใหม่ 3</v>
          </cell>
          <cell r="N1654">
            <v>8</v>
          </cell>
          <cell r="O1654" t="str">
            <v>ธนาคารประชาชน</v>
          </cell>
          <cell r="P1654" t="str">
            <v>1.บุคคลค้ำประกัน</v>
          </cell>
          <cell r="Q1654"/>
          <cell r="R1654"/>
          <cell r="S1654" t="str">
            <v>แขวงเชียงใหม่</v>
          </cell>
          <cell r="T1654" t="str">
            <v>ผบ3700</v>
          </cell>
          <cell r="U1654">
            <v>2560</v>
          </cell>
          <cell r="V1654" t="str">
            <v>ผบ5138</v>
          </cell>
          <cell r="W1654">
            <v>2560</v>
          </cell>
          <cell r="X1654">
            <v>31</v>
          </cell>
          <cell r="Y1654">
            <v>7</v>
          </cell>
          <cell r="Z1654">
            <v>2560</v>
          </cell>
          <cell r="AA1654"/>
          <cell r="AB1654"/>
          <cell r="AC1654"/>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นางอำไพ ตั๋นแก้ว</v>
          </cell>
          <cell r="BM1654">
            <v>823760010021</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2498</v>
          </cell>
          <cell r="C1655">
            <v>1650</v>
          </cell>
          <cell r="D1655">
            <v>25</v>
          </cell>
          <cell r="E1655">
            <v>1</v>
          </cell>
          <cell r="F1655">
            <v>2567</v>
          </cell>
          <cell r="G1655">
            <v>800024869722</v>
          </cell>
          <cell r="H1655" t="str">
            <v>นาง</v>
          </cell>
          <cell r="I1655" t="str">
            <v>พิรานันท์</v>
          </cell>
          <cell r="J1655" t="str">
            <v>ธนัชเกียรติศิริ</v>
          </cell>
          <cell r="K1655" t="str">
            <v>3 5012 00752 12 1</v>
          </cell>
          <cell r="L1655" t="str">
            <v>จอมทอง</v>
          </cell>
          <cell r="M1655" t="str">
            <v xml:space="preserve">เชียงใหม่ 3 </v>
          </cell>
          <cell r="N1655">
            <v>8</v>
          </cell>
          <cell r="O1655" t="str">
            <v>ธนาคารประชาชน</v>
          </cell>
          <cell r="P1655" t="str">
            <v>1.บุคคลค้ำประกัน</v>
          </cell>
          <cell r="Q1655"/>
          <cell r="R1655"/>
          <cell r="S1655" t="str">
            <v>แขวงเชียงใหม่</v>
          </cell>
          <cell r="T1655" t="str">
            <v>ผบ.3699</v>
          </cell>
          <cell r="U1655">
            <v>2560</v>
          </cell>
          <cell r="V1655">
            <v>7269</v>
          </cell>
          <cell r="W1655">
            <v>2560</v>
          </cell>
          <cell r="X1655"/>
          <cell r="Y1655"/>
          <cell r="Z1655"/>
          <cell r="AA1655">
            <v>29</v>
          </cell>
          <cell r="AB1655">
            <v>8</v>
          </cell>
          <cell r="AC1655">
            <v>2560</v>
          </cell>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นางพิรานันท์ ธนัชเกียรติศิริ</v>
          </cell>
          <cell r="BM1655">
            <v>823758010635</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2499</v>
          </cell>
          <cell r="C1656">
            <v>1651</v>
          </cell>
          <cell r="D1656">
            <v>25</v>
          </cell>
          <cell r="E1656">
            <v>1</v>
          </cell>
          <cell r="F1656">
            <v>2567</v>
          </cell>
          <cell r="G1656">
            <v>800054497907</v>
          </cell>
          <cell r="H1656" t="str">
            <v>นาย</v>
          </cell>
          <cell r="I1656" t="str">
            <v>วิโรจน์</v>
          </cell>
          <cell r="J1656" t="str">
            <v>ตาจาย</v>
          </cell>
          <cell r="K1656" t="str">
            <v>3 5002 00389 45 9</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ผบ.9136</v>
          </cell>
          <cell r="U1656">
            <v>2560</v>
          </cell>
          <cell r="V1656" t="str">
            <v>ผบ.10028</v>
          </cell>
          <cell r="W1656">
            <v>2560</v>
          </cell>
          <cell r="X1656">
            <v>16</v>
          </cell>
          <cell r="Y1656">
            <v>10</v>
          </cell>
          <cell r="Z1656">
            <v>2560</v>
          </cell>
          <cell r="AA1656"/>
          <cell r="AB1656"/>
          <cell r="AC1656"/>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นายวิโรจน์ ตาจาย</v>
          </cell>
          <cell r="BM1656">
            <v>823760010138</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2500</v>
          </cell>
          <cell r="C1657">
            <v>1652</v>
          </cell>
          <cell r="D1657">
            <v>25</v>
          </cell>
          <cell r="E1657">
            <v>1</v>
          </cell>
          <cell r="F1657">
            <v>2567</v>
          </cell>
          <cell r="G1657">
            <v>800054498715</v>
          </cell>
          <cell r="H1657" t="str">
            <v>นาย</v>
          </cell>
          <cell r="I1657" t="str">
            <v>ประสาน</v>
          </cell>
          <cell r="J1657" t="str">
            <v>เย็นทรวง</v>
          </cell>
          <cell r="K1657" t="str">
            <v>3 5099 00305 48 5</v>
          </cell>
          <cell r="L1657" t="str">
            <v>จอมทอง</v>
          </cell>
          <cell r="M1657" t="str">
            <v>เชียงใหม่ 3</v>
          </cell>
          <cell r="N1657">
            <v>8</v>
          </cell>
          <cell r="O1657" t="str">
            <v>ธนาคารประชาชน</v>
          </cell>
          <cell r="P1657" t="str">
            <v>1.บุคคลค้ำประกัน</v>
          </cell>
          <cell r="Q1657"/>
          <cell r="R1657"/>
          <cell r="S1657" t="str">
            <v>แขวงเชียงใหม่</v>
          </cell>
          <cell r="T1657" t="str">
            <v>ผบ.3701</v>
          </cell>
          <cell r="U1657">
            <v>2560</v>
          </cell>
          <cell r="V1657">
            <v>5145</v>
          </cell>
          <cell r="W1657">
            <v>2560</v>
          </cell>
          <cell r="X1657"/>
          <cell r="Y1657"/>
          <cell r="Z1657"/>
          <cell r="AA1657">
            <v>13</v>
          </cell>
          <cell r="AB1657">
            <v>7</v>
          </cell>
          <cell r="AC1657">
            <v>2560</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นายประสาน เย็นทรวง</v>
          </cell>
          <cell r="BM1657">
            <v>823760010023</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2501</v>
          </cell>
          <cell r="C1658">
            <v>1653</v>
          </cell>
          <cell r="D1658">
            <v>25</v>
          </cell>
          <cell r="E1658">
            <v>1</v>
          </cell>
          <cell r="F1658">
            <v>2567</v>
          </cell>
          <cell r="G1658">
            <v>800061225184</v>
          </cell>
          <cell r="H1658" t="str">
            <v>นาย</v>
          </cell>
          <cell r="I1658" t="str">
            <v>ปฏิภาณ</v>
          </cell>
          <cell r="J1658" t="str">
            <v>อารีวงศ์</v>
          </cell>
          <cell r="K1658" t="str">
            <v>3 5002 00474 31 6</v>
          </cell>
          <cell r="L1658" t="str">
            <v>จอมทอง</v>
          </cell>
          <cell r="M1658" t="str">
            <v>เชียงใหม่ 3</v>
          </cell>
          <cell r="N1658">
            <v>8</v>
          </cell>
          <cell r="O1658" t="str">
            <v>องค์กรชุมชน (รายบุคคล)</v>
          </cell>
          <cell r="P1658" t="str">
            <v>1.บุคคลค้ำประกัน</v>
          </cell>
          <cell r="Q1658"/>
          <cell r="R1658"/>
          <cell r="S1658" t="str">
            <v>จังหวัดฮอด</v>
          </cell>
          <cell r="T1658" t="str">
            <v>ผบ23</v>
          </cell>
          <cell r="U1658">
            <v>2564</v>
          </cell>
          <cell r="V1658" t="str">
            <v>ผบ42</v>
          </cell>
          <cell r="W1658">
            <v>2564</v>
          </cell>
          <cell r="X1658"/>
          <cell r="Y1658"/>
          <cell r="Z1658"/>
          <cell r="AA1658">
            <v>1</v>
          </cell>
          <cell r="AB1658">
            <v>6</v>
          </cell>
          <cell r="AC1658">
            <v>2564</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นายปฏิภาณ อารีวงศ์</v>
          </cell>
          <cell r="BM1658">
            <v>883263011654</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2502</v>
          </cell>
          <cell r="C1659">
            <v>1654</v>
          </cell>
          <cell r="D1659">
            <v>25</v>
          </cell>
          <cell r="E1659">
            <v>1</v>
          </cell>
          <cell r="F1659">
            <v>2567</v>
          </cell>
          <cell r="G1659">
            <v>800067645252</v>
          </cell>
          <cell r="H1659" t="str">
            <v>นาง</v>
          </cell>
          <cell r="I1659" t="str">
            <v>สุพรรณ</v>
          </cell>
          <cell r="J1659" t="str">
            <v>ปิ่นแก้ว</v>
          </cell>
          <cell r="K1659" t="str">
            <v>3 5016 00191 58 4</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ผบ.E175</v>
          </cell>
          <cell r="U1659">
            <v>2563</v>
          </cell>
          <cell r="V1659" t="str">
            <v>ผบE378</v>
          </cell>
          <cell r="W1659">
            <v>2563</v>
          </cell>
          <cell r="X1659"/>
          <cell r="Y1659"/>
          <cell r="Z1659"/>
          <cell r="AA1659">
            <v>24</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นางสุพรรณ ปิ่นแก้ว</v>
          </cell>
          <cell r="BM1659">
            <v>883263011115</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2503</v>
          </cell>
          <cell r="C1660">
            <v>1655</v>
          </cell>
          <cell r="D1660">
            <v>25</v>
          </cell>
          <cell r="E1660">
            <v>1</v>
          </cell>
          <cell r="F1660">
            <v>2567</v>
          </cell>
          <cell r="G1660">
            <v>800085273913</v>
          </cell>
          <cell r="H1660" t="str">
            <v>นาย</v>
          </cell>
          <cell r="I1660" t="str">
            <v>ภัทรพล</v>
          </cell>
          <cell r="J1660" t="str">
            <v>แก้ววงศ์</v>
          </cell>
          <cell r="K1660" t="str">
            <v>1 5016 00057 59 8</v>
          </cell>
          <cell r="L1660" t="str">
            <v>ฮอด</v>
          </cell>
          <cell r="M1660" t="str">
            <v>เชียงใหม่ 3</v>
          </cell>
          <cell r="N1660">
            <v>8</v>
          </cell>
          <cell r="O1660" t="str">
            <v>ธนาคารประชาชน</v>
          </cell>
          <cell r="P1660" t="str">
            <v>1.บุคคลค้ำประกัน</v>
          </cell>
          <cell r="Q1660"/>
          <cell r="R1660"/>
          <cell r="S1660" t="str">
            <v>จังหวัดฮอด</v>
          </cell>
          <cell r="T1660" t="str">
            <v>ผบE170</v>
          </cell>
          <cell r="U1660">
            <v>2563</v>
          </cell>
          <cell r="V1660" t="str">
            <v>ผบE285</v>
          </cell>
          <cell r="W1660">
            <v>2563</v>
          </cell>
          <cell r="X1660"/>
          <cell r="Y1660"/>
          <cell r="Z1660"/>
          <cell r="AA1660">
            <v>3</v>
          </cell>
          <cell r="AB1660">
            <v>9</v>
          </cell>
          <cell r="AC1660">
            <v>2563</v>
          </cell>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นายภัทรพล แก้ววงศ์</v>
          </cell>
          <cell r="BM1660">
            <v>883263011116</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2504</v>
          </cell>
          <cell r="C1661">
            <v>1656</v>
          </cell>
          <cell r="D1661">
            <v>25</v>
          </cell>
          <cell r="E1661">
            <v>1</v>
          </cell>
          <cell r="F1661">
            <v>2567</v>
          </cell>
          <cell r="G1661">
            <v>800089733847</v>
          </cell>
          <cell r="H1661" t="str">
            <v>นาย</v>
          </cell>
          <cell r="I1661" t="str">
            <v>ปวเรศวร์</v>
          </cell>
          <cell r="J1661" t="str">
            <v>แสนใจบาล</v>
          </cell>
          <cell r="K1661" t="str">
            <v>1 5099 00179 52 1</v>
          </cell>
          <cell r="L1661" t="str">
            <v>ฮอด</v>
          </cell>
          <cell r="M1661" t="str">
            <v>เชียงใหม่ 3</v>
          </cell>
          <cell r="N1661">
            <v>8</v>
          </cell>
          <cell r="O1661" t="str">
            <v>แก้ไขหนี้นอกระบบ</v>
          </cell>
          <cell r="P1661" t="str">
            <v>1.บุคคลค้ำประกัน</v>
          </cell>
          <cell r="Q1661"/>
          <cell r="R1661"/>
          <cell r="S1661" t="str">
            <v>จังหวัดฮอด</v>
          </cell>
          <cell r="T1661" t="str">
            <v>ผบE198</v>
          </cell>
          <cell r="U1661">
            <v>2563</v>
          </cell>
          <cell r="V1661" t="str">
            <v>ผบE325</v>
          </cell>
          <cell r="W1661">
            <v>2563</v>
          </cell>
          <cell r="X1661">
            <v>9</v>
          </cell>
          <cell r="Y1661">
            <v>9</v>
          </cell>
          <cell r="Z1661">
            <v>2563</v>
          </cell>
          <cell r="AA1661"/>
          <cell r="AB1661"/>
          <cell r="AC1661"/>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นายปวเรศวร์ แสนใจบาล</v>
          </cell>
          <cell r="BM1661">
            <v>883263011114</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2505</v>
          </cell>
          <cell r="C1662">
            <v>1656</v>
          </cell>
          <cell r="D1662">
            <v>25</v>
          </cell>
          <cell r="E1662">
            <v>1</v>
          </cell>
          <cell r="F1662">
            <v>2567</v>
          </cell>
          <cell r="G1662">
            <v>800032481510</v>
          </cell>
          <cell r="H1662" t="str">
            <v>นาง</v>
          </cell>
          <cell r="I1662" t="str">
            <v>บัวแก้ว</v>
          </cell>
          <cell r="J1662" t="str">
            <v>ปิ่นแก้ว</v>
          </cell>
          <cell r="K1662" t="str">
            <v>8 5076 73000 01 7</v>
          </cell>
          <cell r="L1662" t="str">
            <v>ฮอด</v>
          </cell>
          <cell r="M1662" t="str">
            <v>เชียงใหม่ 3</v>
          </cell>
          <cell r="N1662">
            <v>8</v>
          </cell>
          <cell r="O1662" t="str">
            <v>ธนาคารประชาชน</v>
          </cell>
          <cell r="P1662" t="str">
            <v>1.บุคคลค้ำประกัน</v>
          </cell>
          <cell r="Q1662"/>
          <cell r="R1662"/>
          <cell r="S1662" t="str">
            <v>จังหวัดฮอด</v>
          </cell>
          <cell r="T1662" t="str">
            <v>ผบ.598</v>
          </cell>
          <cell r="U1662">
            <v>2558</v>
          </cell>
          <cell r="V1662">
            <v>630</v>
          </cell>
          <cell r="W1662">
            <v>2558</v>
          </cell>
          <cell r="X1662"/>
          <cell r="Y1662"/>
          <cell r="Z1662"/>
          <cell r="AA1662">
            <v>28</v>
          </cell>
          <cell r="AB1662">
            <v>12</v>
          </cell>
          <cell r="AC1662">
            <v>2558</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นางบัวแก้ว ปิ่นแก้ว</v>
          </cell>
          <cell r="BM1662">
            <v>82378010232</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2506</v>
          </cell>
          <cell r="C1663">
            <v>1657</v>
          </cell>
          <cell r="D1663">
            <v>25</v>
          </cell>
          <cell r="E1663">
            <v>1</v>
          </cell>
          <cell r="F1663">
            <v>2567</v>
          </cell>
          <cell r="G1663">
            <v>800066723373</v>
          </cell>
          <cell r="H1663" t="str">
            <v>นาง</v>
          </cell>
          <cell r="I1663" t="str">
            <v>คำมูล</v>
          </cell>
          <cell r="J1663" t="str">
            <v>สร้อยฟ้า</v>
          </cell>
          <cell r="K1663" t="str">
            <v>3 5016 00164 37 4</v>
          </cell>
          <cell r="L1663" t="str">
            <v>ฮอด</v>
          </cell>
          <cell r="M1663" t="str">
            <v>เชียงใหม่ 3</v>
          </cell>
          <cell r="N1663">
            <v>8</v>
          </cell>
          <cell r="O1663" t="str">
            <v>องค์กรชุมชนรายย่อย</v>
          </cell>
          <cell r="P1663" t="str">
            <v>1.บุคคลค้ำประกัน</v>
          </cell>
          <cell r="Q1663"/>
          <cell r="R1663"/>
          <cell r="S1663" t="str">
            <v>จังหวัดฮอด</v>
          </cell>
          <cell r="T1663" t="str">
            <v>ผบE185</v>
          </cell>
          <cell r="U1663">
            <v>2563</v>
          </cell>
          <cell r="V1663" t="str">
            <v>ผบE310</v>
          </cell>
          <cell r="W1663">
            <v>2563</v>
          </cell>
          <cell r="X1663"/>
          <cell r="Y1663"/>
          <cell r="Z1663"/>
          <cell r="AA1663">
            <v>9</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นางคำมูล สร้อยฟ้า</v>
          </cell>
          <cell r="BM1663">
            <v>883263011169</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2507</v>
          </cell>
          <cell r="C1664">
            <v>1658</v>
          </cell>
          <cell r="D1664">
            <v>25</v>
          </cell>
          <cell r="E1664">
            <v>1</v>
          </cell>
          <cell r="F1664">
            <v>2567</v>
          </cell>
          <cell r="G1664" t="str">
            <v>800067425804,
800067426711</v>
          </cell>
          <cell r="H1664" t="str">
            <v>นาง</v>
          </cell>
          <cell r="I1664" t="str">
            <v>แสงทอง</v>
          </cell>
          <cell r="J1664" t="str">
            <v>การบูรณ์</v>
          </cell>
          <cell r="K1664" t="str">
            <v>3 5016 00245 83 8</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ผบE179</v>
          </cell>
          <cell r="U1664">
            <v>2563</v>
          </cell>
          <cell r="V1664" t="str">
            <v>ผบE279</v>
          </cell>
          <cell r="W1664">
            <v>2563</v>
          </cell>
          <cell r="X1664"/>
          <cell r="Y1664"/>
          <cell r="Z1664"/>
          <cell r="AA1664">
            <v>3</v>
          </cell>
          <cell r="AB1664">
            <v>9</v>
          </cell>
          <cell r="AC1664">
            <v>2563</v>
          </cell>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นางแสงทอง การบูรณ์</v>
          </cell>
          <cell r="BM1664">
            <v>883263011170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2508</v>
          </cell>
          <cell r="C1665">
            <v>1659</v>
          </cell>
          <cell r="D1665">
            <v>25</v>
          </cell>
          <cell r="E1665">
            <v>1</v>
          </cell>
          <cell r="F1665">
            <v>2567</v>
          </cell>
          <cell r="G1665">
            <v>800038602036</v>
          </cell>
          <cell r="H1665" t="str">
            <v>นาย</v>
          </cell>
          <cell r="I1665" t="str">
            <v>ไชยยา</v>
          </cell>
          <cell r="J1665" t="str">
            <v>ยืนยง</v>
          </cell>
          <cell r="K1665" t="str">
            <v>3 5099 00676 36 0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ผบ.259</v>
          </cell>
          <cell r="U1665">
            <v>2560</v>
          </cell>
          <cell r="V1665" t="str">
            <v>ผบ.334</v>
          </cell>
          <cell r="W1665">
            <v>2560</v>
          </cell>
          <cell r="X1665">
            <v>25</v>
          </cell>
          <cell r="Y1665">
            <v>7</v>
          </cell>
          <cell r="Z1665">
            <v>2560</v>
          </cell>
          <cell r="AA1665"/>
          <cell r="AB1665"/>
          <cell r="AC1665"/>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นายไชยยา ยืนยง</v>
          </cell>
          <cell r="BM1665">
            <v>0</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2509</v>
          </cell>
          <cell r="C1666">
            <v>1660</v>
          </cell>
          <cell r="D1666">
            <v>25</v>
          </cell>
          <cell r="E1666">
            <v>1</v>
          </cell>
          <cell r="F1666">
            <v>2567</v>
          </cell>
          <cell r="G1666">
            <v>800067426711</v>
          </cell>
          <cell r="H1666" t="str">
            <v>นาย</v>
          </cell>
          <cell r="I1666" t="str">
            <v>เกรียงไกร</v>
          </cell>
          <cell r="J1666" t="str">
            <v>กันทะคำ</v>
          </cell>
          <cell r="K1666" t="str">
            <v>1 5002 00118 70 0</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ผบE178</v>
          </cell>
          <cell r="U1666">
            <v>2563</v>
          </cell>
          <cell r="V1666" t="str">
            <v>ผบE278</v>
          </cell>
          <cell r="W1666">
            <v>2563</v>
          </cell>
          <cell r="X1666"/>
          <cell r="Y1666"/>
          <cell r="Z1666"/>
          <cell r="AA1666">
            <v>3</v>
          </cell>
          <cell r="AB1666">
            <v>9</v>
          </cell>
          <cell r="AC1666">
            <v>2563</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นายเกรียงไกร กันทะคำ</v>
          </cell>
          <cell r="BM1666">
            <v>883263011157</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2510</v>
          </cell>
          <cell r="C1667">
            <v>1661</v>
          </cell>
          <cell r="D1667">
            <v>25</v>
          </cell>
          <cell r="E1667">
            <v>1</v>
          </cell>
          <cell r="F1667">
            <v>2567</v>
          </cell>
          <cell r="G1667">
            <v>800015506648</v>
          </cell>
          <cell r="H1667" t="str">
            <v>นาง</v>
          </cell>
          <cell r="I1667" t="str">
            <v xml:space="preserve">รัตนา </v>
          </cell>
          <cell r="J1667" t="str">
            <v>แก้วบุญเรือง</v>
          </cell>
          <cell r="K1667" t="str">
            <v>3 5002 00543 28 8</v>
          </cell>
          <cell r="L1667" t="str">
            <v>ฮอด</v>
          </cell>
          <cell r="M1667" t="str">
            <v>เชียงใหม่ 3</v>
          </cell>
          <cell r="N1667">
            <v>8</v>
          </cell>
          <cell r="O1667" t="str">
            <v>ธนาคารประชาชน</v>
          </cell>
          <cell r="P1667" t="str">
            <v>1.บุคคลค้ำประกัน</v>
          </cell>
          <cell r="Q1667"/>
          <cell r="R1667"/>
          <cell r="S1667" t="str">
            <v>จังหวัดฮอด</v>
          </cell>
          <cell r="T1667" t="str">
            <v>ผบ.748</v>
          </cell>
          <cell r="U1667">
            <v>2558</v>
          </cell>
          <cell r="V1667" t="str">
            <v>ผบ.142</v>
          </cell>
          <cell r="W1667">
            <v>2559</v>
          </cell>
          <cell r="X1667"/>
          <cell r="Y1667"/>
          <cell r="Z1667"/>
          <cell r="AA1667">
            <v>8</v>
          </cell>
          <cell r="AB1667">
            <v>4</v>
          </cell>
          <cell r="AC1667">
            <v>2559</v>
          </cell>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นางรัตนา  แก้วบุญเรือง</v>
          </cell>
          <cell r="BM1667">
            <v>823758010653</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2511</v>
          </cell>
          <cell r="C1668">
            <v>1662</v>
          </cell>
          <cell r="D1668"/>
          <cell r="E1668"/>
          <cell r="F1668"/>
          <cell r="G1668">
            <v>800088794261</v>
          </cell>
          <cell r="H1668" t="str">
            <v>นาง</v>
          </cell>
          <cell r="I1668" t="str">
            <v>ไพรลิน</v>
          </cell>
          <cell r="J1668" t="str">
            <v>พรหมมะ</v>
          </cell>
          <cell r="K1668" t="str">
            <v>3 5015 00277 28 2</v>
          </cell>
          <cell r="L1668" t="str">
            <v>บิ๊กซีหางดง</v>
          </cell>
          <cell r="M1668" t="str">
            <v>เชียงใหม่ 3</v>
          </cell>
          <cell r="N1668">
            <v>8</v>
          </cell>
          <cell r="O1668" t="str">
            <v>ธนาคารประชาชน</v>
          </cell>
          <cell r="P1668" t="str">
            <v>1.บุคคลค้ำประกัน</v>
          </cell>
          <cell r="Q1668"/>
          <cell r="R1668"/>
          <cell r="S1668" t="str">
            <v>แขวงเชียงใหม่</v>
          </cell>
          <cell r="T1668" t="str">
            <v>ผบ828</v>
          </cell>
          <cell r="U1668">
            <v>2564</v>
          </cell>
          <cell r="V1668" t="str">
            <v>ผบ1041</v>
          </cell>
          <cell r="W1668">
            <v>2564</v>
          </cell>
          <cell r="X1668">
            <v>6</v>
          </cell>
          <cell r="Y1668">
            <v>7</v>
          </cell>
          <cell r="Z1668">
            <v>2564</v>
          </cell>
          <cell r="AA1668"/>
          <cell r="AB1668"/>
          <cell r="AC1668"/>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นางไพรลิน พรหมมะ</v>
          </cell>
          <cell r="BM1668">
            <v>883263011914</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2512</v>
          </cell>
          <cell r="C1669">
            <v>1663</v>
          </cell>
          <cell r="D1669"/>
          <cell r="E1669"/>
          <cell r="F1669"/>
          <cell r="G1669">
            <v>800092495780</v>
          </cell>
          <cell r="H1669" t="str">
            <v>นาง</v>
          </cell>
          <cell r="I1669" t="str">
            <v>กาญจน์สุดา</v>
          </cell>
          <cell r="J1669" t="str">
            <v>พันธ์สมพงษ์</v>
          </cell>
          <cell r="K1669" t="str">
            <v>3 5804 00024 33 1</v>
          </cell>
          <cell r="L1669" t="str">
            <v>บิ๊กซีหางดง</v>
          </cell>
          <cell r="M1669" t="str">
            <v>เชียงใหม่ 3</v>
          </cell>
          <cell r="N1669">
            <v>8</v>
          </cell>
          <cell r="O1669" t="str">
            <v>แก้ไขปัญหาหนี้นอกระบบ PSA</v>
          </cell>
          <cell r="P1669" t="str">
            <v>1.บุคคลค้ำประกัน</v>
          </cell>
          <cell r="Q1669"/>
          <cell r="R1669"/>
          <cell r="S1669" t="str">
            <v>แขวงลำปาง</v>
          </cell>
          <cell r="T1669" t="str">
            <v>ผบE1007</v>
          </cell>
          <cell r="U1669">
            <v>2565</v>
          </cell>
          <cell r="V1669" t="str">
            <v>ผบE1488</v>
          </cell>
          <cell r="W1669">
            <v>2565</v>
          </cell>
          <cell r="X1669"/>
          <cell r="Y1669"/>
          <cell r="Z1669"/>
          <cell r="AA1669">
            <v>3</v>
          </cell>
          <cell r="AB1669">
            <v>5</v>
          </cell>
          <cell r="AC1669">
            <v>2565</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นางกาญจน์สุดา พันธ์สมพงษ์</v>
          </cell>
          <cell r="BM1669">
            <v>883263010789</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2513</v>
          </cell>
          <cell r="C1670">
            <v>1664</v>
          </cell>
          <cell r="D1670"/>
          <cell r="E1670"/>
          <cell r="F1670"/>
          <cell r="G1670">
            <v>800086252718</v>
          </cell>
          <cell r="H1670" t="str">
            <v>นาย</v>
          </cell>
          <cell r="I1670" t="str">
            <v>มานพ</v>
          </cell>
          <cell r="J1670" t="str">
            <v>ศรีจันทร์แดง</v>
          </cell>
          <cell r="K1670" t="str">
            <v>3 1009 04511 30 1</v>
          </cell>
          <cell r="L1670" t="str">
            <v>บิ๊กซีหางดง</v>
          </cell>
          <cell r="M1670" t="str">
            <v>เชียงใหม่ 3</v>
          </cell>
          <cell r="N1670">
            <v>8</v>
          </cell>
          <cell r="O1670" t="str">
            <v>ธนาคารประชาชน</v>
          </cell>
          <cell r="P1670" t="str">
            <v>1.บุคคลค้ำประกัน</v>
          </cell>
          <cell r="Q1670"/>
          <cell r="R1670"/>
          <cell r="S1670" t="str">
            <v>แขวงเชียงใหม่</v>
          </cell>
          <cell r="T1670" t="str">
            <v>ผบ 4392</v>
          </cell>
          <cell r="U1670">
            <v>2563</v>
          </cell>
          <cell r="V1670">
            <v>7117</v>
          </cell>
          <cell r="W1670">
            <v>2563</v>
          </cell>
          <cell r="X1670"/>
          <cell r="Y1670"/>
          <cell r="Z1670"/>
          <cell r="AA1670">
            <v>19</v>
          </cell>
          <cell r="AB1670">
            <v>10</v>
          </cell>
          <cell r="AC1670">
            <v>2563</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นายมานพ ศรีจันทร์แดง</v>
          </cell>
          <cell r="BM1670">
            <v>0</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2514</v>
          </cell>
          <cell r="C1671">
            <v>1665</v>
          </cell>
          <cell r="D1671"/>
          <cell r="E1671"/>
          <cell r="F1671"/>
          <cell r="G1671">
            <v>800096207108</v>
          </cell>
          <cell r="H1671" t="str">
            <v>นาย</v>
          </cell>
          <cell r="I1671" t="str">
            <v>กฤษดา</v>
          </cell>
          <cell r="J1671" t="str">
            <v>วณีสอน</v>
          </cell>
          <cell r="K1671" t="str">
            <v>2 5003 00021 58 7</v>
          </cell>
          <cell r="L1671" t="str">
            <v>บิ๊กซีหางดง</v>
          </cell>
          <cell r="M1671" t="str">
            <v>เชียงใหม่ 3</v>
          </cell>
          <cell r="N1671">
            <v>8</v>
          </cell>
          <cell r="O1671" t="str">
            <v>แก้ไขปัญหาหนี้นอกระบบ PSA</v>
          </cell>
          <cell r="P1671" t="str">
            <v>1.บุคคลค้ำประกัน</v>
          </cell>
          <cell r="Q1671"/>
          <cell r="R1671"/>
          <cell r="S1671" t="str">
            <v>จังหวัดฮอด</v>
          </cell>
          <cell r="T1671" t="str">
            <v>ผบE466</v>
          </cell>
          <cell r="U1671">
            <v>2564</v>
          </cell>
          <cell r="V1671" t="str">
            <v>ผบE590</v>
          </cell>
          <cell r="W1671">
            <v>2564</v>
          </cell>
          <cell r="X1671"/>
          <cell r="Y1671"/>
          <cell r="Z1671"/>
          <cell r="AA1671">
            <v>12</v>
          </cell>
          <cell r="AB1671">
            <v>10</v>
          </cell>
          <cell r="AC1671">
            <v>2564</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นายกฤษดา วณีสอน</v>
          </cell>
          <cell r="BM1671">
            <v>883263011912</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2515</v>
          </cell>
          <cell r="C1672">
            <v>1666</v>
          </cell>
          <cell r="D1672"/>
          <cell r="E1672"/>
          <cell r="F1672"/>
          <cell r="G1672">
            <v>800094639591</v>
          </cell>
          <cell r="H1672" t="str">
            <v>นาย</v>
          </cell>
          <cell r="I1672" t="str">
            <v>ผจญ</v>
          </cell>
          <cell r="J1672" t="str">
            <v>วงค์ไชย</v>
          </cell>
          <cell r="K1672" t="str">
            <v>3 5015 00405 51 5</v>
          </cell>
          <cell r="L1672" t="str">
            <v>บิ๊กซีหางดง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ผบ4393</v>
          </cell>
          <cell r="U1672">
            <v>2563</v>
          </cell>
          <cell r="V1672">
            <v>7116</v>
          </cell>
          <cell r="W1672">
            <v>2563</v>
          </cell>
          <cell r="X1672"/>
          <cell r="Y1672"/>
          <cell r="Z1672"/>
          <cell r="AA1672">
            <v>19</v>
          </cell>
          <cell r="AB1672">
            <v>10</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นายผจญ วงค์ไชย</v>
          </cell>
          <cell r="BM1672">
            <v>883263010790</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2516</v>
          </cell>
          <cell r="C1673">
            <v>1667</v>
          </cell>
          <cell r="D1673"/>
          <cell r="E1673"/>
          <cell r="F1673"/>
          <cell r="G1673">
            <v>800078051649</v>
          </cell>
          <cell r="H1673" t="str">
            <v>นาย</v>
          </cell>
          <cell r="I1673" t="str">
            <v>สมบุญ</v>
          </cell>
          <cell r="J1673" t="str">
            <v>สีเหลือง</v>
          </cell>
          <cell r="K1673" t="str">
            <v>3 5206 00034 69 1</v>
          </cell>
          <cell r="L1673" t="str">
            <v>บิ๊กซีหางดง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ผบE1036</v>
          </cell>
          <cell r="U1673">
            <v>2563</v>
          </cell>
          <cell r="V1673">
            <v>1281</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นายสมบุญ สีเหลือง</v>
          </cell>
          <cell r="BM1673">
            <v>883263010794</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2517</v>
          </cell>
          <cell r="C1674">
            <v>1668</v>
          </cell>
          <cell r="D1674"/>
          <cell r="E1674"/>
          <cell r="F1674"/>
          <cell r="G1674">
            <v>800093106055</v>
          </cell>
          <cell r="H1674" t="str">
            <v>นาง</v>
          </cell>
          <cell r="I1674" t="str">
            <v>จงรักษ์</v>
          </cell>
          <cell r="J1674" t="str">
            <v>คำใจ</v>
          </cell>
          <cell r="K1674" t="str">
            <v>3 5711 00629 99 8</v>
          </cell>
          <cell r="L1674" t="str">
            <v>บิ๊กซีหางดง</v>
          </cell>
          <cell r="M1674" t="str">
            <v>เชียงใหม่ 3</v>
          </cell>
          <cell r="N1674">
            <v>8</v>
          </cell>
          <cell r="O1674" t="str">
            <v>แก้ไขปัญหาหนี้นอกระบบ PSA</v>
          </cell>
          <cell r="P1674" t="str">
            <v>1.บุคคลค้ำประกัน</v>
          </cell>
          <cell r="Q1674"/>
          <cell r="R1674"/>
          <cell r="S1674" t="str">
            <v>แขวงเชียงใหม่</v>
          </cell>
          <cell r="T1674" t="str">
            <v>ผบE1026</v>
          </cell>
          <cell r="U1674">
            <v>2563</v>
          </cell>
          <cell r="V1674">
            <v>1280</v>
          </cell>
          <cell r="W1674">
            <v>2563</v>
          </cell>
          <cell r="X1674"/>
          <cell r="Y1674"/>
          <cell r="Z1674"/>
          <cell r="AA1674">
            <v>28</v>
          </cell>
          <cell r="AB1674">
            <v>9</v>
          </cell>
          <cell r="AC1674">
            <v>2563</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นางจงรักษ์ คำใจ</v>
          </cell>
          <cell r="BM1674">
            <v>883263010791</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2518</v>
          </cell>
          <cell r="C1675">
            <v>1669</v>
          </cell>
          <cell r="D1675"/>
          <cell r="E1675"/>
          <cell r="F1675"/>
          <cell r="G1675">
            <v>800042807787</v>
          </cell>
          <cell r="H1675" t="str">
            <v>นาง</v>
          </cell>
          <cell r="I1675" t="str">
            <v>หมอกคำ</v>
          </cell>
          <cell r="J1675" t="str">
            <v>มูลคำ</v>
          </cell>
          <cell r="K1675" t="str">
            <v>3 5012 00586 06 9</v>
          </cell>
          <cell r="L1675" t="str">
            <v>สันป่าตอง</v>
          </cell>
          <cell r="M1675" t="str">
            <v>เชียงใหม่ 3</v>
          </cell>
          <cell r="N1675">
            <v>8</v>
          </cell>
          <cell r="O1675" t="str">
            <v>ธนาคารประชาชน</v>
          </cell>
          <cell r="P1675" t="str">
            <v>1.บุคคลค้ำประกัน</v>
          </cell>
          <cell r="Q1675"/>
          <cell r="R1675"/>
          <cell r="S1675" t="str">
            <v>แขวงเชียงใหม่</v>
          </cell>
          <cell r="T1675" t="str">
            <v>ผบ4885</v>
          </cell>
          <cell r="U1675">
            <v>2561</v>
          </cell>
          <cell r="V1675">
            <v>7572</v>
          </cell>
          <cell r="W1675">
            <v>2561</v>
          </cell>
          <cell r="X1675"/>
          <cell r="Y1675"/>
          <cell r="Z1675"/>
          <cell r="AA1675">
            <v>14</v>
          </cell>
          <cell r="AB1675">
            <v>8</v>
          </cell>
          <cell r="AC1675">
            <v>2561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นางหมอกคำ มูลคำ</v>
          </cell>
          <cell r="BM1675">
            <v>823761010076</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2519</v>
          </cell>
          <cell r="C1676">
            <v>1670</v>
          </cell>
          <cell r="D1676"/>
          <cell r="E1676"/>
          <cell r="F1676"/>
          <cell r="G1676">
            <v>800043780454</v>
          </cell>
          <cell r="H1676" t="str">
            <v>นาง</v>
          </cell>
          <cell r="I1676" t="str">
            <v>ธัญนันท์</v>
          </cell>
          <cell r="J1676" t="str">
            <v>แก้วกาวิล</v>
          </cell>
          <cell r="K1676" t="str">
            <v>3 5012 00305 71 0</v>
          </cell>
          <cell r="L1676" t="str">
            <v>สันป่าตอง</v>
          </cell>
          <cell r="M1676" t="str">
            <v>เชียงใหม่ 3</v>
          </cell>
          <cell r="N1676">
            <v>8</v>
          </cell>
          <cell r="O1676" t="str">
            <v>ธนาคารประาชน</v>
          </cell>
          <cell r="P1676" t="str">
            <v>1.บุคคลค้ำประกัน</v>
          </cell>
          <cell r="Q1676"/>
          <cell r="R1676"/>
          <cell r="S1676" t="str">
            <v>แขวงเชียงใหม่</v>
          </cell>
          <cell r="T1676" t="str">
            <v>ผบ.6714</v>
          </cell>
          <cell r="U1676">
            <v>2561</v>
          </cell>
          <cell r="V1676" t="str">
            <v>ผบ.8020</v>
          </cell>
          <cell r="W1676">
            <v>2561</v>
          </cell>
          <cell r="X1676"/>
          <cell r="Y1676"/>
          <cell r="Z1676"/>
          <cell r="AA1676">
            <v>21</v>
          </cell>
          <cell r="AB1676">
            <v>8</v>
          </cell>
          <cell r="AC1676">
            <v>61</v>
          </cell>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นางธัญนันท์ แก้วกาวิล</v>
          </cell>
          <cell r="BM1676">
            <v>823761010183</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2520</v>
          </cell>
          <cell r="C1677">
            <v>1671</v>
          </cell>
          <cell r="D1677"/>
          <cell r="E1677"/>
          <cell r="F1677"/>
          <cell r="G1677">
            <v>800076871691</v>
          </cell>
          <cell r="H1677" t="str">
            <v>นางสาว</v>
          </cell>
          <cell r="I1677" t="str">
            <v>น้ำฝน</v>
          </cell>
          <cell r="J1677" t="str">
            <v>ช่างกลกิจ</v>
          </cell>
          <cell r="K1677" t="str">
            <v>1 5799 00152 41 1</v>
          </cell>
          <cell r="L1677" t="str">
            <v>บิ๊กซีหางดง</v>
          </cell>
          <cell r="M1677" t="str">
            <v>เชียงใหม่ 3</v>
          </cell>
          <cell r="N1677">
            <v>8</v>
          </cell>
          <cell r="O1677" t="str">
            <v>ธนาคารประชาชน</v>
          </cell>
          <cell r="P1677" t="str">
            <v>1.บุคคลค้ำประกัน</v>
          </cell>
          <cell r="Q1677"/>
          <cell r="R1677"/>
          <cell r="S1677" t="str">
            <v>แขวงเชียงใหม่</v>
          </cell>
          <cell r="T1677" t="str">
            <v>ผบ5295</v>
          </cell>
          <cell r="U1677">
            <v>2563</v>
          </cell>
          <cell r="V1677" t="str">
            <v>ผบ8016</v>
          </cell>
          <cell r="W1677">
            <v>2563</v>
          </cell>
          <cell r="X1677">
            <v>16</v>
          </cell>
          <cell r="Y1677">
            <v>11</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นางสาวน้ำฝน ช่างกลกิจ</v>
          </cell>
          <cell r="BM1677">
            <v>883263011417</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2521</v>
          </cell>
          <cell r="C1678">
            <v>1672</v>
          </cell>
          <cell r="D1678"/>
          <cell r="E1678"/>
          <cell r="F1678"/>
          <cell r="G1678">
            <v>800094950121</v>
          </cell>
          <cell r="H1678" t="str">
            <v>นาง</v>
          </cell>
          <cell r="I1678" t="str">
            <v>วันเพ็ญ</v>
          </cell>
          <cell r="J1678" t="str">
            <v>แก้วคำ</v>
          </cell>
          <cell r="K1678" t="str">
            <v>3 5106 00550 38 9</v>
          </cell>
          <cell r="L1678" t="str">
            <v>บิ๊กซีหางดง</v>
          </cell>
          <cell r="M1678" t="str">
            <v>เชียงใหม่ 3</v>
          </cell>
          <cell r="N1678">
            <v>8</v>
          </cell>
          <cell r="O1678" t="str">
            <v>แก้ไขปัญหาหนี้นอกระบบ PSA</v>
          </cell>
          <cell r="P1678" t="str">
            <v>1.บุคคลค้ำประกัน</v>
          </cell>
          <cell r="Q1678"/>
          <cell r="R1678"/>
          <cell r="S1678" t="str">
            <v>จังหวัดลำพูน</v>
          </cell>
          <cell r="T1678" t="str">
            <v>ผบ.1989</v>
          </cell>
          <cell r="U1678">
            <v>2563</v>
          </cell>
          <cell r="V1678" t="str">
            <v>ผบ2711</v>
          </cell>
          <cell r="W1678">
            <v>2563</v>
          </cell>
          <cell r="X1678">
            <v>27</v>
          </cell>
          <cell r="Y1678">
            <v>10</v>
          </cell>
          <cell r="Z1678">
            <v>63</v>
          </cell>
          <cell r="AA1678"/>
          <cell r="AB1678"/>
          <cell r="AC1678"/>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นางวันเพ็ญ แก้วคำ</v>
          </cell>
          <cell r="BM1678">
            <v>883263011415</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2522</v>
          </cell>
          <cell r="C1679">
            <v>1673</v>
          </cell>
          <cell r="D1679"/>
          <cell r="E1679"/>
          <cell r="F1679"/>
          <cell r="G1679">
            <v>800052496109</v>
          </cell>
          <cell r="H1679" t="str">
            <v>นาย</v>
          </cell>
          <cell r="I1679" t="str">
            <v>ชัยพร</v>
          </cell>
          <cell r="J1679" t="str">
            <v>เทียนอ้าย</v>
          </cell>
          <cell r="K1679" t="str">
            <v>3 5019 00687 69 1</v>
          </cell>
          <cell r="L1679" t="str">
            <v>สารภี</v>
          </cell>
          <cell r="M1679" t="str">
            <v>เชียงใหม่ 3</v>
          </cell>
          <cell r="N1679">
            <v>8</v>
          </cell>
          <cell r="O1679" t="str">
            <v>ธนาคารประชาชน</v>
          </cell>
          <cell r="P1679" t="str">
            <v>2.หลักทรัพย์ค้ำประกัน</v>
          </cell>
          <cell r="Q1679"/>
          <cell r="R1679"/>
          <cell r="S1679" t="str">
            <v>แขวงเชียงใหม่</v>
          </cell>
          <cell r="T1679" t="str">
            <v>ผบE756</v>
          </cell>
          <cell r="U1679">
            <v>2563</v>
          </cell>
          <cell r="V1679" t="str">
            <v>E955</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นายชัยพร เทียนอ้าย</v>
          </cell>
          <cell r="BM1679">
            <v>883263010779</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2523</v>
          </cell>
          <cell r="C1680">
            <v>1674</v>
          </cell>
          <cell r="D1680"/>
          <cell r="E1680"/>
          <cell r="F1680"/>
          <cell r="G1680">
            <v>800084769333</v>
          </cell>
          <cell r="H1680" t="str">
            <v>นาย</v>
          </cell>
          <cell r="I1680" t="str">
            <v>ประกิต</v>
          </cell>
          <cell r="J1680" t="str">
            <v>แก้วดวง</v>
          </cell>
          <cell r="K1680" t="str">
            <v>1 5099 00106 42 7</v>
          </cell>
          <cell r="L1680" t="str">
            <v>สารภี</v>
          </cell>
          <cell r="M1680" t="str">
            <v>เชียงใหม่ 3</v>
          </cell>
          <cell r="N1680">
            <v>8</v>
          </cell>
          <cell r="O1680" t="str">
            <v>ธนาคารประชาชน</v>
          </cell>
          <cell r="P1680" t="str">
            <v>1.บุคคลค้ำประกัน</v>
          </cell>
          <cell r="Q1680"/>
          <cell r="R1680"/>
          <cell r="S1680" t="str">
            <v>แขวงเชียงใหม่</v>
          </cell>
          <cell r="T1680" t="str">
            <v>ผบE762</v>
          </cell>
          <cell r="U1680">
            <v>2563</v>
          </cell>
          <cell r="V1680" t="str">
            <v>E972</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นายประกิต แก้วดวง</v>
          </cell>
          <cell r="BM1680">
            <v>883263010072</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2524</v>
          </cell>
          <cell r="C1681">
            <v>1675</v>
          </cell>
          <cell r="D1681"/>
          <cell r="E1681"/>
          <cell r="F1681"/>
          <cell r="G1681">
            <v>800084857765</v>
          </cell>
          <cell r="H1681" t="str">
            <v>นาย</v>
          </cell>
          <cell r="I1681" t="str">
            <v>ทวีพร</v>
          </cell>
          <cell r="J1681" t="str">
            <v>ปินตาวัน</v>
          </cell>
          <cell r="K1681" t="str">
            <v>3 5013 00179 77 5</v>
          </cell>
          <cell r="L1681" t="str">
            <v>สารภี</v>
          </cell>
          <cell r="M1681" t="str">
            <v>เชียงใหม่ 3</v>
          </cell>
          <cell r="N1681">
            <v>8</v>
          </cell>
          <cell r="O1681" t="str">
            <v>แก้ไขปัญหาหนี้นอกระบบ PSA</v>
          </cell>
          <cell r="P1681" t="str">
            <v>1.บุคคลค้ำประกัน</v>
          </cell>
          <cell r="Q1681"/>
          <cell r="R1681"/>
          <cell r="S1681" t="str">
            <v>แขวงชียงใหม่</v>
          </cell>
          <cell r="T1681" t="str">
            <v>ผบE757</v>
          </cell>
          <cell r="U1681">
            <v>2563</v>
          </cell>
          <cell r="V1681" t="str">
            <v>E956</v>
          </cell>
          <cell r="W1681">
            <v>2563</v>
          </cell>
          <cell r="X1681"/>
          <cell r="Y1681"/>
          <cell r="Z1681"/>
          <cell r="AA1681">
            <v>14</v>
          </cell>
          <cell r="AB1681">
            <v>9</v>
          </cell>
          <cell r="AC1681">
            <v>63</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นายทวีพร ปินตาวัน</v>
          </cell>
          <cell r="BM1681">
            <v>883263010069</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2525</v>
          </cell>
          <cell r="C1682">
            <v>1676</v>
          </cell>
          <cell r="D1682"/>
          <cell r="E1682"/>
          <cell r="F1682"/>
          <cell r="G1682">
            <v>800091409121</v>
          </cell>
          <cell r="H1682" t="str">
            <v>นาย</v>
          </cell>
          <cell r="I1682" t="str">
            <v>สมบุญ</v>
          </cell>
          <cell r="J1682" t="str">
            <v>อุ่นคำ</v>
          </cell>
          <cell r="K1682" t="str">
            <v>5 5020 00019 78 8</v>
          </cell>
          <cell r="L1682" t="str">
            <v>สารภี</v>
          </cell>
          <cell r="M1682" t="str">
            <v>เชียงใหม่ 3</v>
          </cell>
          <cell r="N1682">
            <v>8</v>
          </cell>
          <cell r="O1682" t="str">
            <v>ธนาคารประชาชน</v>
          </cell>
          <cell r="P1682" t="str">
            <v>1.บุคคลค้ำประกัน</v>
          </cell>
          <cell r="Q1682"/>
          <cell r="R1682"/>
          <cell r="S1682" t="str">
            <v>จังหวัดลำพูน</v>
          </cell>
          <cell r="T1682" t="str">
            <v>ผบ2428</v>
          </cell>
          <cell r="U1682">
            <v>2563</v>
          </cell>
          <cell r="V1682" t="str">
            <v>ผบ.43</v>
          </cell>
          <cell r="W1682">
            <v>2564</v>
          </cell>
          <cell r="X1682"/>
          <cell r="Y1682"/>
          <cell r="Z1682"/>
          <cell r="AA1682">
            <v>9</v>
          </cell>
          <cell r="AB1682">
            <v>3</v>
          </cell>
          <cell r="AC1682">
            <v>64</v>
          </cell>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นายสมบุญ อุ่นคำ</v>
          </cell>
          <cell r="BM1682">
            <v>883263010051</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2526</v>
          </cell>
          <cell r="C1683">
            <v>1677</v>
          </cell>
          <cell r="D1683"/>
          <cell r="E1683"/>
          <cell r="F1683"/>
          <cell r="G1683">
            <v>800095184720</v>
          </cell>
          <cell r="H1683" t="str">
            <v>นางสาว</v>
          </cell>
          <cell r="I1683" t="str">
            <v>รัตนา</v>
          </cell>
          <cell r="J1683" t="str">
            <v>วณีสอน</v>
          </cell>
          <cell r="K1683" t="str">
            <v>2 5003 00021 57 9</v>
          </cell>
          <cell r="L1683" t="str">
            <v>สารภี</v>
          </cell>
          <cell r="M1683" t="str">
            <v>เชียงใหม่ 3</v>
          </cell>
          <cell r="N1683">
            <v>8</v>
          </cell>
          <cell r="O1683" t="str">
            <v>ธนาคารประชาชน</v>
          </cell>
          <cell r="P1683" t="str">
            <v>1.บุคคลค้ำประกัน</v>
          </cell>
          <cell r="Q1683"/>
          <cell r="R1683"/>
          <cell r="S1683" t="str">
            <v>แขวงชียงใหม่</v>
          </cell>
          <cell r="T1683"/>
          <cell r="U1683"/>
          <cell r="V1683"/>
          <cell r="W1683"/>
          <cell r="X1683"/>
          <cell r="Y1683"/>
          <cell r="Z1683"/>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นางสาวรัตนา วณีสอน</v>
          </cell>
          <cell r="BM1683">
            <v>883263010086</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2527</v>
          </cell>
          <cell r="C1684">
            <v>1678</v>
          </cell>
          <cell r="D1684"/>
          <cell r="E1684"/>
          <cell r="F1684"/>
          <cell r="G1684">
            <v>800014579661</v>
          </cell>
          <cell r="H1684" t="str">
            <v>นางสาว</v>
          </cell>
          <cell r="I1684" t="str">
            <v>อำไพ</v>
          </cell>
          <cell r="J1684" t="str">
            <v>จันทรา</v>
          </cell>
          <cell r="K1684" t="str">
            <v>3 5019 00430 89 4</v>
          </cell>
          <cell r="L1684" t="str">
            <v>สารภี</v>
          </cell>
          <cell r="M1684" t="str">
            <v>เชียงใหม่ 3</v>
          </cell>
          <cell r="N1684">
            <v>8</v>
          </cell>
          <cell r="O1684" t="str">
            <v>ธนาคารประชาชน</v>
          </cell>
          <cell r="P1684" t="str">
            <v>1.บุคคลค้ำประกัน</v>
          </cell>
          <cell r="Q1684"/>
          <cell r="R1684"/>
          <cell r="S1684"/>
          <cell r="T1684"/>
          <cell r="U1684"/>
          <cell r="V1684"/>
          <cell r="W1684"/>
          <cell r="X1684"/>
          <cell r="Y1684"/>
          <cell r="Z1684"/>
          <cell r="AA1684"/>
          <cell r="AB1684"/>
          <cell r="AC1684"/>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นางสาวอำไพ จันทรา</v>
          </cell>
          <cell r="BM1684">
            <v>0</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2528</v>
          </cell>
          <cell r="C1685">
            <v>1679</v>
          </cell>
          <cell r="D1685"/>
          <cell r="E1685"/>
          <cell r="F1685"/>
          <cell r="G1685">
            <v>800015109807</v>
          </cell>
          <cell r="H1685" t="str">
            <v>นาย</v>
          </cell>
          <cell r="I1685" t="str">
            <v>นราห์</v>
          </cell>
          <cell r="J1685" t="str">
            <v>ชมภูยอด</v>
          </cell>
          <cell r="K1685" t="str">
            <v>3 5013 00755 06 7</v>
          </cell>
          <cell r="L1685" t="str">
            <v>สารภี</v>
          </cell>
          <cell r="M1685" t="str">
            <v>เชียงใหม่ 3</v>
          </cell>
          <cell r="N1685">
            <v>8</v>
          </cell>
          <cell r="O1685" t="str">
            <v>ธนาคารประชาชน</v>
          </cell>
          <cell r="P1685" t="str">
            <v>1.บุคคลค้ำประกัน</v>
          </cell>
          <cell r="Q1685"/>
          <cell r="R1685"/>
          <cell r="S1685" t="str">
            <v>แขวงเชียงใหม่</v>
          </cell>
          <cell r="T1685" t="str">
            <v>ผบ6971</v>
          </cell>
          <cell r="U1685">
            <v>2559</v>
          </cell>
          <cell r="V1685">
            <v>5374</v>
          </cell>
          <cell r="W1685">
            <v>2559</v>
          </cell>
          <cell r="X1685"/>
          <cell r="Y1685"/>
          <cell r="Z1685"/>
          <cell r="AA1685">
            <v>2</v>
          </cell>
          <cell r="AB1685">
            <v>8</v>
          </cell>
          <cell r="AC1685">
            <v>2559</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นายนราห์ ชมภูยอด</v>
          </cell>
          <cell r="BM1685">
            <v>823758010658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2529</v>
          </cell>
          <cell r="C1686">
            <v>1680</v>
          </cell>
          <cell r="D1686"/>
          <cell r="E1686"/>
          <cell r="F1686"/>
          <cell r="G1686">
            <v>800066488126</v>
          </cell>
          <cell r="H1686" t="str">
            <v>นาง</v>
          </cell>
          <cell r="I1686" t="str">
            <v>ปวีณา</v>
          </cell>
          <cell r="J1686" t="str">
            <v>กาติ๊บ</v>
          </cell>
          <cell r="K1686" t="str">
            <v>1 5099 00186 05 6</v>
          </cell>
          <cell r="L1686" t="str">
            <v>สารภี</v>
          </cell>
          <cell r="M1686" t="str">
            <v>เชียงใหม่ 3</v>
          </cell>
          <cell r="N1686">
            <v>8</v>
          </cell>
          <cell r="O1686" t="str">
            <v>ธนาคารประชาชน</v>
          </cell>
          <cell r="P1686" t="str">
            <v>4.ไม่มีหลักประกัน</v>
          </cell>
          <cell r="Q1686"/>
          <cell r="R1686"/>
          <cell r="S1686" t="str">
            <v>จังหวัดเชียงคำ</v>
          </cell>
          <cell r="T1686" t="str">
            <v>ผบE252</v>
          </cell>
          <cell r="U1686">
            <v>2563</v>
          </cell>
          <cell r="V1686" t="str">
            <v>ผบE129</v>
          </cell>
          <cell r="W1686">
            <v>2563</v>
          </cell>
          <cell r="X1686"/>
          <cell r="Y1686"/>
          <cell r="Z1686"/>
          <cell r="AA1686">
            <v>8</v>
          </cell>
          <cell r="AB1686">
            <v>9</v>
          </cell>
          <cell r="AC1686">
            <v>2563</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นางปวีณา กาติ๊บ</v>
          </cell>
          <cell r="BM1686">
            <v>883262011768</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2530</v>
          </cell>
          <cell r="C1687">
            <v>1681</v>
          </cell>
          <cell r="D1687"/>
          <cell r="E1687"/>
          <cell r="F1687"/>
          <cell r="G1687">
            <v>800028152695</v>
          </cell>
          <cell r="H1687" t="str">
            <v>นางสาว</v>
          </cell>
          <cell r="I1687" t="str">
            <v>นุชจีรา</v>
          </cell>
          <cell r="J1687" t="str">
            <v>วงค์ชัย</v>
          </cell>
          <cell r="K1687" t="str">
            <v>1 5099 00225 37 0</v>
          </cell>
          <cell r="L1687" t="str">
            <v>สารภี</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ผบ.2408</v>
          </cell>
          <cell r="U1687">
            <v>2562</v>
          </cell>
          <cell r="V1687" t="str">
            <v>ผบ.3667</v>
          </cell>
          <cell r="W1687">
            <v>2562</v>
          </cell>
          <cell r="X1687"/>
          <cell r="Y1687"/>
          <cell r="Z1687"/>
          <cell r="AA1687">
            <v>26</v>
          </cell>
          <cell r="AB1687">
            <v>5</v>
          </cell>
          <cell r="AC1687">
            <v>2562</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นางสาวนุชจีรา วงค์ชัย</v>
          </cell>
          <cell r="BM1687">
            <v>823761010355</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2531</v>
          </cell>
          <cell r="C1688">
            <v>1682</v>
          </cell>
          <cell r="D1688"/>
          <cell r="E1688"/>
          <cell r="F1688"/>
          <cell r="G1688">
            <v>800122722955</v>
          </cell>
          <cell r="H1688" t="str">
            <v>นาง</v>
          </cell>
          <cell r="I1688" t="str">
            <v>ศิริพร</v>
          </cell>
          <cell r="J1688" t="str">
            <v>ทาเรือน</v>
          </cell>
          <cell r="K1688" t="str">
            <v>3 5012 00151 28 3</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ผบE459</v>
          </cell>
          <cell r="U1688">
            <v>2566</v>
          </cell>
          <cell r="V1688"/>
          <cell r="W1688"/>
          <cell r="X1688"/>
          <cell r="Y1688"/>
          <cell r="Z1688"/>
          <cell r="AA1688"/>
          <cell r="AB1688"/>
          <cell r="AC1688"/>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นางศิริพร ทาเรือน</v>
          </cell>
          <cell r="BM1688">
            <v>888165010396</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2532</v>
          </cell>
          <cell r="C1689">
            <v>1683</v>
          </cell>
          <cell r="D1689"/>
          <cell r="E1689"/>
          <cell r="F1689"/>
          <cell r="G1689">
            <v>800095120146</v>
          </cell>
          <cell r="H1689" t="str">
            <v>นาย</v>
          </cell>
          <cell r="I1689" t="str">
            <v>ขยัน</v>
          </cell>
          <cell r="J1689" t="str">
            <v>ธรรมไชย</v>
          </cell>
          <cell r="K1689" t="str">
            <v>3 5012 01051 79 7</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ผบE5492</v>
          </cell>
          <cell r="U1689">
            <v>2565</v>
          </cell>
          <cell r="V1689" t="str">
            <v>ผบE7605</v>
          </cell>
          <cell r="W1689">
            <v>2565</v>
          </cell>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นายขยัน ธรรมไชย</v>
          </cell>
          <cell r="BM1689">
            <v>888165010390</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2533</v>
          </cell>
          <cell r="C1690">
            <v>1684</v>
          </cell>
          <cell r="D1690"/>
          <cell r="E1690"/>
          <cell r="F1690"/>
          <cell r="G1690">
            <v>800046648195</v>
          </cell>
          <cell r="H1690" t="str">
            <v>นาย</v>
          </cell>
          <cell r="I1690" t="str">
            <v>นคร</v>
          </cell>
          <cell r="J1690" t="str">
            <v>สะสมจิตต์</v>
          </cell>
          <cell r="K1690" t="str">
            <v>3 5012 00608 45 3</v>
          </cell>
          <cell r="L1690" t="str">
            <v>สันป่าตอง</v>
          </cell>
          <cell r="M1690" t="str">
            <v>เชียงใหม่ 3</v>
          </cell>
          <cell r="N1690">
            <v>8</v>
          </cell>
          <cell r="O1690" t="str">
            <v>ธนาคารประชาชน</v>
          </cell>
          <cell r="P1690" t="str">
            <v>1.บุคคลค้ำประกัน</v>
          </cell>
          <cell r="Q1690"/>
          <cell r="R1690"/>
          <cell r="S1690" t="str">
            <v>แขวงเชียงใหม่</v>
          </cell>
          <cell r="T1690" t="str">
            <v>ผบE5494</v>
          </cell>
          <cell r="U1690">
            <v>2565</v>
          </cell>
          <cell r="V1690"/>
          <cell r="W1690"/>
          <cell r="X1690"/>
          <cell r="Y1690"/>
          <cell r="Z1690"/>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นายนคร สะสมจิตต์</v>
          </cell>
          <cell r="BM1690">
            <v>888165010397</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2534</v>
          </cell>
          <cell r="C1691">
            <v>1685</v>
          </cell>
          <cell r="D1691"/>
          <cell r="E1691"/>
          <cell r="F1691"/>
          <cell r="G1691">
            <v>800030228533</v>
          </cell>
          <cell r="H1691" t="str">
            <v>นาง</v>
          </cell>
          <cell r="I1691" t="str">
            <v>ศิริขวัญ</v>
          </cell>
          <cell r="J1691" t="str">
            <v>ตาวงค์</v>
          </cell>
          <cell r="K1691" t="str">
            <v>3 5010 00262 72 3</v>
          </cell>
          <cell r="L1691" t="str">
            <v>แม่อาย</v>
          </cell>
          <cell r="M1691" t="str">
            <v>เชียงใหม่ 2</v>
          </cell>
          <cell r="N1691">
            <v>8</v>
          </cell>
          <cell r="O1691" t="str">
            <v>สินเชื่อแก้ไขปัญหาหนี้นอกระบบPSAระยะที่2</v>
          </cell>
          <cell r="P1691" t="str">
            <v>1.บุคคลค้ำประกัน</v>
          </cell>
          <cell r="Q1691"/>
          <cell r="R1691"/>
          <cell r="S1691" t="str">
            <v>จังหวัดฝาง</v>
          </cell>
          <cell r="T1691" t="str">
            <v>ผบE1409</v>
          </cell>
          <cell r="U1691">
            <v>2566</v>
          </cell>
          <cell r="V1691" t="str">
            <v>ผบE1556</v>
          </cell>
          <cell r="W1691">
            <v>2566</v>
          </cell>
          <cell r="X1691">
            <v>12</v>
          </cell>
          <cell r="Y1691">
            <v>12</v>
          </cell>
          <cell r="Z1691">
            <v>2566</v>
          </cell>
          <cell r="AA1691"/>
          <cell r="AB1691"/>
          <cell r="AC1691"/>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นางศิริขวัญ ตาวงค์</v>
          </cell>
          <cell r="BM1691">
            <v>883265010394</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2535</v>
          </cell>
          <cell r="C1692">
            <v>1686</v>
          </cell>
          <cell r="D1692"/>
          <cell r="E1692"/>
          <cell r="F1692"/>
          <cell r="G1692">
            <v>800090838734</v>
          </cell>
          <cell r="H1692" t="str">
            <v>นางสาว</v>
          </cell>
          <cell r="I1692" t="str">
            <v>นิภา</v>
          </cell>
          <cell r="J1692" t="str">
            <v>บัวแผน</v>
          </cell>
          <cell r="K1692" t="str">
            <v>3 5099 00075 67 6</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ผบE6886</v>
          </cell>
          <cell r="U1692">
            <v>2566</v>
          </cell>
          <cell r="V1692">
            <v>8675</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นางสาวนิภา บัวแผน</v>
          </cell>
          <cell r="BM1692">
            <v>888166010121</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2536</v>
          </cell>
          <cell r="C1693">
            <v>1687</v>
          </cell>
          <cell r="D1693"/>
          <cell r="E1693"/>
          <cell r="F1693"/>
          <cell r="G1693">
            <v>800090837652</v>
          </cell>
          <cell r="H1693" t="str">
            <v>นางสาว</v>
          </cell>
          <cell r="I1693" t="str">
            <v>วิลาวรรณ</v>
          </cell>
          <cell r="J1693" t="str">
            <v>แสงศิริ</v>
          </cell>
          <cell r="K1693" t="str">
            <v>3 5099 00075 75 7</v>
          </cell>
          <cell r="L1693" t="str">
            <v>ดอยเต่า</v>
          </cell>
          <cell r="M1693" t="str">
            <v>เชียงใหม่ 3</v>
          </cell>
          <cell r="N1693">
            <v>8</v>
          </cell>
          <cell r="O1693" t="str">
            <v>ห้องแถว</v>
          </cell>
          <cell r="P1693" t="str">
            <v>1.บุคคลค้ำประกัน</v>
          </cell>
          <cell r="Q1693"/>
          <cell r="R1693"/>
          <cell r="S1693" t="str">
            <v>แขวงเชียงใหม่</v>
          </cell>
          <cell r="T1693" t="str">
            <v>ผบE6884</v>
          </cell>
          <cell r="U1693">
            <v>2566</v>
          </cell>
          <cell r="V1693">
            <v>8674</v>
          </cell>
          <cell r="W1693">
            <v>2566</v>
          </cell>
          <cell r="X1693"/>
          <cell r="Y1693"/>
          <cell r="Z1693"/>
          <cell r="AA1693">
            <v>25</v>
          </cell>
          <cell r="AB1693">
            <v>9</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นางสาววิลาวรรณ แสงศิริ</v>
          </cell>
          <cell r="BM1693">
            <v>888166010122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2537</v>
          </cell>
          <cell r="C1694">
            <v>1689</v>
          </cell>
          <cell r="D1694"/>
          <cell r="E1694"/>
          <cell r="F1694"/>
          <cell r="G1694">
            <v>800054861417</v>
          </cell>
          <cell r="H1694" t="str">
            <v>นาง</v>
          </cell>
          <cell r="I1694" t="str">
            <v>ศรีออน</v>
          </cell>
          <cell r="J1694" t="str">
            <v>ต๊ะทา</v>
          </cell>
          <cell r="K1694" t="str">
            <v>3 5003 00230 06 1</v>
          </cell>
          <cell r="L1694" t="str">
            <v>แม่แจ่ม</v>
          </cell>
          <cell r="M1694" t="str">
            <v>เชียงใหม่ 3</v>
          </cell>
          <cell r="N1694">
            <v>8</v>
          </cell>
          <cell r="O1694" t="str">
            <v>สินเชื่อพัฒนาองค์กรชุมชน</v>
          </cell>
          <cell r="P1694" t="str">
            <v>1.บุคคลค้ำประกัน</v>
          </cell>
          <cell r="Q1694"/>
          <cell r="R1694"/>
          <cell r="S1694" t="str">
            <v>จังหวัดฮอด</v>
          </cell>
          <cell r="T1694" t="str">
            <v>ผบE716</v>
          </cell>
          <cell r="U1694">
            <v>2566</v>
          </cell>
          <cell r="V1694" t="str">
            <v>ผบE913</v>
          </cell>
          <cell r="W1694">
            <v>2566</v>
          </cell>
          <cell r="X1694"/>
          <cell r="Y1694"/>
          <cell r="Z1694"/>
          <cell r="AA1694">
            <v>26</v>
          </cell>
          <cell r="AB1694">
            <v>7</v>
          </cell>
          <cell r="AC1694">
            <v>2566</v>
          </cell>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นางศรีออน ต๊ะทา</v>
          </cell>
          <cell r="BM1694">
            <v>888166010132</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2538</v>
          </cell>
          <cell r="C1695">
            <v>1690</v>
          </cell>
          <cell r="D1695"/>
          <cell r="E1695"/>
          <cell r="F1695"/>
          <cell r="G1695">
            <v>800124744700</v>
          </cell>
          <cell r="H1695" t="str">
            <v>นางสาว</v>
          </cell>
          <cell r="I1695" t="str">
            <v>แก้วกานดา</v>
          </cell>
          <cell r="J1695" t="str">
            <v>พงษ์ศรี</v>
          </cell>
          <cell r="K1695" t="str">
            <v>3 5014 00700 68 0</v>
          </cell>
          <cell r="L1695" t="str">
            <v>สันทราย</v>
          </cell>
          <cell r="M1695" t="str">
            <v>เชียงใหม่ 2</v>
          </cell>
          <cell r="N1695">
            <v>8</v>
          </cell>
          <cell r="O1695" t="str">
            <v>สินเชื่อเสริมพลังฐานราก</v>
          </cell>
          <cell r="P1695" t="str">
            <v>1.บุคคลค้ำประกัน</v>
          </cell>
          <cell r="Q1695"/>
          <cell r="R1695"/>
          <cell r="S1695" t="str">
            <v>แขวงเชียงใหม่</v>
          </cell>
          <cell r="T1695" t="str">
            <v>ผบE41</v>
          </cell>
          <cell r="U1695">
            <v>2566</v>
          </cell>
          <cell r="V1695" t="str">
            <v>ผบE1712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นางสาวแก้วกานดา พงษ์ศรี</v>
          </cell>
          <cell r="BM1695">
            <v>883265010849</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2539</v>
          </cell>
          <cell r="C1696">
            <v>1691</v>
          </cell>
          <cell r="D1696"/>
          <cell r="E1696"/>
          <cell r="F1696"/>
          <cell r="G1696" t="str">
            <v>800087210210 ,  800083060270</v>
          </cell>
          <cell r="H1696" t="str">
            <v>นาง</v>
          </cell>
          <cell r="I1696" t="str">
            <v>สิริลักษณ์</v>
          </cell>
          <cell r="J1696" t="str">
            <v>รพีวิมลศุภกร</v>
          </cell>
          <cell r="K1696" t="str">
            <v>1 5099 00020 34 4</v>
          </cell>
          <cell r="L1696" t="str">
            <v>มีโชค พลาซ่า</v>
          </cell>
          <cell r="M1696" t="str">
            <v>เชียงใหม่ 2</v>
          </cell>
          <cell r="N1696">
            <v>8</v>
          </cell>
          <cell r="O1696" t="str">
            <v>สินเชื่อแก้ไขปัญหาหนี้นอกระบบ,สินเชื่อเคหะ</v>
          </cell>
          <cell r="P1696" t="str">
            <v>1.บุคคลค้ำประกัน</v>
          </cell>
          <cell r="Q1696"/>
          <cell r="R1696"/>
          <cell r="S1696" t="str">
            <v>แขวงเชียงใหม่</v>
          </cell>
          <cell r="T1696" t="str">
            <v>ผบE7155</v>
          </cell>
          <cell r="U1696">
            <v>2565</v>
          </cell>
          <cell r="V1696" t="str">
            <v>ผบE1682</v>
          </cell>
          <cell r="W1696">
            <v>2566</v>
          </cell>
          <cell r="X1696">
            <v>7</v>
          </cell>
          <cell r="Y1696">
            <v>3</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นางสิริลักษณ์ รพีวิมลศุภกร</v>
          </cell>
          <cell r="BM1696" t="str">
            <v>883265010312, 883266040003</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2540</v>
          </cell>
          <cell r="C1697">
            <v>1692</v>
          </cell>
          <cell r="D1697"/>
          <cell r="E1697"/>
          <cell r="F1697"/>
          <cell r="G1697">
            <v>800085945064</v>
          </cell>
          <cell r="H1697" t="str">
            <v>นางสาว</v>
          </cell>
          <cell r="I1697" t="str">
            <v>ศรีพรรณ</v>
          </cell>
          <cell r="J1697" t="str">
            <v>สุวรรณ</v>
          </cell>
          <cell r="K1697" t="str">
            <v>3 5014 00723 48 5</v>
          </cell>
          <cell r="L1697" t="str">
            <v>สันทราย</v>
          </cell>
          <cell r="M1697" t="str">
            <v>เชียงใหม่ 2</v>
          </cell>
          <cell r="N1697">
            <v>8</v>
          </cell>
          <cell r="O1697" t="str">
            <v>สินเชื่อแก้ไขปัญหาหนี้นอกระบบ</v>
          </cell>
          <cell r="P1697" t="str">
            <v>1.บุคคลค้ำประกัน</v>
          </cell>
          <cell r="Q1697"/>
          <cell r="R1697"/>
          <cell r="S1697" t="str">
            <v>แขวงเชียงใหม่</v>
          </cell>
          <cell r="T1697" t="str">
            <v>ผบE1468</v>
          </cell>
          <cell r="U1697">
            <v>2566</v>
          </cell>
          <cell r="V1697" t="str">
            <v>ผบE3503</v>
          </cell>
          <cell r="W1697">
            <v>2566</v>
          </cell>
          <cell r="X1697">
            <v>22</v>
          </cell>
          <cell r="Y1697">
            <v>5</v>
          </cell>
          <cell r="Z1697">
            <v>2566</v>
          </cell>
          <cell r="AA1697"/>
          <cell r="AB1697"/>
          <cell r="AC1697"/>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นางสาวศรีพรรณ สุวรรณ</v>
          </cell>
          <cell r="BM1697">
            <v>883265010848</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2541</v>
          </cell>
          <cell r="C1698">
            <v>1693</v>
          </cell>
          <cell r="D1698"/>
          <cell r="E1698"/>
          <cell r="F1698"/>
          <cell r="G1698">
            <v>800048168333</v>
          </cell>
          <cell r="H1698" t="str">
            <v>นางสาว</v>
          </cell>
          <cell r="I1698" t="str">
            <v>พิทยาภรณ์</v>
          </cell>
          <cell r="J1698" t="str">
            <v>อินทะบุญ</v>
          </cell>
          <cell r="K1698" t="str">
            <v>3 5006 00070 12 3</v>
          </cell>
          <cell r="L1698" t="str">
            <v>แม่แตง</v>
          </cell>
          <cell r="M1698" t="str">
            <v>เชียงใหม่ 2</v>
          </cell>
          <cell r="N1698">
            <v>8</v>
          </cell>
          <cell r="O1698" t="str">
            <v>ธนาคารประชาชน</v>
          </cell>
          <cell r="P1698" t="str">
            <v>1.บุคคลค้ำประกัน</v>
          </cell>
          <cell r="Q1698"/>
          <cell r="R1698"/>
          <cell r="S1698" t="str">
            <v>แขวงเชียงดาว</v>
          </cell>
          <cell r="T1698" t="str">
            <v>ผบE336</v>
          </cell>
          <cell r="U1698">
            <v>2563</v>
          </cell>
          <cell r="V1698" t="str">
            <v>ผบE320</v>
          </cell>
          <cell r="W1698">
            <v>2563</v>
          </cell>
          <cell r="X1698"/>
          <cell r="Y1698"/>
          <cell r="Z1698"/>
          <cell r="AA1698">
            <v>10</v>
          </cell>
          <cell r="AB1698">
            <v>11</v>
          </cell>
          <cell r="AC1698">
            <v>2563</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นางสาวพิทยาภรณ์ อินทะบุญ</v>
          </cell>
          <cell r="BM1698">
            <v>0</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2542</v>
          </cell>
          <cell r="C1699">
            <v>1694</v>
          </cell>
          <cell r="D1699"/>
          <cell r="E1699"/>
          <cell r="F1699"/>
          <cell r="G1699">
            <v>800007474581</v>
          </cell>
          <cell r="H1699" t="str">
            <v>นางสาว</v>
          </cell>
          <cell r="I1699" t="str">
            <v>นิตยา</v>
          </cell>
          <cell r="J1699" t="str">
            <v>คำอินต๊ะมูล</v>
          </cell>
          <cell r="K1699" t="str">
            <v>1 5099 00061 10 5</v>
          </cell>
          <cell r="L1699" t="str">
            <v>มหาวิทยาลัยเชียงใหม่</v>
          </cell>
          <cell r="M1699" t="str">
            <v>เชียงใหม่ 2</v>
          </cell>
          <cell r="N1699">
            <v>8</v>
          </cell>
          <cell r="O1699" t="str">
            <v>สินเชื่อโครงการสวัสดิการเงินกู้แก่สมาชิก ช.พ.ค.</v>
          </cell>
          <cell r="P1699" t="str">
            <v>1.บุคคลค้ำประกัน</v>
          </cell>
          <cell r="Q1699"/>
          <cell r="R1699"/>
          <cell r="S1699" t="str">
            <v>จังหวัดเชียงใหม่</v>
          </cell>
          <cell r="T1699" t="str">
            <v>ผบE328</v>
          </cell>
          <cell r="U1699">
            <v>2566</v>
          </cell>
          <cell r="V1699" t="str">
            <v>ผบE720</v>
          </cell>
          <cell r="W1699">
            <v>2566</v>
          </cell>
          <cell r="X1699"/>
          <cell r="Y1699"/>
          <cell r="Z1699"/>
          <cell r="AA1699">
            <v>15</v>
          </cell>
          <cell r="AB1699">
            <v>5</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นางสาวนิตยา คำอินต๊ะมูล</v>
          </cell>
          <cell r="BM1699">
            <v>883265010841</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2543</v>
          </cell>
          <cell r="C1700">
            <v>1695</v>
          </cell>
          <cell r="D1700"/>
          <cell r="E1700"/>
          <cell r="F1700"/>
          <cell r="G1700">
            <v>800016818349</v>
          </cell>
          <cell r="H1700" t="str">
            <v>นาง</v>
          </cell>
          <cell r="I1700" t="str">
            <v>อภิญญา</v>
          </cell>
          <cell r="J1700" t="str">
            <v>วิถี</v>
          </cell>
          <cell r="K1700" t="str">
            <v>3 5014 00597 80 3</v>
          </cell>
          <cell r="L1700" t="str">
            <v>มีโชค พลาซ่า</v>
          </cell>
          <cell r="M1700" t="str">
            <v>เชียงใหม่ 2</v>
          </cell>
          <cell r="N1700">
            <v>8</v>
          </cell>
          <cell r="O1700" t="str">
            <v>สินเชื่อเพื่อพัฒนากลุ่มอาชีพ , ลูกหนี้ค่าเบี้ยประกันภัยจ่ายแทน</v>
          </cell>
          <cell r="P1700" t="str">
            <v>1.บุคคลค้ำประกัน</v>
          </cell>
          <cell r="Q1700"/>
          <cell r="R1700"/>
          <cell r="S1700" t="str">
            <v>จังหวัดเชียงใหม่</v>
          </cell>
          <cell r="T1700" t="str">
            <v>ผบE1806</v>
          </cell>
          <cell r="U1700">
            <v>2565</v>
          </cell>
          <cell r="V1700" t="str">
            <v>ผบE152</v>
          </cell>
          <cell r="W1700">
            <v>2566</v>
          </cell>
          <cell r="X1700"/>
          <cell r="Y1700"/>
          <cell r="Z1700"/>
          <cell r="AA1700">
            <v>31</v>
          </cell>
          <cell r="AB1700">
            <v>12</v>
          </cell>
          <cell r="AC1700">
            <v>2566</v>
          </cell>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นางอภิญญา วิถี</v>
          </cell>
          <cell r="BM1700">
            <v>883265010699</v>
          </cell>
          <cell r="BN1700"/>
          <cell r="BO1700"/>
          <cell r="BP1700"/>
          <cell r="BQ1700"/>
          <cell r="BR1700"/>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2544</v>
          </cell>
          <cell r="C1701">
            <v>1696</v>
          </cell>
          <cell r="D1701"/>
          <cell r="E1701"/>
          <cell r="F1701"/>
          <cell r="G1701">
            <v>800074572929</v>
          </cell>
          <cell r="H1701" t="str">
            <v>นาง</v>
          </cell>
          <cell r="I1701" t="str">
            <v>มะลิวัลย์</v>
          </cell>
          <cell r="J1701" t="str">
            <v>สุวรรณโน</v>
          </cell>
          <cell r="K1701" t="str">
            <v>3 5208 00534 62 0</v>
          </cell>
          <cell r="L1701" t="str">
            <v>เชียงใหม่</v>
          </cell>
          <cell r="M1701" t="str">
            <v>เชียงใหม่ 1</v>
          </cell>
          <cell r="N1701">
            <v>8</v>
          </cell>
          <cell r="O1701" t="str">
            <v>สินเชื่อธนาคารประชาชน</v>
          </cell>
          <cell r="P1701" t="str">
            <v>4.ไม่มีหลักประกัน</v>
          </cell>
          <cell r="Q1701"/>
          <cell r="R1701"/>
          <cell r="S1701" t="str">
            <v>แขวงลำปาง</v>
          </cell>
          <cell r="T1701" t="str">
            <v>ผบE3911</v>
          </cell>
          <cell r="U1701">
            <v>2565</v>
          </cell>
          <cell r="V1701" t="str">
            <v>ผบE4248</v>
          </cell>
          <cell r="W1701">
            <v>2565</v>
          </cell>
          <cell r="X1701">
            <v>28</v>
          </cell>
          <cell r="Y1701">
            <v>11</v>
          </cell>
          <cell r="Z1701">
            <v>2565</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นางมะลิวัลย์ สุวรรณโน</v>
          </cell>
          <cell r="BM1701">
            <v>883164010388</v>
          </cell>
          <cell r="BN1701"/>
          <cell r="BO1701"/>
          <cell r="BP1701"/>
          <cell r="BQ1701"/>
          <cell r="BR1701" t="str">
            <v>ไม่พบ</v>
          </cell>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2545</v>
          </cell>
          <cell r="C1702">
            <v>1697</v>
          </cell>
          <cell r="D1702"/>
          <cell r="E1702"/>
          <cell r="F1702"/>
          <cell r="G1702">
            <v>800068596926</v>
          </cell>
          <cell r="H1702" t="str">
            <v>นางสาว</v>
          </cell>
          <cell r="I1702" t="str">
            <v>ปราณี</v>
          </cell>
          <cell r="J1702" t="str">
            <v>แซ่อึ้ง</v>
          </cell>
          <cell r="K1702" t="str">
            <v>2-6005-00018-79-6</v>
          </cell>
          <cell r="L1702" t="str">
            <v>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ผบE2734</v>
          </cell>
          <cell r="U1702">
            <v>2566</v>
          </cell>
          <cell r="V1702" t="str">
            <v>ผบE5669</v>
          </cell>
          <cell r="W1702">
            <v>2566</v>
          </cell>
          <cell r="X1702">
            <v>10</v>
          </cell>
          <cell r="Y1702">
            <v>7</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นางสาวปราณี แซ่อึ้ง</v>
          </cell>
          <cell r="BM1702">
            <v>883165010895</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2546</v>
          </cell>
          <cell r="C1703">
            <v>1698</v>
          </cell>
          <cell r="D1703"/>
          <cell r="E1703"/>
          <cell r="F1703"/>
          <cell r="G1703" t="str">
            <v>800081967104 , 800104073112</v>
          </cell>
          <cell r="H1703" t="str">
            <v>นาย</v>
          </cell>
          <cell r="I1703" t="str">
            <v>สมชาย</v>
          </cell>
          <cell r="J1703" t="str">
            <v>กันนะ</v>
          </cell>
          <cell r="K1703" t="str">
            <v>8-5020-73012-08-7</v>
          </cell>
          <cell r="L1703" t="str">
            <v>เมญ่าเชียงใหม่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แขวงเชียงใหม่</v>
          </cell>
          <cell r="T1703" t="str">
            <v>ผบE313</v>
          </cell>
          <cell r="U1703">
            <v>2566</v>
          </cell>
          <cell r="V1703" t="str">
            <v>ผบE2104</v>
          </cell>
          <cell r="W1703">
            <v>2566</v>
          </cell>
          <cell r="X1703">
            <v>18</v>
          </cell>
          <cell r="Y1703">
            <v>4</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นายสมชาย กันนะ</v>
          </cell>
          <cell r="BM1703">
            <v>883165010727</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2547</v>
          </cell>
          <cell r="C1704">
            <v>1699</v>
          </cell>
          <cell r="D1704"/>
          <cell r="E1704"/>
          <cell r="F1704"/>
          <cell r="G1704">
            <v>800068029290</v>
          </cell>
          <cell r="H1704" t="str">
            <v>นางสาว</v>
          </cell>
          <cell r="I1704" t="str">
            <v>สุรินดา</v>
          </cell>
          <cell r="J1704" t="str">
            <v>คำคิด</v>
          </cell>
          <cell r="K1704" t="str">
            <v>3-5006-00216-36-5</v>
          </cell>
          <cell r="L1704" t="str">
            <v>เมญ่าเชียงใหม่</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ผบE44</v>
          </cell>
          <cell r="U1704">
            <v>2566</v>
          </cell>
          <cell r="V1704" t="str">
            <v>ผบE145</v>
          </cell>
          <cell r="W1704">
            <v>2566</v>
          </cell>
          <cell r="X1704">
            <v>21</v>
          </cell>
          <cell r="Y1704">
            <v>2</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นางสาวสุรินดา คำคิด</v>
          </cell>
          <cell r="BM1704">
            <v>883165010725</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2548</v>
          </cell>
          <cell r="C1705">
            <v>1700</v>
          </cell>
          <cell r="D1705"/>
          <cell r="E1705"/>
          <cell r="F1705"/>
          <cell r="G1705">
            <v>800097273851</v>
          </cell>
          <cell r="H1705" t="str">
            <v>นางสาว</v>
          </cell>
          <cell r="I1705" t="str">
            <v>กมลชนก</v>
          </cell>
          <cell r="J1705" t="str">
            <v>คำพลอย</v>
          </cell>
          <cell r="K1705" t="str">
            <v>1-7798-00149-75-1</v>
          </cell>
          <cell r="L1705" t="str">
            <v>ถนนทิพย์เนตร</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แขวงเชียงดาว</v>
          </cell>
          <cell r="T1705" t="str">
            <v>ผบE925</v>
          </cell>
          <cell r="U1705">
            <v>2565</v>
          </cell>
          <cell r="V1705" t="str">
            <v>ผบE21</v>
          </cell>
          <cell r="W1705">
            <v>2566</v>
          </cell>
          <cell r="X1705">
            <v>16</v>
          </cell>
          <cell r="Y1705">
            <v>1</v>
          </cell>
          <cell r="Z1705">
            <v>2566</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นางสาวกมลชนก คำพลอย</v>
          </cell>
          <cell r="BM1705">
            <v>883165010420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2549</v>
          </cell>
          <cell r="C1706">
            <v>1701</v>
          </cell>
          <cell r="D1706"/>
          <cell r="E1706"/>
          <cell r="F1706"/>
          <cell r="G1706">
            <v>800022192796</v>
          </cell>
          <cell r="H1706" t="str">
            <v>นาย</v>
          </cell>
          <cell r="I1706" t="str">
            <v>ศักดา</v>
          </cell>
          <cell r="J1706" t="str">
            <v>วงศ์ตระกูลโลหะ</v>
          </cell>
          <cell r="K1706" t="str">
            <v>3-1005-01561-66-1</v>
          </cell>
          <cell r="L1706" t="str">
            <v>เซนทรัล เชียงใหม่ แอร์พอต</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แขวงเชียงใหม่</v>
          </cell>
          <cell r="T1706" t="str">
            <v>ผบ4732</v>
          </cell>
          <cell r="U1706">
            <v>2561</v>
          </cell>
          <cell r="V1706" t="str">
            <v>ผบ5963</v>
          </cell>
          <cell r="W1706">
            <v>2561</v>
          </cell>
          <cell r="X1706">
            <v>3</v>
          </cell>
          <cell r="Y1706">
            <v>7</v>
          </cell>
          <cell r="Z1706">
            <v>2561</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นายศักดา วงศ์ตระกูลโลหะ</v>
          </cell>
          <cell r="BM1706">
            <v>0</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2550</v>
          </cell>
          <cell r="C1707">
            <v>1702</v>
          </cell>
          <cell r="D1707"/>
          <cell r="E1707"/>
          <cell r="F1707"/>
          <cell r="G1707">
            <v>800080508545</v>
          </cell>
          <cell r="H1707" t="str">
            <v>นาย</v>
          </cell>
          <cell r="I1707" t="str">
            <v xml:space="preserve">วรวิทย์ </v>
          </cell>
          <cell r="J1707" t="str">
            <v>จอมเดช</v>
          </cell>
          <cell r="K1707" t="str">
            <v>1-5007-00154-06-3</v>
          </cell>
          <cell r="L1707" t="str">
            <v>เมญ่าเชียงใหม่</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แขวงเชียงดาว</v>
          </cell>
          <cell r="T1707" t="str">
            <v>ผบE924</v>
          </cell>
          <cell r="U1707">
            <v>2565</v>
          </cell>
          <cell r="V1707" t="str">
            <v>ผบE20</v>
          </cell>
          <cell r="W1707">
            <v>2566</v>
          </cell>
          <cell r="X1707">
            <v>16</v>
          </cell>
          <cell r="Y1707">
            <v>1</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นายวรวิทย์  จอมเดช</v>
          </cell>
          <cell r="BM1707">
            <v>883165010728</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2551</v>
          </cell>
          <cell r="C1708">
            <v>1703</v>
          </cell>
          <cell r="D1708"/>
          <cell r="E1708"/>
          <cell r="F1708"/>
          <cell r="G1708">
            <v>800035524340</v>
          </cell>
          <cell r="H1708" t="str">
            <v>นาย</v>
          </cell>
          <cell r="I1708" t="str">
            <v>พงศ์กร</v>
          </cell>
          <cell r="J1708" t="str">
            <v>กันทวี</v>
          </cell>
          <cell r="K1708" t="str">
            <v>3-5019-00591-95-2</v>
          </cell>
          <cell r="L1708" t="str">
            <v>หนองหอย</v>
          </cell>
          <cell r="M1708" t="str">
            <v>เชียงใหม่ 1</v>
          </cell>
          <cell r="N1708">
            <v>8</v>
          </cell>
          <cell r="O1708" t="str">
            <v>สินเชื่อธนาคารประชาชน</v>
          </cell>
          <cell r="P1708" t="str">
            <v>1.บุคคลค้ำประกัน</v>
          </cell>
          <cell r="Q1708"/>
          <cell r="R1708"/>
          <cell r="S1708" t="str">
            <v>แขวงเชียงใหม่</v>
          </cell>
          <cell r="T1708" t="str">
            <v>ผบE3671</v>
          </cell>
          <cell r="U1708">
            <v>2566</v>
          </cell>
          <cell r="V1708" t="str">
            <v>ผบE5708</v>
          </cell>
          <cell r="W1708">
            <v>2566</v>
          </cell>
          <cell r="X1708">
            <v>10</v>
          </cell>
          <cell r="Y1708">
            <v>7</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นายพงศ์กร กันทวี</v>
          </cell>
          <cell r="BM1708">
            <v>823561010050</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2552</v>
          </cell>
          <cell r="C1709">
            <v>1704</v>
          </cell>
          <cell r="D1709"/>
          <cell r="E1709"/>
          <cell r="F1709"/>
          <cell r="G1709">
            <v>800100843716</v>
          </cell>
          <cell r="H1709" t="str">
            <v>นาย</v>
          </cell>
          <cell r="I1709" t="str">
            <v>ไชยากร</v>
          </cell>
          <cell r="J1709" t="str">
            <v>ธารสุขวงศ์ไชย</v>
          </cell>
          <cell r="K1709" t="str">
            <v>5-5104-00009-22-2</v>
          </cell>
          <cell r="L1709" t="str">
            <v>เมญ่าเชียงใหม่</v>
          </cell>
          <cell r="M1709" t="str">
            <v>เชียงใหม่ 1</v>
          </cell>
          <cell r="N1709">
            <v>8</v>
          </cell>
          <cell r="O1709" t="str">
            <v>สินเชื่อธนาคารประชาชน</v>
          </cell>
          <cell r="P1709" t="str">
            <v>1.บุคคลค้ำประกัน</v>
          </cell>
          <cell r="Q1709"/>
          <cell r="R1709"/>
          <cell r="S1709" t="str">
            <v>จังหวัดลำพูน</v>
          </cell>
          <cell r="T1709" t="str">
            <v>ผบE929</v>
          </cell>
          <cell r="U1709">
            <v>2566</v>
          </cell>
          <cell r="V1709" t="str">
            <v>ผบE1556</v>
          </cell>
          <cell r="W1709">
            <v>2566</v>
          </cell>
          <cell r="X1709">
            <v>6</v>
          </cell>
          <cell r="Y1709">
            <v>6</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นายไชยากร ธารสุขวงศ์ไชย</v>
          </cell>
          <cell r="BM1709">
            <v>883165010726</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2553</v>
          </cell>
          <cell r="C1710">
            <v>1705</v>
          </cell>
          <cell r="D1710"/>
          <cell r="E1710"/>
          <cell r="F1710"/>
          <cell r="G1710">
            <v>800099713771</v>
          </cell>
          <cell r="H1710" t="str">
            <v>นางสาว</v>
          </cell>
          <cell r="I1710" t="str">
            <v>เอมสิรินันท์</v>
          </cell>
          <cell r="J1710" t="str">
            <v>ท่าทาง</v>
          </cell>
          <cell r="K1710" t="str">
            <v>3-5405-00283-76-1</v>
          </cell>
          <cell r="L1710" t="str">
            <v>เชียงใหม่</v>
          </cell>
          <cell r="M1710" t="str">
            <v>เชียงใหม่ 1</v>
          </cell>
          <cell r="N1710">
            <v>8</v>
          </cell>
          <cell r="O1710" t="str">
            <v>สินเชื่อธนาคารประชาชน</v>
          </cell>
          <cell r="P1710" t="str">
            <v>4.ไม่มีหลักประกัน</v>
          </cell>
          <cell r="Q1710"/>
          <cell r="R1710"/>
          <cell r="S1710" t="str">
            <v>จังหวัดแพร่</v>
          </cell>
          <cell r="T1710" t="str">
            <v>ผบE3203</v>
          </cell>
          <cell r="U1710">
            <v>2565</v>
          </cell>
          <cell r="V1710" t="str">
            <v>ผบE55</v>
          </cell>
          <cell r="W1710">
            <v>2566</v>
          </cell>
          <cell r="X1710">
            <v>16</v>
          </cell>
          <cell r="Y1710">
            <v>1</v>
          </cell>
          <cell r="Z1710">
            <v>2566</v>
          </cell>
          <cell r="AA1710"/>
          <cell r="AB1710"/>
          <cell r="AC1710"/>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นางสาวเอมสิรินันท์ ท่าทาง</v>
          </cell>
          <cell r="BM1710">
            <v>883165010114</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2554</v>
          </cell>
          <cell r="C1711">
            <v>1706</v>
          </cell>
          <cell r="D1711"/>
          <cell r="E1711"/>
          <cell r="F1711"/>
          <cell r="G1711">
            <v>800038279306</v>
          </cell>
          <cell r="H1711" t="str">
            <v>นาย</v>
          </cell>
          <cell r="I1711" t="str">
            <v>ประดิษฐ์</v>
          </cell>
          <cell r="J1711" t="str">
            <v>สรตา</v>
          </cell>
          <cell r="K1711" t="str">
            <v>3-5017-00111-56-6</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ผบE708</v>
          </cell>
          <cell r="U1711">
            <v>2566</v>
          </cell>
          <cell r="V1711" t="str">
            <v>ผบE908</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นายประดิษฐ์ สรตา</v>
          </cell>
          <cell r="BM1711">
            <v>888166010127</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2555</v>
          </cell>
          <cell r="C1712">
            <v>1707</v>
          </cell>
          <cell r="D1712"/>
          <cell r="E1712"/>
          <cell r="F1712"/>
          <cell r="G1712">
            <v>800091067259</v>
          </cell>
          <cell r="H1712" t="str">
            <v>นาย</v>
          </cell>
          <cell r="I1712" t="str">
            <v>ประจักษ์</v>
          </cell>
          <cell r="J1712" t="str">
            <v>แก้วจันทร์</v>
          </cell>
          <cell r="K1712" t="str">
            <v>3-5017-00208-35-7</v>
          </cell>
          <cell r="L1712" t="str">
            <v>ดอยเต่า</v>
          </cell>
          <cell r="M1712" t="str">
            <v>เชียงใหม่ 3</v>
          </cell>
          <cell r="N1712">
            <v>8</v>
          </cell>
          <cell r="O1712" t="str">
            <v>สินเชื่อธนาคารประชาชน</v>
          </cell>
          <cell r="P1712" t="str">
            <v>1.บุคคลค้ำประกัน</v>
          </cell>
          <cell r="Q1712"/>
          <cell r="R1712"/>
          <cell r="S1712" t="str">
            <v>จังหวัดฮอด</v>
          </cell>
          <cell r="T1712" t="str">
            <v>ผบE709</v>
          </cell>
          <cell r="U1712">
            <v>2566</v>
          </cell>
          <cell r="V1712" t="str">
            <v>ผบE909</v>
          </cell>
          <cell r="W1712">
            <v>2566</v>
          </cell>
          <cell r="X1712"/>
          <cell r="Y1712"/>
          <cell r="Z1712"/>
          <cell r="AA1712">
            <v>26</v>
          </cell>
          <cell r="AB1712">
            <v>7</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นายประจักษ์ แก้วจันทร์</v>
          </cell>
          <cell r="BM1712">
            <v>888166010125</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2556</v>
          </cell>
          <cell r="C1713">
            <v>1708</v>
          </cell>
          <cell r="D1713"/>
          <cell r="E1713"/>
          <cell r="F1713"/>
          <cell r="G1713">
            <v>800049883237</v>
          </cell>
          <cell r="H1713" t="str">
            <v>นาย</v>
          </cell>
          <cell r="I1713" t="str">
            <v>อานิสงส์</v>
          </cell>
          <cell r="J1713" t="str">
            <v>เจริญธรรม</v>
          </cell>
          <cell r="K1713" t="str">
            <v>1-5007-00091-51-7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แขวงเชียงใหม่</v>
          </cell>
          <cell r="T1713" t="str">
            <v>ผบE7755</v>
          </cell>
          <cell r="U1713">
            <v>2565</v>
          </cell>
          <cell r="V1713" t="str">
            <v>ผบE2349</v>
          </cell>
          <cell r="W1713">
            <v>2566</v>
          </cell>
          <cell r="X1713"/>
          <cell r="Y1713"/>
          <cell r="Z1713"/>
          <cell r="AA1713">
            <v>25</v>
          </cell>
          <cell r="AB1713">
            <v>4</v>
          </cell>
          <cell r="AC1713">
            <v>2566</v>
          </cell>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นายอานิสงส์ เจริญธรรม</v>
          </cell>
          <cell r="BM1713">
            <v>0</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2557</v>
          </cell>
          <cell r="C1714">
            <v>1709</v>
          </cell>
          <cell r="D1714"/>
          <cell r="E1714"/>
          <cell r="F1714"/>
          <cell r="G1714">
            <v>800087439645</v>
          </cell>
          <cell r="H1714" t="str">
            <v>นางสาว</v>
          </cell>
          <cell r="I1714" t="str">
            <v>แก่นจันทร์</v>
          </cell>
          <cell r="J1714" t="str">
            <v>ดีอูป</v>
          </cell>
          <cell r="K1714" t="str">
            <v>3-5003-00011-23-7</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จังหวัดฮอด</v>
          </cell>
          <cell r="T1714" t="str">
            <v>ผบE850</v>
          </cell>
          <cell r="U1714">
            <v>2566</v>
          </cell>
          <cell r="V1714" t="str">
            <v>ผบE1096</v>
          </cell>
          <cell r="W1714">
            <v>2566</v>
          </cell>
          <cell r="X1714">
            <v>18</v>
          </cell>
          <cell r="Y1714">
            <v>9</v>
          </cell>
          <cell r="Z1714">
            <v>2566</v>
          </cell>
          <cell r="AA1714"/>
          <cell r="AB1714"/>
          <cell r="AC1714"/>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นางสาวแก่นจันทร์ ดีอูป</v>
          </cell>
          <cell r="BM1714">
            <v>883166010114</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2558</v>
          </cell>
          <cell r="C1715">
            <v>1710</v>
          </cell>
          <cell r="D1715"/>
          <cell r="E1715"/>
          <cell r="F1715"/>
          <cell r="G1715">
            <v>800103838150</v>
          </cell>
          <cell r="H1715" t="str">
            <v>นาย</v>
          </cell>
          <cell r="I1715" t="str">
            <v>ธนวัฒน์</v>
          </cell>
          <cell r="J1715" t="str">
            <v>กันธา</v>
          </cell>
          <cell r="K1715" t="str">
            <v>3-5014-00521-87-4</v>
          </cell>
          <cell r="L1715" t="str">
            <v>ถนนเนตรทิพย์</v>
          </cell>
          <cell r="M1715" t="str">
            <v>เชียงใหม่ 1</v>
          </cell>
          <cell r="N1715">
            <v>8</v>
          </cell>
          <cell r="O1715" t="str">
            <v>สินเชื่อธนาคารประชาชน</v>
          </cell>
          <cell r="P1715" t="str">
            <v>1.บุคคลค้ำประกัน</v>
          </cell>
          <cell r="Q1715"/>
          <cell r="R1715"/>
          <cell r="S1715" t="str">
            <v>แขวงเชียงใหม่</v>
          </cell>
          <cell r="T1715" t="str">
            <v>ผบE2730</v>
          </cell>
          <cell r="U1715">
            <v>2566</v>
          </cell>
          <cell r="V1715">
            <v>5666</v>
          </cell>
          <cell r="W1715">
            <v>2566</v>
          </cell>
          <cell r="X1715"/>
          <cell r="Y1715"/>
          <cell r="Z1715"/>
          <cell r="AA1715">
            <v>10</v>
          </cell>
          <cell r="AB1715">
            <v>7</v>
          </cell>
          <cell r="AC1715">
            <v>2566</v>
          </cell>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นายธนวัฒน์ กันธา</v>
          </cell>
          <cell r="BM1715">
            <v>883166010008</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2559</v>
          </cell>
          <cell r="C1716">
            <v>1711</v>
          </cell>
          <cell r="D1716"/>
          <cell r="E1716"/>
          <cell r="F1716"/>
          <cell r="G1716"/>
          <cell r="H1716" t="str">
            <v>นางสาว</v>
          </cell>
          <cell r="I1716" t="str">
            <v>นันธิกา</v>
          </cell>
          <cell r="J1716" t="str">
            <v>สุภา</v>
          </cell>
          <cell r="K1716" t="str">
            <v>3-5009-00464-83-6</v>
          </cell>
          <cell r="L1716" t="str">
            <v>ไชยปราการ</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ผบE1031</v>
          </cell>
          <cell r="U1716">
            <v>2566</v>
          </cell>
          <cell r="V1716" t="str">
            <v>ผบE1200</v>
          </cell>
          <cell r="W1716">
            <v>2566</v>
          </cell>
          <cell r="X1716"/>
          <cell r="Y1716"/>
          <cell r="Z1716"/>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นางสาวนันธิกา สุภา</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2560</v>
          </cell>
          <cell r="C1717">
            <v>1712</v>
          </cell>
          <cell r="D1717"/>
          <cell r="E1717"/>
          <cell r="F1717"/>
          <cell r="G1717"/>
          <cell r="H1717" t="str">
            <v>นาง</v>
          </cell>
          <cell r="I1717" t="str">
            <v>กฤษณา</v>
          </cell>
          <cell r="J1717" t="str">
            <v>โค้วตระกูล</v>
          </cell>
          <cell r="K1717" t="str">
            <v>3-5009-00346-79-5</v>
          </cell>
          <cell r="L1717"/>
          <cell r="M1717"/>
          <cell r="N1717"/>
          <cell r="O1717" t="str">
            <v>สินเชื่อธนาคารประชาชน</v>
          </cell>
          <cell r="P1717" t="str">
            <v>1.บุคคลค้ำประกัน</v>
          </cell>
          <cell r="Q1717"/>
          <cell r="R1717"/>
          <cell r="S1717" t="str">
            <v>จังหวัดฝาง</v>
          </cell>
          <cell r="T1717" t="str">
            <v>ผบE1027</v>
          </cell>
          <cell r="U1717">
            <v>2566</v>
          </cell>
          <cell r="V1717" t="str">
            <v>ผบE1335</v>
          </cell>
          <cell r="W1717">
            <v>2566</v>
          </cell>
          <cell r="X1717">
            <v>31</v>
          </cell>
          <cell r="Y1717">
            <v>11</v>
          </cell>
          <cell r="Z1717">
            <v>2566</v>
          </cell>
          <cell r="AA1717"/>
          <cell r="AB1717"/>
          <cell r="AC1717"/>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นางกฤษณา โค้วตระกูล</v>
          </cell>
          <cell r="BM1717">
            <v>0</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2561</v>
          </cell>
          <cell r="C1718">
            <v>1713</v>
          </cell>
          <cell r="D1718"/>
          <cell r="E1718"/>
          <cell r="F1718"/>
          <cell r="G1718">
            <v>800085629734</v>
          </cell>
          <cell r="H1718" t="str">
            <v>นางสาว</v>
          </cell>
          <cell r="I1718" t="str">
            <v>พัชรพร</v>
          </cell>
          <cell r="J1718" t="str">
            <v>ลาภโต</v>
          </cell>
          <cell r="K1718" t="str">
            <v>1-5207-00062-54-1</v>
          </cell>
          <cell r="L1718" t="str">
            <v>บิ๊กซี  หางดง</v>
          </cell>
          <cell r="M1718" t="str">
            <v>เชียงใหม่ 3</v>
          </cell>
          <cell r="N1718">
            <v>8</v>
          </cell>
          <cell r="O1718" t="str">
            <v>สินเชื่อธนาคารประชาชน</v>
          </cell>
          <cell r="P1718" t="str">
            <v>1.บุคคลค้ำประกัน</v>
          </cell>
          <cell r="Q1718"/>
          <cell r="R1718"/>
          <cell r="S1718" t="str">
            <v>แขวงเชียงใหม่</v>
          </cell>
          <cell r="T1718" t="str">
            <v>ผบE1909</v>
          </cell>
          <cell r="U1718">
            <v>2566</v>
          </cell>
          <cell r="V1718">
            <v>3386</v>
          </cell>
          <cell r="W1718">
            <v>2566</v>
          </cell>
          <cell r="X1718"/>
          <cell r="Y1718"/>
          <cell r="Z1718"/>
          <cell r="AA1718">
            <v>19</v>
          </cell>
          <cell r="AB1718">
            <v>5</v>
          </cell>
          <cell r="AC1718">
            <v>2566</v>
          </cell>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นางสาวพัชรพร ลาภโต</v>
          </cell>
          <cell r="BM1718">
            <v>888165011197</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2562</v>
          </cell>
          <cell r="C1719">
            <v>1714</v>
          </cell>
          <cell r="D1719"/>
          <cell r="E1719"/>
          <cell r="F1719"/>
          <cell r="G1719">
            <v>800093230723</v>
          </cell>
          <cell r="H1719" t="str">
            <v>นาย</v>
          </cell>
          <cell r="I1719" t="str">
            <v>ศักดิ์ชัย</v>
          </cell>
          <cell r="J1719" t="str">
            <v>แสนเขียว</v>
          </cell>
          <cell r="K1719" t="str">
            <v>1-1007-00060-87-9</v>
          </cell>
          <cell r="L1719" t="str">
            <v>สันทราย</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แขวงเชียงใหม่</v>
          </cell>
          <cell r="T1719" t="str">
            <v>ผบE2740</v>
          </cell>
          <cell r="U1719">
            <v>2566</v>
          </cell>
          <cell r="V1719" t="str">
            <v>ผบE5703</v>
          </cell>
          <cell r="W1719">
            <v>2566</v>
          </cell>
          <cell r="X1719">
            <v>10</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นายศักดิ์ชัย แสนเขียว</v>
          </cell>
          <cell r="BM1719">
            <v>883266010022</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2563</v>
          </cell>
          <cell r="C1720">
            <v>1715</v>
          </cell>
          <cell r="D1720"/>
          <cell r="E1720"/>
          <cell r="F1720"/>
          <cell r="G1720">
            <v>800102334896</v>
          </cell>
          <cell r="H1720" t="str">
            <v>นาย</v>
          </cell>
          <cell r="I1720" t="str">
            <v>สุทน</v>
          </cell>
          <cell r="J1720" t="str">
            <v>จันทร์พลอย</v>
          </cell>
          <cell r="K1720" t="str">
            <v>1-5099-00916-00-3</v>
          </cell>
          <cell r="L1720" t="str">
            <v>แม่แตง</v>
          </cell>
          <cell r="M1720" t="str">
            <v>เชียงใหม่ 2</v>
          </cell>
          <cell r="N1720">
            <v>8</v>
          </cell>
          <cell r="O1720" t="str">
            <v>สินเชื่อธนาคารประชาชน</v>
          </cell>
          <cell r="P1720" t="str">
            <v>1.บุคคลค้ำประกัน</v>
          </cell>
          <cell r="Q1720"/>
          <cell r="R1720"/>
          <cell r="S1720" t="str">
            <v>แขวงเชียงดาว</v>
          </cell>
          <cell r="T1720" t="str">
            <v>ผบE466</v>
          </cell>
          <cell r="U1720">
            <v>2566</v>
          </cell>
          <cell r="V1720" t="str">
            <v>ผบE579</v>
          </cell>
          <cell r="W1720">
            <v>2566</v>
          </cell>
          <cell r="X1720">
            <v>4</v>
          </cell>
          <cell r="Y1720">
            <v>7</v>
          </cell>
          <cell r="Z1720">
            <v>2566</v>
          </cell>
          <cell r="AA1720"/>
          <cell r="AB1720"/>
          <cell r="AC1720"/>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นายสุทน จันทร์พลอย</v>
          </cell>
          <cell r="BM1720">
            <v>883265010857</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2564</v>
          </cell>
          <cell r="C1721">
            <v>1716</v>
          </cell>
          <cell r="D1721"/>
          <cell r="E1721"/>
          <cell r="F1721"/>
          <cell r="G1721">
            <v>800029149260</v>
          </cell>
          <cell r="H1721" t="str">
            <v>นางสาว</v>
          </cell>
          <cell r="I1721" t="str">
            <v>วรรณวิภา</v>
          </cell>
          <cell r="J1721" t="str">
            <v>คำใจ</v>
          </cell>
          <cell r="K1721"/>
          <cell r="L1721" t="str">
            <v>อมก๋อย</v>
          </cell>
          <cell r="M1721" t="str">
            <v>เชียงใหม่ 3</v>
          </cell>
          <cell r="N1721">
            <v>8</v>
          </cell>
          <cell r="O1721" t="str">
            <v>สินเชื่อธนาคารประชาชน</v>
          </cell>
          <cell r="P1721" t="str">
            <v>1.บุคคลค้ำประกัน</v>
          </cell>
          <cell r="Q1721"/>
          <cell r="R1721"/>
          <cell r="S1721" t="str">
            <v>จังหวัดฮอด</v>
          </cell>
          <cell r="T1721" t="str">
            <v>ผบE504</v>
          </cell>
          <cell r="U1721">
            <v>2564</v>
          </cell>
          <cell r="V1721" t="str">
            <v>ผบE628</v>
          </cell>
          <cell r="W1721">
            <v>2564</v>
          </cell>
          <cell r="X1721"/>
          <cell r="Y1721"/>
          <cell r="Z1721"/>
          <cell r="AA1721">
            <v>25</v>
          </cell>
          <cell r="AB1721">
            <v>10</v>
          </cell>
          <cell r="AC1721">
            <v>2564</v>
          </cell>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นางสาววรรณวิภา คำใจ</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2565</v>
          </cell>
          <cell r="C1722">
            <v>1717</v>
          </cell>
          <cell r="D1722"/>
          <cell r="E1722"/>
          <cell r="F1722"/>
          <cell r="G1722">
            <v>800017921357</v>
          </cell>
          <cell r="H1722" t="str">
            <v>นางสาว</v>
          </cell>
          <cell r="I1722" t="str">
            <v>ธิตินันท์</v>
          </cell>
          <cell r="J1722" t="str">
            <v>เรือนจินเจ็ก</v>
          </cell>
          <cell r="K1722"/>
          <cell r="L1722" t="str">
            <v>ฮอด</v>
          </cell>
          <cell r="M1722" t="str">
            <v>เชียงใหม่ 3</v>
          </cell>
          <cell r="N1722">
            <v>8</v>
          </cell>
          <cell r="O1722"/>
          <cell r="P1722" t="str">
            <v>1.บุคคลค้ำประกัน</v>
          </cell>
          <cell r="Q1722"/>
          <cell r="R1722"/>
          <cell r="S1722" t="str">
            <v>แขวงเชียงใหม่</v>
          </cell>
          <cell r="T1722" t="str">
            <v>ผบ.5799</v>
          </cell>
          <cell r="U1722">
            <v>2557</v>
          </cell>
          <cell r="V1722" t="str">
            <v>ผบ.6210</v>
          </cell>
          <cell r="W1722">
            <v>2557</v>
          </cell>
          <cell r="X1722"/>
          <cell r="Y1722"/>
          <cell r="Z1722"/>
          <cell r="AA1722"/>
          <cell r="AB1722"/>
          <cell r="AC1722"/>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cell r="BC1722"/>
          <cell r="BD1722"/>
          <cell r="BE1722"/>
          <cell r="BF1722"/>
          <cell r="BG1722"/>
          <cell r="BH1722"/>
          <cell r="BI1722"/>
          <cell r="BJ1722"/>
          <cell r="BK1722"/>
          <cell r="BL1722" t="str">
            <v>นางสาวธิตินันท์ เรือนจินเจ็ก</v>
          </cell>
          <cell r="BM1722">
            <v>0</v>
          </cell>
          <cell r="BN1722"/>
          <cell r="BO1722"/>
          <cell r="BP1722"/>
          <cell r="BQ1722"/>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2566</v>
          </cell>
          <cell r="C1723">
            <v>1718</v>
          </cell>
          <cell r="D1723"/>
          <cell r="E1723"/>
          <cell r="F1723"/>
          <cell r="G1723">
            <v>800081021811</v>
          </cell>
          <cell r="H1723" t="str">
            <v>นาย</v>
          </cell>
          <cell r="I1723" t="str">
            <v>สมคเนย์</v>
          </cell>
          <cell r="J1723" t="str">
            <v>คชศิลา</v>
          </cell>
          <cell r="K1723" t="str">
            <v>1-1002-01226-10-1</v>
          </cell>
          <cell r="L1723" t="str">
            <v>เม-ญ่า เชียงใหม่</v>
          </cell>
          <cell r="M1723" t="str">
            <v>เชียงใหม่ 1</v>
          </cell>
          <cell r="N1723">
            <v>8</v>
          </cell>
          <cell r="O1723" t="str">
            <v>สินเชื่อธนาคารประชาชน</v>
          </cell>
          <cell r="P1723" t="str">
            <v>1.บุคคลค้ำประกัน</v>
          </cell>
          <cell r="Q1723"/>
          <cell r="R1723"/>
          <cell r="S1723" t="str">
            <v>แขวงเชียงใหม่</v>
          </cell>
          <cell r="T1723" t="str">
            <v>ผบE369</v>
          </cell>
          <cell r="U1723">
            <v>2566</v>
          </cell>
          <cell r="V1723" t="str">
            <v>ผบ3172</v>
          </cell>
          <cell r="W1723">
            <v>2566</v>
          </cell>
          <cell r="X1723"/>
          <cell r="Y1723"/>
          <cell r="Z1723"/>
          <cell r="AA1723">
            <v>15</v>
          </cell>
          <cell r="AB1723">
            <v>5</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t="str">
            <v>บันทึกผลสืบ 23-3-67//รอคัดภาพลักกษณ์</v>
          </cell>
          <cell r="BC1723"/>
          <cell r="BD1723"/>
          <cell r="BE1723"/>
          <cell r="BF1723"/>
          <cell r="BG1723"/>
          <cell r="BH1723"/>
          <cell r="BI1723"/>
          <cell r="BJ1723"/>
          <cell r="BK1723"/>
          <cell r="BL1723" t="str">
            <v>นายสมคเนย์ คชศิลา</v>
          </cell>
          <cell r="BM1723">
            <v>0</v>
          </cell>
          <cell r="BN1723" t="str">
            <v>1.นายสมคเนย์   คชศิลา
2.นายพัชร์ธีรัตน์  วิชัยศรี
3.นายธีระศักดิ์   พิคุณ</v>
          </cell>
          <cell r="BO1723" t="str">
            <v xml:space="preserve">จำเลยที่ 1
จำเลยที่ 2
จำเลยที่ 3
</v>
          </cell>
          <cell r="BP1723" t="str">
            <v xml:space="preserve">1-1002-01226-10-1
1-7099-00997-72-9
1-5099-01161-43-0         </v>
          </cell>
          <cell r="BQ1723"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2567</v>
          </cell>
          <cell r="C1724">
            <v>1719</v>
          </cell>
          <cell r="D1724"/>
          <cell r="E1724"/>
          <cell r="F1724"/>
          <cell r="G1724">
            <v>800019359598</v>
          </cell>
          <cell r="H1724" t="str">
            <v>นางสาว</v>
          </cell>
          <cell r="I1724" t="str">
            <v>ณวรา</v>
          </cell>
          <cell r="J1724" t="str">
            <v>หยองอนุกูล</v>
          </cell>
          <cell r="K1724" t="str">
            <v>3-5101-00078-68-1</v>
          </cell>
          <cell r="L1724" t="str">
            <v>เชียงใหม่</v>
          </cell>
          <cell r="M1724" t="str">
            <v>เชียงใหม่ 1</v>
          </cell>
          <cell r="N1724">
            <v>8</v>
          </cell>
          <cell r="O1724" t="str">
            <v>สินเชือธนาคารประชาชน</v>
          </cell>
          <cell r="P1724" t="str">
            <v>1.บุคคลค้ำประกัน</v>
          </cell>
          <cell r="Q1724"/>
          <cell r="R1724"/>
          <cell r="S1724" t="str">
            <v>จังหวัดลำพูน</v>
          </cell>
          <cell r="T1724" t="str">
            <v>ผบE3372</v>
          </cell>
          <cell r="U1724">
            <v>2566</v>
          </cell>
          <cell r="V1724" t="str">
            <v>ผบE4046</v>
          </cell>
          <cell r="W1724">
            <v>2566</v>
          </cell>
          <cell r="X1724"/>
          <cell r="Y1724"/>
          <cell r="Z1724"/>
          <cell r="AA1724">
            <v>20</v>
          </cell>
          <cell r="AB1724">
            <v>11</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นางสาวณวรา หยองอนุกูล</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2568</v>
          </cell>
          <cell r="C1725">
            <v>1720</v>
          </cell>
          <cell r="D1725"/>
          <cell r="E1725"/>
          <cell r="F1725"/>
          <cell r="G1725">
            <v>800046954221</v>
          </cell>
          <cell r="H1725" t="str">
            <v>นาย</v>
          </cell>
          <cell r="I1725" t="str">
            <v>วัชระ</v>
          </cell>
          <cell r="J1725" t="str">
            <v>บัวใหญ่</v>
          </cell>
          <cell r="K1725" t="str">
            <v>1-5499-00136-91-1</v>
          </cell>
          <cell r="L1725" t="str">
            <v>เทสโก้โลตัส คำเที่ยง</v>
          </cell>
          <cell r="M1725" t="str">
            <v>เชียงใหม่ 1</v>
          </cell>
          <cell r="N1725">
            <v>8</v>
          </cell>
          <cell r="O1725" t="str">
            <v>สินเชือธนาคารประชาชน</v>
          </cell>
          <cell r="P1725" t="str">
            <v>1.บุคคลค้ำประกัน</v>
          </cell>
          <cell r="Q1725"/>
          <cell r="R1725"/>
          <cell r="S1725" t="str">
            <v>จังหวัดเชียงใหม่</v>
          </cell>
          <cell r="T1725" t="str">
            <v>ผบE68</v>
          </cell>
          <cell r="U1725">
            <v>2566</v>
          </cell>
          <cell r="V1725" t="str">
            <v>ผบE470</v>
          </cell>
          <cell r="W1725">
            <v>2566</v>
          </cell>
          <cell r="X1725"/>
          <cell r="Y1725"/>
          <cell r="Z1725"/>
          <cell r="AA1725">
            <v>29</v>
          </cell>
          <cell r="AB1725">
            <v>3</v>
          </cell>
          <cell r="AC1725">
            <v>2566</v>
          </cell>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นายวัชระ บัวใหญ่</v>
          </cell>
          <cell r="BM1725">
            <v>0</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2569</v>
          </cell>
          <cell r="C1726">
            <v>1721</v>
          </cell>
          <cell r="D1726">
            <v>19</v>
          </cell>
          <cell r="E1726">
            <v>3</v>
          </cell>
          <cell r="F1726">
            <v>2567</v>
          </cell>
          <cell r="G1726">
            <v>800066036370</v>
          </cell>
          <cell r="H1726" t="str">
            <v>นางสาว</v>
          </cell>
          <cell r="I1726" t="str">
            <v>เพียงตะวัน</v>
          </cell>
          <cell r="J1726" t="str">
            <v>ชำนาญอาสา</v>
          </cell>
          <cell r="K1726" t="str">
            <v>1-6698-00054-93-9</v>
          </cell>
          <cell r="L1726" t="str">
            <v>พร้าว</v>
          </cell>
          <cell r="M1726" t="str">
            <v>เชียงใหม่ 2</v>
          </cell>
          <cell r="N1726">
            <v>8</v>
          </cell>
          <cell r="O1726" t="str">
            <v>สินเชื่อห้องแถว</v>
          </cell>
          <cell r="P1726" t="str">
            <v>2.หลักทรัพย์ค้ำประกัน</v>
          </cell>
          <cell r="Q1726">
            <v>751413.68</v>
          </cell>
          <cell r="R1726">
            <v>411656.85</v>
          </cell>
          <cell r="S1726" t="str">
            <v>จังหวัดเชียงใหม่</v>
          </cell>
          <cell r="T1726" t="str">
            <v>พE640</v>
          </cell>
          <cell r="U1726">
            <v>2566</v>
          </cell>
          <cell r="V1726" t="str">
            <v>พE764</v>
          </cell>
          <cell r="W1726">
            <v>2566</v>
          </cell>
          <cell r="X1726">
            <v>18</v>
          </cell>
          <cell r="Y1726">
            <v>12</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นางสาวเพียงตะวัน ชำนาญอาสา</v>
          </cell>
          <cell r="BM1726">
            <v>883162011977</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2570</v>
          </cell>
          <cell r="C1727">
            <v>1722</v>
          </cell>
          <cell r="D1727">
            <v>26</v>
          </cell>
          <cell r="E1727">
            <v>3</v>
          </cell>
          <cell r="F1727">
            <v>2567</v>
          </cell>
          <cell r="G1727">
            <v>800097083318</v>
          </cell>
          <cell r="H1727" t="str">
            <v>นางสาว</v>
          </cell>
          <cell r="I1727" t="str">
            <v>ณัฐณิชา</v>
          </cell>
          <cell r="J1727" t="str">
            <v>จันที</v>
          </cell>
          <cell r="K1727" t="str">
            <v>1-5099-00702-82-8</v>
          </cell>
          <cell r="L1727" t="str">
            <v>ดอยสะเก็ด</v>
          </cell>
          <cell r="M1727" t="str">
            <v>เชียงใหม่ 2</v>
          </cell>
          <cell r="N1727">
            <v>8</v>
          </cell>
          <cell r="O1727" t="str">
            <v>สินเชื่อไทรทอง (บ้านแลกเงิน)</v>
          </cell>
          <cell r="P1727" t="str">
            <v>2.หลักทรัพย์ค้ำประกัน</v>
          </cell>
          <cell r="Q1727">
            <v>911660.45</v>
          </cell>
          <cell r="R1727">
            <v>42989.279999999999</v>
          </cell>
          <cell r="S1727" t="str">
            <v>จังหวัดเชียงใหม่</v>
          </cell>
          <cell r="T1727" t="str">
            <v>ผบE1563</v>
          </cell>
          <cell r="U1727">
            <v>2566</v>
          </cell>
          <cell r="V1727" t="str">
            <v>ผบE1872</v>
          </cell>
          <cell r="W1727">
            <v>2566</v>
          </cell>
          <cell r="X1727">
            <v>16</v>
          </cell>
          <cell r="Y1727">
            <v>10</v>
          </cell>
          <cell r="Z1727">
            <v>2566</v>
          </cell>
          <cell r="AA1727"/>
          <cell r="AB1727"/>
          <cell r="AC1727"/>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นางสาวณัฐณิชา จันที</v>
          </cell>
          <cell r="BM1727">
            <v>883266010002</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2571</v>
          </cell>
          <cell r="C1728">
            <v>1723</v>
          </cell>
          <cell r="D1728">
            <v>29</v>
          </cell>
          <cell r="E1728">
            <v>3</v>
          </cell>
          <cell r="F1728">
            <v>2567</v>
          </cell>
          <cell r="G1728">
            <v>800075831241</v>
          </cell>
          <cell r="H1728" t="str">
            <v>นาย</v>
          </cell>
          <cell r="I1728" t="str">
            <v>ณัธชัย</v>
          </cell>
          <cell r="J1728" t="str">
            <v>พฤฒิพาณิชย์</v>
          </cell>
          <cell r="K1728">
            <v>3570500578745</v>
          </cell>
          <cell r="L1728" t="str">
            <v>ประตูช้างเผือก</v>
          </cell>
          <cell r="M1728" t="str">
            <v>เชียงใหม่ 1</v>
          </cell>
          <cell r="N1728">
            <v>8</v>
          </cell>
          <cell r="O1728" t="str">
            <v>สินเชื่อไทรทอง</v>
          </cell>
          <cell r="P1728" t="str">
            <v>2.หลักทรัพย์ค้ำประกัน</v>
          </cell>
          <cell r="Q1728">
            <v>2076695.32</v>
          </cell>
          <cell r="R1728">
            <v>342813.57</v>
          </cell>
          <cell r="S1728" t="str">
            <v>จังหวัดเชียงใหม่</v>
          </cell>
          <cell r="T1728" t="str">
            <v>ผบE329</v>
          </cell>
          <cell r="U1728">
            <v>2566</v>
          </cell>
          <cell r="V1728" t="str">
            <v>ผบE1543</v>
          </cell>
          <cell r="W1728">
            <v>2566</v>
          </cell>
          <cell r="X1728"/>
          <cell r="Y1728"/>
          <cell r="Z1728"/>
          <cell r="AA1728">
            <v>28</v>
          </cell>
          <cell r="AB1728">
            <v>8</v>
          </cell>
          <cell r="AC1728">
            <v>2566</v>
          </cell>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นายณัธชัย พฤฒิพาณิชย์</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2572</v>
          </cell>
          <cell r="C1729">
            <v>1724</v>
          </cell>
          <cell r="D1729">
            <v>29</v>
          </cell>
          <cell r="E1729">
            <v>3</v>
          </cell>
          <cell r="F1729">
            <v>2567</v>
          </cell>
          <cell r="G1729">
            <v>800048186111</v>
          </cell>
          <cell r="H1729" t="str">
            <v>นาง</v>
          </cell>
          <cell r="I1729" t="str">
            <v>ชิวรัตน์</v>
          </cell>
          <cell r="J1729" t="str">
            <v>เจียตระกูล</v>
          </cell>
          <cell r="K1729" t="str">
            <v>3 5799 00032 73 0</v>
          </cell>
          <cell r="L1729" t="str">
            <v>เซ็นทรัล แอร์พอร์ต พลาซ่า เชียงใหม่</v>
          </cell>
          <cell r="M1729" t="str">
            <v>เชียงใหม่ 1</v>
          </cell>
          <cell r="N1729">
            <v>8</v>
          </cell>
          <cell r="O1729" t="str">
            <v>สินเชื่อเคหะ</v>
          </cell>
          <cell r="P1729" t="str">
            <v>2.หลักทรัพย์ค้ำประกัน</v>
          </cell>
          <cell r="Q1729">
            <v>909130.35</v>
          </cell>
          <cell r="R1729">
            <v>204759.67999999999</v>
          </cell>
          <cell r="S1729" t="str">
            <v>จังหวัดเชียงราย</v>
          </cell>
          <cell r="T1729" t="str">
            <v>ผบE739</v>
          </cell>
          <cell r="U1729">
            <v>2566</v>
          </cell>
          <cell r="V1729" t="str">
            <v>ผบE925</v>
          </cell>
          <cell r="W1729">
            <v>2566</v>
          </cell>
          <cell r="X1729">
            <v>9</v>
          </cell>
          <cell r="Y1729">
            <v>10</v>
          </cell>
          <cell r="Z1729">
            <v>2566</v>
          </cell>
          <cell r="AA1729"/>
          <cell r="AB1729"/>
          <cell r="AC1729"/>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นางชิวรัตน์ เจียตระกูล</v>
          </cell>
          <cell r="BM1729">
            <v>0</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2573</v>
          </cell>
          <cell r="C1730">
            <v>1725</v>
          </cell>
          <cell r="D1730">
            <v>27</v>
          </cell>
          <cell r="E1730">
            <v>3</v>
          </cell>
          <cell r="F1730">
            <v>2567</v>
          </cell>
          <cell r="G1730">
            <v>8000034225485</v>
          </cell>
          <cell r="H1730" t="str">
            <v>นาย</v>
          </cell>
          <cell r="I1730" t="str">
            <v>สุริยัน</v>
          </cell>
          <cell r="J1730" t="str">
            <v>ต๊ะคำ</v>
          </cell>
          <cell r="K1730" t="str">
            <v>3-5002-00350-87-1</v>
          </cell>
          <cell r="L1730" t="str">
            <v>แม่แจ่ม</v>
          </cell>
          <cell r="M1730" t="str">
            <v>เชียงใหม่ 3</v>
          </cell>
          <cell r="N1730">
            <v>8</v>
          </cell>
          <cell r="O1730" t="str">
            <v>สินเชื่อธนาคารประชาชน</v>
          </cell>
          <cell r="P1730" t="str">
            <v>1.บุคคลค้ำประกัน</v>
          </cell>
          <cell r="Q1730" t="str">
            <v>50,059.06</v>
          </cell>
          <cell r="R1730" t="str">
            <v>41,895.60</v>
          </cell>
          <cell r="S1730" t="str">
            <v>แขวงเชียงใหม่</v>
          </cell>
          <cell r="T1730" t="str">
            <v>ผบ.8426</v>
          </cell>
          <cell r="U1730">
            <v>2560</v>
          </cell>
          <cell r="V1730" t="str">
            <v>ผบ.8892</v>
          </cell>
          <cell r="W1730">
            <v>2560</v>
          </cell>
          <cell r="X1730"/>
          <cell r="Y1730"/>
          <cell r="Z1730"/>
          <cell r="AA1730">
            <v>19</v>
          </cell>
          <cell r="AB1730">
            <v>9</v>
          </cell>
          <cell r="AC1730">
            <v>2560</v>
          </cell>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cell r="BC1730"/>
          <cell r="BD1730"/>
          <cell r="BE1730"/>
          <cell r="BF1730"/>
          <cell r="BG1730"/>
          <cell r="BH1730"/>
          <cell r="BI1730"/>
          <cell r="BJ1730"/>
          <cell r="BK1730"/>
          <cell r="BL1730" t="str">
            <v>นายสุริยัน ต๊ะคำ</v>
          </cell>
          <cell r="BM1730">
            <v>82370040161</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2574</v>
          </cell>
          <cell r="C1731">
            <v>1726</v>
          </cell>
          <cell r="D1731">
            <v>27</v>
          </cell>
          <cell r="E1731">
            <v>3</v>
          </cell>
          <cell r="F1731">
            <v>2567</v>
          </cell>
          <cell r="G1731">
            <v>800037882928</v>
          </cell>
          <cell r="H1731" t="str">
            <v>นาง</v>
          </cell>
          <cell r="I1731" t="str">
            <v>จริยา</v>
          </cell>
          <cell r="J1731" t="str">
            <v>ธิยานนท์</v>
          </cell>
          <cell r="K1731" t="str">
            <v>3-6399-00153-46-3</v>
          </cell>
          <cell r="L1731" t="str">
            <v>ดอยเต่า</v>
          </cell>
          <cell r="M1731" t="str">
            <v>เชียงใหม่ 3</v>
          </cell>
          <cell r="N1731">
            <v>8</v>
          </cell>
          <cell r="O1731" t="str">
            <v>สินเชื่อธนาคารประชาชน</v>
          </cell>
          <cell r="P1731" t="str">
            <v>1.บุคคลค้ำประกัน</v>
          </cell>
          <cell r="Q1731" t="str">
            <v>71,394.74</v>
          </cell>
          <cell r="R1731" t="str">
            <v>60,024.54</v>
          </cell>
          <cell r="S1731" t="str">
            <v>จังหวัดฮอด</v>
          </cell>
          <cell r="T1731" t="str">
            <v>ผบ,1128</v>
          </cell>
          <cell r="U1731">
            <v>2562</v>
          </cell>
          <cell r="V1731" t="str">
            <v>ผบ,1203</v>
          </cell>
          <cell r="W1731">
            <v>2562</v>
          </cell>
          <cell r="X1731"/>
          <cell r="Y1731"/>
          <cell r="Z1731"/>
          <cell r="AA1731">
            <v>25</v>
          </cell>
          <cell r="AB1731">
            <v>11</v>
          </cell>
          <cell r="AC1731">
            <v>2562</v>
          </cell>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cell r="BC1731"/>
          <cell r="BD1731"/>
          <cell r="BE1731"/>
          <cell r="BF1731"/>
          <cell r="BG1731"/>
          <cell r="BH1731"/>
          <cell r="BI1731"/>
          <cell r="BJ1731"/>
          <cell r="BK1731"/>
          <cell r="BL1731" t="str">
            <v>นางจริยา ธิยานนท์</v>
          </cell>
          <cell r="BM1731">
            <v>883262011620</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2575</v>
          </cell>
          <cell r="C1732">
            <v>1727</v>
          </cell>
          <cell r="D1732">
            <v>27</v>
          </cell>
          <cell r="E1732">
            <v>3</v>
          </cell>
          <cell r="F1732">
            <v>2567</v>
          </cell>
          <cell r="G1732">
            <v>800067495021</v>
          </cell>
          <cell r="H1732" t="str">
            <v>นางสาว</v>
          </cell>
          <cell r="I1732" t="str">
            <v>นารีรัตน์</v>
          </cell>
          <cell r="J1732" t="str">
            <v>หวังศรี</v>
          </cell>
          <cell r="K1732" t="str">
            <v>3-6002-0288-21-0</v>
          </cell>
          <cell r="L1732" t="str">
            <v>ดอยเต่า</v>
          </cell>
          <cell r="M1732" t="str">
            <v>เชียงใหม่ 3</v>
          </cell>
          <cell r="N1732">
            <v>8</v>
          </cell>
          <cell r="O1732" t="str">
            <v>สินเชื่อธนาคารประชาชน</v>
          </cell>
          <cell r="P1732" t="str">
            <v>1.บุคคลค้ำประกัน</v>
          </cell>
          <cell r="Q1732">
            <v>90904.77</v>
          </cell>
          <cell r="R1732" t="str">
            <v>89,043.00</v>
          </cell>
          <cell r="S1732" t="str">
            <v>จังหวัดฮอด</v>
          </cell>
          <cell r="T1732" t="str">
            <v>ผบE306</v>
          </cell>
          <cell r="U1732">
            <v>2563</v>
          </cell>
          <cell r="V1732" t="str">
            <v>ผบE56</v>
          </cell>
          <cell r="W1732">
            <v>2563</v>
          </cell>
          <cell r="X1732"/>
          <cell r="Y1732"/>
          <cell r="Z1732"/>
          <cell r="AA1732">
            <v>4</v>
          </cell>
          <cell r="AB1732">
            <v>8</v>
          </cell>
          <cell r="AC1732">
            <v>2563</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นางสาวนารีรัตน์ หวังศรี</v>
          </cell>
          <cell r="BM1732">
            <v>883263010038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2576</v>
          </cell>
          <cell r="C1733">
            <v>1728</v>
          </cell>
          <cell r="D1733">
            <v>27</v>
          </cell>
          <cell r="E1733">
            <v>3</v>
          </cell>
          <cell r="F1733">
            <v>2567</v>
          </cell>
          <cell r="G1733">
            <v>800091412943</v>
          </cell>
          <cell r="H1733" t="str">
            <v>นาง</v>
          </cell>
          <cell r="I1733" t="str">
            <v>วัลนิภา</v>
          </cell>
          <cell r="J1733" t="str">
            <v>หนูเปี้ย</v>
          </cell>
          <cell r="K1733" t="str">
            <v>3-5017-00062-01-8</v>
          </cell>
          <cell r="L1733" t="str">
            <v>ดอยเต่า</v>
          </cell>
          <cell r="M1733" t="str">
            <v>เชียงงใหม่ 3</v>
          </cell>
          <cell r="N1733">
            <v>8</v>
          </cell>
          <cell r="O1733" t="str">
            <v>สินเชื่อแก้ไขปัญหาหนี้นอกระบบPSAระยะที่2</v>
          </cell>
          <cell r="P1733" t="str">
            <v>1.บุคคลค้ำประกัน</v>
          </cell>
          <cell r="Q1733">
            <v>50826.03</v>
          </cell>
          <cell r="R1733" t="str">
            <v>44,188.88</v>
          </cell>
          <cell r="S1733" t="str">
            <v>จังหวัดออด</v>
          </cell>
          <cell r="T1733" t="str">
            <v>ผบE146/</v>
          </cell>
          <cell r="U1733">
            <v>2565</v>
          </cell>
          <cell r="V1733" t="str">
            <v>ผบE146</v>
          </cell>
          <cell r="W1733">
            <v>2565</v>
          </cell>
          <cell r="X1733"/>
          <cell r="Y1733"/>
          <cell r="Z1733"/>
          <cell r="AA1733">
            <v>19</v>
          </cell>
          <cell r="AB1733">
            <v>4</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นางวัลนิภา หนูเปี้ย</v>
          </cell>
          <cell r="BM1733">
            <v>883263010048</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2577</v>
          </cell>
          <cell r="C1734">
            <v>1729</v>
          </cell>
          <cell r="D1734">
            <v>27</v>
          </cell>
          <cell r="E1734">
            <v>3</v>
          </cell>
          <cell r="F1734">
            <v>2567</v>
          </cell>
          <cell r="G1734">
            <v>800069414525</v>
          </cell>
          <cell r="H1734" t="str">
            <v>นางสาว</v>
          </cell>
          <cell r="I1734" t="str">
            <v>โชติรส</v>
          </cell>
          <cell r="J1734" t="str">
            <v>ประทุมมา</v>
          </cell>
          <cell r="K1734" t="str">
            <v>3-5016-00138-98-5</v>
          </cell>
          <cell r="L1734" t="str">
            <v>ฮอด</v>
          </cell>
          <cell r="M1734" t="str">
            <v>เชียงใหม่ 3</v>
          </cell>
          <cell r="N1734">
            <v>8</v>
          </cell>
          <cell r="O1734" t="str">
            <v>สินเชื่อธนาคารประชาชน</v>
          </cell>
          <cell r="P1734" t="str">
            <v>1.บุคคลค้ำประกัน</v>
          </cell>
          <cell r="Q1734">
            <v>71730.23</v>
          </cell>
          <cell r="R1734" t="str">
            <v>46,899.09</v>
          </cell>
          <cell r="S1734" t="str">
            <v>จังหวัดฮอด</v>
          </cell>
          <cell r="T1734" t="str">
            <v>ผบE806</v>
          </cell>
          <cell r="U1734">
            <v>2565</v>
          </cell>
          <cell r="V1734" t="str">
            <v>ผบE946</v>
          </cell>
          <cell r="W1734">
            <v>2565</v>
          </cell>
          <cell r="X1734"/>
          <cell r="Y1734"/>
          <cell r="Z1734"/>
          <cell r="AA1734">
            <v>6</v>
          </cell>
          <cell r="AB1734">
            <v>12</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นางสาวโชติรส ประทุมมา</v>
          </cell>
          <cell r="BM1734">
            <v>883263011675</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2578</v>
          </cell>
          <cell r="C1735">
            <v>1730</v>
          </cell>
          <cell r="D1735">
            <v>27</v>
          </cell>
          <cell r="E1735">
            <v>3</v>
          </cell>
          <cell r="F1735">
            <v>2567</v>
          </cell>
          <cell r="G1735">
            <v>800030097649</v>
          </cell>
          <cell r="H1735" t="str">
            <v>นางสาว</v>
          </cell>
          <cell r="I1735" t="str">
            <v>ศิราณี</v>
          </cell>
          <cell r="J1735" t="str">
            <v>ฟูเมือง</v>
          </cell>
          <cell r="K1735" t="str">
            <v>1-5002-90000-21-5</v>
          </cell>
          <cell r="L1735" t="str">
            <v>ฮอด</v>
          </cell>
          <cell r="M1735" t="str">
            <v>เชียงใหม่ 3</v>
          </cell>
          <cell r="N1735">
            <v>8</v>
          </cell>
          <cell r="O1735" t="str">
            <v>สินเชื่อธนาคารประชาชน</v>
          </cell>
          <cell r="P1735" t="str">
            <v>1.บุคคลค้ำประกัน</v>
          </cell>
          <cell r="Q1735">
            <v>77937.899999999994</v>
          </cell>
          <cell r="R1735" t="str">
            <v>62,027.80</v>
          </cell>
          <cell r="S1735" t="str">
            <v>จังหวัดฮอด</v>
          </cell>
          <cell r="T1735" t="str">
            <v>ผบE32</v>
          </cell>
          <cell r="U1735">
            <v>2565</v>
          </cell>
          <cell r="V1735" t="str">
            <v>ผบ,E193</v>
          </cell>
          <cell r="W1735">
            <v>2565</v>
          </cell>
          <cell r="X1735"/>
          <cell r="Y1735"/>
          <cell r="Z1735"/>
          <cell r="AA1735">
            <v>15</v>
          </cell>
          <cell r="AB1735">
            <v>3</v>
          </cell>
          <cell r="AC1735">
            <v>2565</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นางสาวศิราณี ฟูเมือง</v>
          </cell>
          <cell r="BM1735">
            <v>888164010104</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2579</v>
          </cell>
          <cell r="C1736">
            <v>1731</v>
          </cell>
          <cell r="D1736">
            <v>27</v>
          </cell>
          <cell r="E1736">
            <v>3</v>
          </cell>
          <cell r="F1736">
            <v>2567</v>
          </cell>
          <cell r="G1736">
            <v>800055984234</v>
          </cell>
          <cell r="H1736" t="str">
            <v>นาย</v>
          </cell>
          <cell r="I1736" t="str">
            <v>ณัฐพงศ์</v>
          </cell>
          <cell r="J1736" t="str">
            <v>เปงดี</v>
          </cell>
          <cell r="K1736" t="str">
            <v>1-5016-00884-59-5</v>
          </cell>
          <cell r="L1736" t="str">
            <v>ดอยเต่า</v>
          </cell>
          <cell r="M1736" t="str">
            <v xml:space="preserve">เชียงใหม่ 3 </v>
          </cell>
          <cell r="N1736">
            <v>8</v>
          </cell>
          <cell r="O1736" t="str">
            <v>สินเชื่อพัฒนาองค์กรชุมชน(รายบุคคล)</v>
          </cell>
          <cell r="P1736" t="str">
            <v>1.บุคคลค้ำประกัน</v>
          </cell>
          <cell r="Q1736">
            <v>65166.7</v>
          </cell>
          <cell r="R1736" t="str">
            <v>52,690.19</v>
          </cell>
          <cell r="S1736" t="str">
            <v>จังหวัดฮอด</v>
          </cell>
          <cell r="T1736" t="str">
            <v>ผบE796</v>
          </cell>
          <cell r="U1736">
            <v>2565</v>
          </cell>
          <cell r="V1736" t="str">
            <v>ผบE891</v>
          </cell>
          <cell r="W1736">
            <v>2565</v>
          </cell>
          <cell r="X1736"/>
          <cell r="Y1736"/>
          <cell r="Z1736"/>
          <cell r="AA1736">
            <v>21</v>
          </cell>
          <cell r="AB1736">
            <v>11</v>
          </cell>
          <cell r="AC1736">
            <v>2564</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เปงดี</v>
          </cell>
          <cell r="BM1736">
            <v>888164010477</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2580</v>
          </cell>
          <cell r="C1737">
            <v>1732</v>
          </cell>
          <cell r="D1737">
            <v>27</v>
          </cell>
          <cell r="E1737">
            <v>3</v>
          </cell>
          <cell r="F1737">
            <v>2567</v>
          </cell>
          <cell r="G1737">
            <v>800190719164</v>
          </cell>
          <cell r="H1737" t="str">
            <v>นาย</v>
          </cell>
          <cell r="I1737" t="str">
            <v>ณัฐพงศ์</v>
          </cell>
          <cell r="J1737" t="str">
            <v>ผางวารี</v>
          </cell>
          <cell r="K1737" t="str">
            <v>1-5099-00356-15-6</v>
          </cell>
          <cell r="L1737" t="str">
            <v>จอมทอง</v>
          </cell>
          <cell r="M1737" t="str">
            <v>เชียงใหม่ 3</v>
          </cell>
          <cell r="N1737">
            <v>8</v>
          </cell>
          <cell r="O1737" t="str">
            <v>สินเชื่อผู้รายได้ประจำ Covid-19 (PSA)</v>
          </cell>
          <cell r="P1737" t="str">
            <v>1.บุคคลค้ำประกัน</v>
          </cell>
          <cell r="Q1737">
            <v>34049.47</v>
          </cell>
          <cell r="R1737" t="str">
            <v>31,575.90</v>
          </cell>
          <cell r="S1737" t="str">
            <v>จังหวัดลำพูน</v>
          </cell>
          <cell r="T1737" t="str">
            <v>ผบE1689</v>
          </cell>
          <cell r="U1737">
            <v>2565</v>
          </cell>
          <cell r="V1737" t="str">
            <v>ผบE2110</v>
          </cell>
          <cell r="W1737">
            <v>2565</v>
          </cell>
          <cell r="X1737"/>
          <cell r="Y1737"/>
          <cell r="Z1737"/>
          <cell r="AA1737">
            <v>20</v>
          </cell>
          <cell r="AB1737">
            <v>10</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นายณัฐพงศ์ ผางวารี</v>
          </cell>
          <cell r="BM1737">
            <v>888165010020</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2581</v>
          </cell>
          <cell r="C1738">
            <v>1733</v>
          </cell>
          <cell r="D1738">
            <v>27</v>
          </cell>
          <cell r="E1738">
            <v>3</v>
          </cell>
          <cell r="F1738">
            <v>2567</v>
          </cell>
          <cell r="G1738">
            <v>800093571183</v>
          </cell>
          <cell r="H1738" t="str">
            <v>นาย</v>
          </cell>
          <cell r="I1738" t="str">
            <v>สิรภัทร</v>
          </cell>
          <cell r="J1738" t="str">
            <v>สุต๋าคำ</v>
          </cell>
          <cell r="K1738" t="str">
            <v>3-5002-00272-07-1</v>
          </cell>
          <cell r="L1738" t="str">
            <v>จอมทอง</v>
          </cell>
          <cell r="M1738" t="str">
            <v>เชียงใหม่ 3</v>
          </cell>
          <cell r="N1738">
            <v>8</v>
          </cell>
          <cell r="O1738" t="str">
            <v>สินเชื่อแก้ไขปัญหาหนี้นอกระบบ PSAระยะที่2</v>
          </cell>
          <cell r="P1738" t="str">
            <v>1.บุคคลค้ำประกัน</v>
          </cell>
          <cell r="Q1738">
            <v>41020.160000000003</v>
          </cell>
          <cell r="R1738" t="str">
            <v>34,154.00</v>
          </cell>
          <cell r="S1738" t="str">
            <v>จังหวัดฮอด</v>
          </cell>
          <cell r="T1738" t="str">
            <v>ผบE434</v>
          </cell>
          <cell r="U1738">
            <v>2565</v>
          </cell>
          <cell r="V1738" t="str">
            <v>ผบE544</v>
          </cell>
          <cell r="W1738">
            <v>2565</v>
          </cell>
          <cell r="X1738"/>
          <cell r="Y1738"/>
          <cell r="Z1738"/>
          <cell r="AA1738">
            <v>27</v>
          </cell>
          <cell r="AB1738">
            <v>7</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นายสิรภัทร สุต๋าคำ</v>
          </cell>
          <cell r="BM1738">
            <v>888165010037</v>
          </cell>
          <cell r="BN1738"/>
          <cell r="BO1738"/>
          <cell r="BP1738"/>
          <cell r="BQ1738"/>
          <cell r="BR1738"/>
          <cell r="BS1738"/>
          <cell r="BT1738"/>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2582</v>
          </cell>
          <cell r="C1739">
            <v>1734</v>
          </cell>
          <cell r="D1739">
            <v>27</v>
          </cell>
          <cell r="E1739">
            <v>3</v>
          </cell>
          <cell r="F1739">
            <v>2567</v>
          </cell>
          <cell r="G1739">
            <v>800094730432</v>
          </cell>
          <cell r="H1739" t="str">
            <v>นาย</v>
          </cell>
          <cell r="I1739" t="str">
            <v>จรัส</v>
          </cell>
          <cell r="J1739" t="str">
            <v>ฟูคำฟู</v>
          </cell>
          <cell r="K1739" t="str">
            <v>5-5804-90001-52-8</v>
          </cell>
          <cell r="L1739" t="str">
            <v>จอมทอง</v>
          </cell>
          <cell r="M1739" t="str">
            <v xml:space="preserve">เชียงใหม่ 3 </v>
          </cell>
          <cell r="N1739">
            <v>8</v>
          </cell>
          <cell r="O1739" t="str">
            <v>สินเชื่อแก้ไขปัญหาหนี้นอกระบบ PSAระยะที่2</v>
          </cell>
          <cell r="P1739" t="str">
            <v>1.บุคคลค้ำประกัน</v>
          </cell>
          <cell r="Q1739">
            <v>40384.83</v>
          </cell>
          <cell r="R1739" t="str">
            <v>33,858.11</v>
          </cell>
          <cell r="S1739" t="str">
            <v>จังหวัดฮอด</v>
          </cell>
          <cell r="T1739" t="str">
            <v>ผบE429</v>
          </cell>
          <cell r="U1739">
            <v>2565</v>
          </cell>
          <cell r="V1739" t="str">
            <v>ผบE626</v>
          </cell>
          <cell r="W1739">
            <v>2565</v>
          </cell>
          <cell r="X1739"/>
          <cell r="Y1739"/>
          <cell r="Z1739"/>
          <cell r="AA1739">
            <v>23</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นายจรัส ฟูคำฟู</v>
          </cell>
          <cell r="BM1739">
            <v>888165010040</v>
          </cell>
          <cell r="BN1739" t="str">
            <v>1.นายจรัส ฟูคำฟู
2.นางสาววันเพ็ญ ไชยวงค์
3.นายประสาน ไชยวงค์</v>
          </cell>
          <cell r="BO1739" t="str">
            <v>จำเลยที่ 1
จำเลยที่ 2
คู่สมรสจำเลยที่ 2</v>
          </cell>
          <cell r="BP1739" t="str">
            <v xml:space="preserve">5-5804-90001-52-8
1-5002-00153-82-3
1-5002-00144-89-1
</v>
          </cell>
          <cell r="BQ173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9" t="str">
            <v>ไม่พบ</v>
          </cell>
          <cell r="BS1739"/>
          <cell r="BT1739">
            <v>3</v>
          </cell>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2583</v>
          </cell>
          <cell r="C1740">
            <v>1735</v>
          </cell>
          <cell r="D1740">
            <v>27</v>
          </cell>
          <cell r="E1740">
            <v>3</v>
          </cell>
          <cell r="F1740">
            <v>2567</v>
          </cell>
          <cell r="G1740">
            <v>800072153813</v>
          </cell>
          <cell r="H1740" t="str">
            <v>นาง</v>
          </cell>
          <cell r="I1740" t="str">
            <v>บัวแก้ว</v>
          </cell>
          <cell r="J1740" t="str">
            <v>ยาพิชัย</v>
          </cell>
          <cell r="K1740" t="str">
            <v xml:space="preserve">3-5002-00778-78-1 </v>
          </cell>
          <cell r="L1740" t="str">
            <v>จอมทอง</v>
          </cell>
          <cell r="M1740" t="str">
            <v xml:space="preserve">เชียงใหม่ 3 </v>
          </cell>
          <cell r="N1740">
            <v>8</v>
          </cell>
          <cell r="O1740" t="str">
            <v>สินเชื่อธนาคารประชาชน</v>
          </cell>
          <cell r="P1740" t="str">
            <v>1.บุคคลค้ำประกัน</v>
          </cell>
          <cell r="Q1740">
            <v>75347.759999999995</v>
          </cell>
          <cell r="R1740" t="str">
            <v>52,035.49</v>
          </cell>
          <cell r="S1740" t="str">
            <v>แขวงเชียงใหม่</v>
          </cell>
          <cell r="T1740" t="str">
            <v>ผบ.889</v>
          </cell>
          <cell r="U1740">
            <v>2565</v>
          </cell>
          <cell r="V1740" t="str">
            <v>ผบ.1303</v>
          </cell>
          <cell r="W1740">
            <v>2565</v>
          </cell>
          <cell r="X1740"/>
          <cell r="Y1740"/>
          <cell r="Z1740"/>
          <cell r="AA1740">
            <v>17</v>
          </cell>
          <cell r="AB1740">
            <v>8</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นางบัวแก้ว ยาพิชัย</v>
          </cell>
          <cell r="BM1740">
            <v>888165010027</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2584</v>
          </cell>
          <cell r="C1741">
            <v>1736</v>
          </cell>
          <cell r="D1741">
            <v>27</v>
          </cell>
          <cell r="E1741">
            <v>3</v>
          </cell>
          <cell r="F1741">
            <v>2567</v>
          </cell>
          <cell r="G1741">
            <v>800090964464</v>
          </cell>
          <cell r="H1741" t="str">
            <v>นางสาว</v>
          </cell>
          <cell r="I1741" t="str">
            <v>ชลลดา</v>
          </cell>
          <cell r="J1741" t="str">
            <v>อุดงหรือสงวนศิลป์</v>
          </cell>
          <cell r="K1741" t="str">
            <v>1-5002-00143-96-8</v>
          </cell>
          <cell r="L1741" t="str">
            <v>จอมทอง</v>
          </cell>
          <cell r="M1741" t="str">
            <v xml:space="preserve">เชียงใหม่ 3 </v>
          </cell>
          <cell r="N1741">
            <v>8</v>
          </cell>
          <cell r="O1741" t="str">
            <v>สินเชื่อแก้ไขปัญหาหนี้นอกระบบ PSAระยะที่2</v>
          </cell>
          <cell r="P1741" t="str">
            <v>1.บุคคลค้ำประกัน</v>
          </cell>
          <cell r="Q1741">
            <v>43296.83</v>
          </cell>
          <cell r="R1741" t="str">
            <v>34,660.50</v>
          </cell>
          <cell r="S1741" t="str">
            <v>จังหวัดฮอด</v>
          </cell>
          <cell r="T1741" t="str">
            <v>ผบE439</v>
          </cell>
          <cell r="U1741">
            <v>2565</v>
          </cell>
          <cell r="V1741" t="str">
            <v>ผบE558</v>
          </cell>
          <cell r="W1741">
            <v>2565</v>
          </cell>
          <cell r="X1741"/>
          <cell r="Y1741"/>
          <cell r="Z1741"/>
          <cell r="AA1741">
            <v>27</v>
          </cell>
          <cell r="AB1741">
            <v>7</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นางสาวชลลดา อุดงหรือสงวนศิลป์</v>
          </cell>
          <cell r="BM1741">
            <v>888165010039</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2585</v>
          </cell>
          <cell r="C1742">
            <v>1737</v>
          </cell>
          <cell r="D1742">
            <v>27</v>
          </cell>
          <cell r="E1742">
            <v>3</v>
          </cell>
          <cell r="F1742">
            <v>2567</v>
          </cell>
          <cell r="G1742">
            <v>80096252286</v>
          </cell>
          <cell r="H1742" t="str">
            <v>นางสาว</v>
          </cell>
          <cell r="I1742" t="str">
            <v>แจ่มจันทร์</v>
          </cell>
          <cell r="J1742" t="str">
            <v>เหมพันธุ์</v>
          </cell>
          <cell r="K1742" t="str">
            <v>1-5099-00094-87-9</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54957.760000000002</v>
          </cell>
          <cell r="R1742" t="str">
            <v>42,494.00</v>
          </cell>
          <cell r="S1742" t="str">
            <v>แขวงเชียงใหม่</v>
          </cell>
          <cell r="T1742" t="str">
            <v>ผบE5225</v>
          </cell>
          <cell r="U1742">
            <v>2565</v>
          </cell>
          <cell r="V1742" t="str">
            <v xml:space="preserve">	ผบE7513</v>
          </cell>
          <cell r="W1742">
            <v>2565</v>
          </cell>
          <cell r="X1742"/>
          <cell r="Y1742"/>
          <cell r="Z1742"/>
          <cell r="AA1742">
            <v>25</v>
          </cell>
          <cell r="AB1742">
            <v>10</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นางสาวแจ่มจันทร์ เหมพันธุ์</v>
          </cell>
          <cell r="BM1742">
            <v>888165010011</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2586</v>
          </cell>
          <cell r="C1743">
            <v>1738</v>
          </cell>
          <cell r="D1743">
            <v>27</v>
          </cell>
          <cell r="E1743">
            <v>3</v>
          </cell>
          <cell r="F1743">
            <v>2567</v>
          </cell>
          <cell r="G1743">
            <v>800096282978</v>
          </cell>
          <cell r="H1743" t="str">
            <v>นางสาว</v>
          </cell>
          <cell r="I1743" t="str">
            <v>พนิตตา</v>
          </cell>
          <cell r="J1743" t="str">
            <v>ปัญญาพร</v>
          </cell>
          <cell r="K1743" t="str">
            <v>3-5099-00855-08-6</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47830.69</v>
          </cell>
          <cell r="R1743" t="str">
            <v>39,596.00</v>
          </cell>
          <cell r="S1743" t="str">
            <v>แขวงเชียงใหม่</v>
          </cell>
          <cell r="T1743" t="str">
            <v>ผบ.887</v>
          </cell>
          <cell r="U1743">
            <v>2565</v>
          </cell>
          <cell r="V1743" t="str">
            <v>ผบ.1302</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นางสาวพนิตตา ปัญญาพร</v>
          </cell>
          <cell r="BM1743">
            <v>88165010009</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2587</v>
          </cell>
          <cell r="C1744">
            <v>1739</v>
          </cell>
          <cell r="D1744">
            <v>27</v>
          </cell>
          <cell r="E1744">
            <v>3</v>
          </cell>
          <cell r="F1744">
            <v>2567</v>
          </cell>
          <cell r="G1744">
            <v>800094861773</v>
          </cell>
          <cell r="H1744" t="str">
            <v>นางสาว</v>
          </cell>
          <cell r="I1744" t="str">
            <v>สุภาณี</v>
          </cell>
          <cell r="J1744" t="str">
            <v>ศรีวิชัย</v>
          </cell>
          <cell r="K1744" t="str">
            <v>3-5001-00191-66-5</v>
          </cell>
          <cell r="L1744" t="str">
            <v>ดอยเต่า</v>
          </cell>
          <cell r="M1744" t="str">
            <v>เชียงใหม่ 3</v>
          </cell>
          <cell r="N1744">
            <v>8</v>
          </cell>
          <cell r="O1744" t="str">
            <v>สินเชื่อแก้ไขปัญหาหนี้นอกระบบ PSAระยะที่2</v>
          </cell>
          <cell r="P1744" t="str">
            <v>1.บุคคลค้ำประกัน</v>
          </cell>
          <cell r="Q1744">
            <v>52644.83</v>
          </cell>
          <cell r="R1744" t="str">
            <v>42,264.00</v>
          </cell>
          <cell r="S1744" t="str">
            <v>แขวงเชียงใหม่</v>
          </cell>
          <cell r="T1744" t="str">
            <v>ผบ.891</v>
          </cell>
          <cell r="U1744">
            <v>2565</v>
          </cell>
          <cell r="V1744" t="str">
            <v>ผบ.13015</v>
          </cell>
          <cell r="W1744">
            <v>2565</v>
          </cell>
          <cell r="X1744"/>
          <cell r="Y1744"/>
          <cell r="Z1744"/>
          <cell r="AA1744">
            <v>17</v>
          </cell>
          <cell r="AB1744">
            <v>8</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นางสาวสุภาณี ศรีวิชัย</v>
          </cell>
          <cell r="BM1744">
            <v>888165010008</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2588</v>
          </cell>
          <cell r="C1745">
            <v>1740</v>
          </cell>
          <cell r="D1745">
            <v>27</v>
          </cell>
          <cell r="E1745">
            <v>3</v>
          </cell>
          <cell r="F1745">
            <v>2567</v>
          </cell>
          <cell r="G1745">
            <v>800082990519</v>
          </cell>
          <cell r="H1745" t="str">
            <v>นาย</v>
          </cell>
          <cell r="I1745" t="str">
            <v>มนูญ</v>
          </cell>
          <cell r="J1745" t="str">
            <v>ติ๊บซอ</v>
          </cell>
          <cell r="K1745" t="str">
            <v>1-5016-00120-60-5</v>
          </cell>
          <cell r="L1745" t="str">
            <v>ฮอด</v>
          </cell>
          <cell r="M1745" t="str">
            <v>เชียงใหม่ 3</v>
          </cell>
          <cell r="N1745">
            <v>8</v>
          </cell>
          <cell r="O1745" t="str">
            <v>สินเชื่อธนาคารประชาชน</v>
          </cell>
          <cell r="P1745" t="str">
            <v>1.บุคคลค้ำประกัน</v>
          </cell>
          <cell r="Q1745">
            <v>41234.32</v>
          </cell>
          <cell r="R1745" t="str">
            <v>30,826.28</v>
          </cell>
          <cell r="S1745" t="str">
            <v>จังหวัดฮอด</v>
          </cell>
          <cell r="T1745" t="str">
            <v>ผบE672</v>
          </cell>
          <cell r="U1745">
            <v>2565</v>
          </cell>
          <cell r="V1745" t="str">
            <v>ผบE772</v>
          </cell>
          <cell r="W1745">
            <v>2565</v>
          </cell>
          <cell r="X1745"/>
          <cell r="Y1745"/>
          <cell r="Z1745"/>
          <cell r="AA1745">
            <v>11</v>
          </cell>
          <cell r="AB1745">
            <v>10</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นายมนูญ ติ๊บซอ</v>
          </cell>
          <cell r="BM1745">
            <v>888165010309</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2589</v>
          </cell>
          <cell r="C1746">
            <v>1741</v>
          </cell>
          <cell r="D1746">
            <v>27</v>
          </cell>
          <cell r="E1746">
            <v>3</v>
          </cell>
          <cell r="F1746">
            <v>2567</v>
          </cell>
          <cell r="G1746">
            <v>800088337368</v>
          </cell>
          <cell r="H1746" t="str">
            <v>นางสาว</v>
          </cell>
          <cell r="I1746" t="str">
            <v>บุศรา</v>
          </cell>
          <cell r="J1746" t="str">
            <v>วารินทร์</v>
          </cell>
          <cell r="K1746" t="str">
            <v>1-5002-00111-34-9</v>
          </cell>
          <cell r="L1746" t="str">
            <v>ฮอด</v>
          </cell>
          <cell r="M1746" t="str">
            <v>เชียงใหม่ 3</v>
          </cell>
          <cell r="N1746">
            <v>8</v>
          </cell>
          <cell r="O1746" t="str">
            <v>สินเชื่อธนาคารประชาชน</v>
          </cell>
          <cell r="P1746" t="str">
            <v>1.บุคคลค้ำประกัน</v>
          </cell>
          <cell r="Q1746">
            <v>199651.69</v>
          </cell>
          <cell r="R1746" t="str">
            <v>161,907.20</v>
          </cell>
          <cell r="S1746" t="str">
            <v>จังหวัดฮอด</v>
          </cell>
          <cell r="T1746" t="str">
            <v>ผบE669</v>
          </cell>
          <cell r="U1746">
            <v>2565</v>
          </cell>
          <cell r="V1746" t="str">
            <v>ผบE809</v>
          </cell>
          <cell r="W1746">
            <v>2565</v>
          </cell>
          <cell r="X1746"/>
          <cell r="Y1746"/>
          <cell r="Z1746"/>
          <cell r="AA1746">
            <v>31</v>
          </cell>
          <cell r="AB1746">
            <v>1</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นางสาวบุศรา วารินทร์</v>
          </cell>
          <cell r="BM1746">
            <v>888165010324</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2590</v>
          </cell>
          <cell r="C1747">
            <v>1742</v>
          </cell>
          <cell r="D1747">
            <v>27</v>
          </cell>
          <cell r="E1747">
            <v>3</v>
          </cell>
          <cell r="F1747">
            <v>2567</v>
          </cell>
          <cell r="G1747">
            <v>800066728836</v>
          </cell>
          <cell r="H1747" t="str">
            <v>นางสาว</v>
          </cell>
          <cell r="I1747" t="str">
            <v xml:space="preserve">ขวัญชนก </v>
          </cell>
          <cell r="J1747" t="str">
            <v>สร้อยเรือน</v>
          </cell>
          <cell r="K1747" t="str">
            <v>1-5002-00163-48-9</v>
          </cell>
          <cell r="L1747" t="str">
            <v>ฮอด</v>
          </cell>
          <cell r="M1747" t="str">
            <v>เชียงใหม่ 3</v>
          </cell>
          <cell r="N1747">
            <v>8</v>
          </cell>
          <cell r="O1747" t="str">
            <v>สินเชื่อพัฒนาองค์กรชุมชน (รายบุคคล)</v>
          </cell>
          <cell r="P1747" t="str">
            <v>1.บุคคลค้ำประกัน</v>
          </cell>
          <cell r="Q1747">
            <v>89382.68</v>
          </cell>
          <cell r="R1747" t="str">
            <v>63,952.06</v>
          </cell>
          <cell r="S1747" t="str">
            <v>จังหวัดฮอด</v>
          </cell>
          <cell r="T1747" t="str">
            <v>ผบE668</v>
          </cell>
          <cell r="U1747">
            <v>2565</v>
          </cell>
          <cell r="V1747" t="str">
            <v>ผบE808</v>
          </cell>
          <cell r="W1747">
            <v>2565</v>
          </cell>
          <cell r="X1747"/>
          <cell r="Y1747"/>
          <cell r="Z1747"/>
          <cell r="AA1747">
            <v>31</v>
          </cell>
          <cell r="AB1747">
            <v>10</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นางสาวขวัญชนก  สร้อยเรือน</v>
          </cell>
          <cell r="BM1747">
            <v>888165010322</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2591</v>
          </cell>
          <cell r="C1748">
            <v>1743</v>
          </cell>
          <cell r="D1748">
            <v>27</v>
          </cell>
          <cell r="E1748">
            <v>3</v>
          </cell>
          <cell r="F1748">
            <v>2567</v>
          </cell>
          <cell r="G1748">
            <v>800035017246</v>
          </cell>
          <cell r="H1748" t="str">
            <v>นาย</v>
          </cell>
          <cell r="I1748" t="str">
            <v>สรายุทธ</v>
          </cell>
          <cell r="J1748" t="str">
            <v>ยศสุข</v>
          </cell>
          <cell r="K1748" t="str">
            <v>3-5016-00020-11-9</v>
          </cell>
          <cell r="L1748" t="str">
            <v>ฮอด</v>
          </cell>
          <cell r="M1748" t="str">
            <v>เชียงใหม่ 3</v>
          </cell>
          <cell r="N1748">
            <v>8</v>
          </cell>
          <cell r="O1748" t="str">
            <v>สินเชื่อธนาคารประชาชน</v>
          </cell>
          <cell r="P1748" t="str">
            <v>1.บุคคลค้ำประกัน</v>
          </cell>
          <cell r="Q1748">
            <v>58808.32</v>
          </cell>
          <cell r="R1748" t="str">
            <v>33,280.00</v>
          </cell>
          <cell r="S1748" t="str">
            <v>จังหวัดฮอด</v>
          </cell>
          <cell r="T1748" t="str">
            <v>ผบE803</v>
          </cell>
          <cell r="U1748">
            <v>2565</v>
          </cell>
          <cell r="V1748" t="str">
            <v>ผบE898</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นายสรายุทธ ยศสุข</v>
          </cell>
          <cell r="BM1748">
            <v>888165010304</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2592</v>
          </cell>
          <cell r="C1749">
            <v>1744</v>
          </cell>
          <cell r="D1749">
            <v>27</v>
          </cell>
          <cell r="E1749">
            <v>3</v>
          </cell>
          <cell r="F1749">
            <v>2567</v>
          </cell>
          <cell r="G1749">
            <v>800063928371</v>
          </cell>
          <cell r="H1749" t="str">
            <v>นาง</v>
          </cell>
          <cell r="I1749" t="str">
            <v>มาลา</v>
          </cell>
          <cell r="J1749" t="str">
            <v>เป็งแก้ง</v>
          </cell>
          <cell r="K1749" t="str">
            <v>3-5016-00193-38-2</v>
          </cell>
          <cell r="L1749" t="str">
            <v>ฮอด</v>
          </cell>
          <cell r="M1749" t="str">
            <v>เชียงใหม่ 3</v>
          </cell>
          <cell r="N1749">
            <v>8</v>
          </cell>
          <cell r="O1749" t="str">
            <v>สินเชื่อพัฒนาองค์กรชุมชน (รายบุคคล)</v>
          </cell>
          <cell r="P1749" t="str">
            <v>1.บุคคลค้ำประกัน</v>
          </cell>
          <cell r="Q1749">
            <v>57007.44</v>
          </cell>
          <cell r="R1749" t="str">
            <v>41,054.36</v>
          </cell>
          <cell r="S1749" t="str">
            <v>จังหวัดฮอด</v>
          </cell>
          <cell r="T1749" t="str">
            <v>ผบE805</v>
          </cell>
          <cell r="U1749">
            <v>2565</v>
          </cell>
          <cell r="V1749" t="str">
            <v>ผบE899</v>
          </cell>
          <cell r="W1749">
            <v>2565</v>
          </cell>
          <cell r="X1749"/>
          <cell r="Y1749"/>
          <cell r="Z1749"/>
          <cell r="AA1749">
            <v>22</v>
          </cell>
          <cell r="AB1749">
            <v>11</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นางมาลา เป็งแก้ง</v>
          </cell>
          <cell r="BM1749">
            <v>888165010307</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2593</v>
          </cell>
          <cell r="C1750">
            <v>1745</v>
          </cell>
          <cell r="D1750">
            <v>27</v>
          </cell>
          <cell r="E1750">
            <v>3</v>
          </cell>
          <cell r="F1750">
            <v>2567</v>
          </cell>
          <cell r="G1750">
            <v>800051556184</v>
          </cell>
          <cell r="H1750" t="str">
            <v>นาย</v>
          </cell>
          <cell r="I1750" t="str">
            <v>ประกาศิต</v>
          </cell>
          <cell r="J1750" t="str">
            <v>กันทะนันท์</v>
          </cell>
          <cell r="K1750" t="str">
            <v>1-5020-00043-46-5</v>
          </cell>
          <cell r="L1750" t="str">
            <v>ฮอด</v>
          </cell>
          <cell r="M1750" t="str">
            <v>เชียงใหม่ 3</v>
          </cell>
          <cell r="N1750">
            <v>8</v>
          </cell>
          <cell r="O1750" t="str">
            <v>สินเชื่อธนาคารประชาชน</v>
          </cell>
          <cell r="P1750" t="str">
            <v>1.บุคคลค้ำประกัน</v>
          </cell>
          <cell r="Q1750">
            <v>64439.45</v>
          </cell>
          <cell r="R1750" t="str">
            <v>34,186.00</v>
          </cell>
          <cell r="S1750" t="str">
            <v>แขวงเชียงใหม่</v>
          </cell>
          <cell r="T1750" t="str">
            <v>ผบE5224</v>
          </cell>
          <cell r="U1750">
            <v>2565</v>
          </cell>
          <cell r="V1750" t="str">
            <v>ผบE7515</v>
          </cell>
          <cell r="W1750">
            <v>2565</v>
          </cell>
          <cell r="X1750"/>
          <cell r="Y1750"/>
          <cell r="Z1750"/>
          <cell r="AA1750">
            <v>25</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นายประกาศิต กันทะนันท์</v>
          </cell>
          <cell r="BM1750">
            <v>888165010323</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2594</v>
          </cell>
          <cell r="C1751">
            <v>1746</v>
          </cell>
          <cell r="D1751">
            <v>27</v>
          </cell>
          <cell r="E1751">
            <v>3</v>
          </cell>
          <cell r="F1751">
            <v>2567</v>
          </cell>
          <cell r="G1751">
            <v>800024946546</v>
          </cell>
          <cell r="H1751" t="str">
            <v>นาง</v>
          </cell>
          <cell r="I1751" t="str">
            <v>แสงหล้า</v>
          </cell>
          <cell r="J1751" t="str">
            <v>จักรแก้ว</v>
          </cell>
          <cell r="K1751" t="str">
            <v>3-5016-00237-78-9</v>
          </cell>
          <cell r="L1751" t="str">
            <v>ฮอด</v>
          </cell>
          <cell r="M1751" t="str">
            <v>เชียงใหม่ 3</v>
          </cell>
          <cell r="N1751">
            <v>8</v>
          </cell>
          <cell r="O1751" t="str">
            <v>สินเชื่อธนาคารประชาชน</v>
          </cell>
          <cell r="P1751" t="str">
            <v>1.บุคคลค้ำประกัน</v>
          </cell>
          <cell r="Q1751">
            <v>37993.919999999998</v>
          </cell>
          <cell r="R1751" t="str">
            <v>28,251.59</v>
          </cell>
          <cell r="S1751" t="str">
            <v>จังหวัดฮอด</v>
          </cell>
          <cell r="T1751" t="str">
            <v>ผบE667</v>
          </cell>
          <cell r="U1751">
            <v>2565</v>
          </cell>
          <cell r="V1751" t="str">
            <v>ผบE807</v>
          </cell>
          <cell r="W1751">
            <v>2565</v>
          </cell>
          <cell r="X1751"/>
          <cell r="Y1751"/>
          <cell r="Z1751"/>
          <cell r="AA1751">
            <v>31</v>
          </cell>
          <cell r="AB1751">
            <v>10</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นางแสงหล้า จักรแก้ว</v>
          </cell>
          <cell r="BM1751">
            <v>888165010311</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2595</v>
          </cell>
          <cell r="C1752">
            <v>1747</v>
          </cell>
          <cell r="D1752">
            <v>27</v>
          </cell>
          <cell r="E1752">
            <v>3</v>
          </cell>
          <cell r="F1752">
            <v>2567</v>
          </cell>
          <cell r="G1752">
            <v>800072352688</v>
          </cell>
          <cell r="H1752" t="str">
            <v>นาย</v>
          </cell>
          <cell r="I1752" t="str">
            <v>ถนอม</v>
          </cell>
          <cell r="J1752" t="str">
            <v>สิงห์โต</v>
          </cell>
          <cell r="K1752" t="str">
            <v>3-5016-00147-05-4</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117690.75</v>
          </cell>
          <cell r="R1752" t="str">
            <v>101,207.66</v>
          </cell>
          <cell r="S1752" t="str">
            <v>จังหวัดฮอด</v>
          </cell>
          <cell r="T1752" t="str">
            <v>ผบE795</v>
          </cell>
          <cell r="U1752">
            <v>2565</v>
          </cell>
          <cell r="V1752" t="str">
            <v>ผบE890</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นายถนอม สิงห์โต</v>
          </cell>
          <cell r="BM1752">
            <v>888165010312</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2596</v>
          </cell>
          <cell r="C1753">
            <v>1748</v>
          </cell>
          <cell r="D1753">
            <v>27</v>
          </cell>
          <cell r="E1753">
            <v>3</v>
          </cell>
          <cell r="F1753">
            <v>2567</v>
          </cell>
          <cell r="G1753">
            <v>800072107702</v>
          </cell>
          <cell r="H1753" t="str">
            <v>นางสาว</v>
          </cell>
          <cell r="I1753" t="str">
            <v>พิมพา</v>
          </cell>
          <cell r="J1753" t="str">
            <v>เพียรชัยภูมิหรือสิริเจริญพร</v>
          </cell>
          <cell r="K1753" t="str">
            <v>1-5016-00059-34-5</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125621.43</v>
          </cell>
          <cell r="R1753" t="str">
            <v>96,987.91</v>
          </cell>
          <cell r="S1753" t="str">
            <v>จังหวัดฮอด</v>
          </cell>
          <cell r="T1753" t="str">
            <v>ผบE793</v>
          </cell>
          <cell r="U1753">
            <v>2565</v>
          </cell>
          <cell r="V1753" t="str">
            <v>ผบE889</v>
          </cell>
          <cell r="W1753">
            <v>2565</v>
          </cell>
          <cell r="X1753"/>
          <cell r="Y1753"/>
          <cell r="Z1753"/>
          <cell r="AA1753">
            <v>21</v>
          </cell>
          <cell r="AB1753">
            <v>11</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นางสาวพิมพา เพียรชัยภูมิหรือสิริเจริญพร</v>
          </cell>
          <cell r="BM1753">
            <v>888165010308</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2597</v>
          </cell>
          <cell r="C1754">
            <v>1749</v>
          </cell>
          <cell r="D1754">
            <v>27</v>
          </cell>
          <cell r="E1754">
            <v>3</v>
          </cell>
          <cell r="F1754">
            <v>2567</v>
          </cell>
          <cell r="G1754">
            <v>800075381577</v>
          </cell>
          <cell r="H1754" t="str">
            <v>นางสาว</v>
          </cell>
          <cell r="I1754" t="str">
            <v>พิชญานันท์</v>
          </cell>
          <cell r="J1754" t="str">
            <v>ธาดาเสาวดี</v>
          </cell>
          <cell r="K1754" t="str">
            <v>5-5104-00009-01-0</v>
          </cell>
          <cell r="L1754" t="str">
            <v>ฮอด</v>
          </cell>
          <cell r="M1754" t="str">
            <v>เชียงใหม่ 3</v>
          </cell>
          <cell r="N1754">
            <v>8</v>
          </cell>
          <cell r="O1754" t="str">
            <v>สินเชื่อพัฒนาองค์กรชุมชน (รายบุคคล)</v>
          </cell>
          <cell r="P1754" t="str">
            <v>1.บุคคลค้ำประกัน</v>
          </cell>
          <cell r="Q1754">
            <v>114054.33</v>
          </cell>
          <cell r="R1754" t="str">
            <v>128,368.82</v>
          </cell>
          <cell r="S1754" t="str">
            <v>จังหวัดฮอด</v>
          </cell>
          <cell r="T1754" t="str">
            <v>ผบE797</v>
          </cell>
          <cell r="U1754">
            <v>2565</v>
          </cell>
          <cell r="V1754" t="str">
            <v>ผบE892</v>
          </cell>
          <cell r="W1754">
            <v>2565</v>
          </cell>
          <cell r="X1754"/>
          <cell r="Y1754"/>
          <cell r="Z1754"/>
          <cell r="AA1754">
            <v>11</v>
          </cell>
          <cell r="AB1754">
            <v>10</v>
          </cell>
          <cell r="AC1754">
            <v>2565</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นางสาวพิชญานันท์ ธาดาเสาวดี</v>
          </cell>
          <cell r="BM1754">
            <v>888165010314</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2598</v>
          </cell>
          <cell r="C1755">
            <v>1750</v>
          </cell>
          <cell r="D1755">
            <v>27</v>
          </cell>
          <cell r="E1755">
            <v>3</v>
          </cell>
          <cell r="F1755">
            <v>2567</v>
          </cell>
          <cell r="G1755">
            <v>800064859716</v>
          </cell>
          <cell r="H1755" t="str">
            <v>นาย</v>
          </cell>
          <cell r="I1755" t="str">
            <v>วิฑูรย์</v>
          </cell>
          <cell r="J1755" t="str">
            <v>บรรทา</v>
          </cell>
          <cell r="K1755" t="str">
            <v>3-5016-000002-33-4</v>
          </cell>
          <cell r="L1755" t="str">
            <v>ฮอด</v>
          </cell>
          <cell r="M1755" t="str">
            <v>เชียงใหม่ 3</v>
          </cell>
          <cell r="N1755">
            <v>8</v>
          </cell>
          <cell r="O1755" t="str">
            <v>สินเชื่อธนาคารประชาชน</v>
          </cell>
          <cell r="P1755" t="str">
            <v>1.บุคคลค้ำประกัน</v>
          </cell>
          <cell r="Q1755" t="str">
            <v>165,337.04</v>
          </cell>
          <cell r="R1755" t="str">
            <v>121,593.04</v>
          </cell>
          <cell r="S1755" t="str">
            <v>จังหวัดฮอด</v>
          </cell>
          <cell r="T1755" t="str">
            <v>ผบE1055</v>
          </cell>
          <cell r="U1755">
            <v>2566</v>
          </cell>
          <cell r="V1755" t="str">
            <v>ผบE1394</v>
          </cell>
          <cell r="W1755">
            <v>2566</v>
          </cell>
          <cell r="X1755"/>
          <cell r="Y1755"/>
          <cell r="Z1755"/>
          <cell r="AA1755">
            <v>6</v>
          </cell>
          <cell r="AB1755">
            <v>12</v>
          </cell>
          <cell r="AC1755">
            <v>2566</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นายวิฑูรย์ บรรทา</v>
          </cell>
          <cell r="BM1755">
            <v>888165010303</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2599</v>
          </cell>
          <cell r="C1756">
            <v>1751</v>
          </cell>
          <cell r="D1756">
            <v>27</v>
          </cell>
          <cell r="E1756">
            <v>3</v>
          </cell>
          <cell r="F1756">
            <v>2567</v>
          </cell>
          <cell r="G1756">
            <v>800072531240</v>
          </cell>
          <cell r="H1756" t="str">
            <v>นาย</v>
          </cell>
          <cell r="I1756" t="str">
            <v>เกร็ดทอง</v>
          </cell>
          <cell r="J1756" t="str">
            <v>ภูดอนตอง</v>
          </cell>
          <cell r="K1756" t="str">
            <v>3-5106-00262-32-4</v>
          </cell>
          <cell r="L1756" t="str">
            <v>ฮอด</v>
          </cell>
          <cell r="M1756" t="str">
            <v>เชียงใหม่ 3</v>
          </cell>
          <cell r="N1756">
            <v>8</v>
          </cell>
          <cell r="O1756" t="str">
            <v>สินเชื่อพัฒนาองค์กรชุมชน (รายบุคคล)</v>
          </cell>
          <cell r="P1756" t="str">
            <v>1.บุคคลค้ำประกัน</v>
          </cell>
          <cell r="Q1756">
            <v>164956.35999999999</v>
          </cell>
          <cell r="R1756" t="str">
            <v>128,368.82</v>
          </cell>
          <cell r="S1756" t="str">
            <v>จังหวัดฮอด</v>
          </cell>
          <cell r="T1756" t="str">
            <v>ผบE673</v>
          </cell>
          <cell r="U1756">
            <v>2565</v>
          </cell>
          <cell r="V1756" t="str">
            <v>ผบE773</v>
          </cell>
          <cell r="W1756">
            <v>2565</v>
          </cell>
          <cell r="X1756"/>
          <cell r="Y1756"/>
          <cell r="Z1756"/>
          <cell r="AA1756">
            <v>11</v>
          </cell>
          <cell r="AB1756">
            <v>10</v>
          </cell>
          <cell r="AC1756">
            <v>2565</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นายเกร็ดทอง ภูดอนตอง</v>
          </cell>
          <cell r="BM1756">
            <v>888165010320</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2600</v>
          </cell>
          <cell r="C1757">
            <v>1752</v>
          </cell>
          <cell r="D1757">
            <v>27</v>
          </cell>
          <cell r="E1757">
            <v>3</v>
          </cell>
          <cell r="F1757">
            <v>2567</v>
          </cell>
          <cell r="G1757" t="str">
            <v>800089557063, 
800112806768</v>
          </cell>
          <cell r="H1757" t="str">
            <v>นาย</v>
          </cell>
          <cell r="I1757" t="str">
            <v>ณัฐพงศ์</v>
          </cell>
          <cell r="J1757" t="str">
            <v>เพชรเสนา</v>
          </cell>
          <cell r="K1757" t="str">
            <v>1-5099-70107-90-2</v>
          </cell>
          <cell r="L1757" t="str">
            <v>บิ๊กซี หางดง, 
ดอยเต่า</v>
          </cell>
          <cell r="M1757" t="str">
            <v>เชียงใหม่ 3</v>
          </cell>
          <cell r="N1757">
            <v>8</v>
          </cell>
          <cell r="O1757" t="str">
            <v>สินเชื่อธนาคารประชาชน, สินเชื่อผู้มีอาชีพอิสระ COVID-19 (PSA)</v>
          </cell>
          <cell r="P1757" t="str">
            <v>1.บุคคลค้ำประกัน</v>
          </cell>
          <cell r="Q1757">
            <v>96755.93</v>
          </cell>
          <cell r="R1757" t="str">
            <v>65,304.00</v>
          </cell>
          <cell r="S1757" t="str">
            <v>จังหวัดฮอด</v>
          </cell>
          <cell r="T1757" t="str">
            <v>ผบE210</v>
          </cell>
          <cell r="U1757">
            <v>2566</v>
          </cell>
          <cell r="V1757" t="str">
            <v>ผบE420</v>
          </cell>
          <cell r="W1757">
            <v>2566</v>
          </cell>
          <cell r="X1757"/>
          <cell r="Y1757"/>
          <cell r="Z1757"/>
          <cell r="AA1757">
            <v>8</v>
          </cell>
          <cell r="AB1757">
            <v>5</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นายณัฐพงศ์ เพชรเสนา</v>
          </cell>
          <cell r="BM1757">
            <v>888165010638</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2601</v>
          </cell>
          <cell r="C1758">
            <v>1753</v>
          </cell>
          <cell r="D1758">
            <v>27</v>
          </cell>
          <cell r="E1758">
            <v>3</v>
          </cell>
          <cell r="F1758">
            <v>2567</v>
          </cell>
          <cell r="G1758">
            <v>800054860989</v>
          </cell>
          <cell r="H1758" t="str">
            <v>นางสาว</v>
          </cell>
          <cell r="I1758" t="str">
            <v>สาวิตรี</v>
          </cell>
          <cell r="J1758" t="str">
            <v>งามช่วง</v>
          </cell>
          <cell r="K1758" t="str">
            <v>1-5003-00008-67-1</v>
          </cell>
          <cell r="L1758" t="str">
            <v>แม่แจ่ม</v>
          </cell>
          <cell r="M1758" t="str">
            <v>เชียงใหม่ 3</v>
          </cell>
          <cell r="N1758">
            <v>8</v>
          </cell>
          <cell r="O1758" t="str">
            <v>สินเชื่อพัฒนาองค์กรชุมชน (รายบุคคล)</v>
          </cell>
          <cell r="P1758" t="str">
            <v>1.บุคคลค้ำประกัน</v>
          </cell>
          <cell r="Q1758">
            <v>159692.53</v>
          </cell>
          <cell r="R1758" t="str">
            <v>112,455.72</v>
          </cell>
          <cell r="S1758" t="str">
            <v>จังหวัดฮอด</v>
          </cell>
          <cell r="T1758" t="str">
            <v>ผบE713</v>
          </cell>
          <cell r="U1758">
            <v>2566</v>
          </cell>
          <cell r="V1758" t="str">
            <v>ผบE911</v>
          </cell>
          <cell r="W1758">
            <v>2566</v>
          </cell>
          <cell r="X1758"/>
          <cell r="Y1758"/>
          <cell r="Z1758"/>
          <cell r="AA1758">
            <v>26</v>
          </cell>
          <cell r="AB1758">
            <v>7</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นางสาวสาวิตรี งามช่วง</v>
          </cell>
          <cell r="BM1758">
            <v>888166010140</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2602</v>
          </cell>
          <cell r="C1759">
            <v>1754</v>
          </cell>
          <cell r="D1759">
            <v>27</v>
          </cell>
          <cell r="E1759">
            <v>3</v>
          </cell>
          <cell r="F1759">
            <v>2567</v>
          </cell>
          <cell r="G1759">
            <v>800039045938</v>
          </cell>
          <cell r="H1759" t="str">
            <v>นาย</v>
          </cell>
          <cell r="I1759" t="str">
            <v>วิทยาหรือธัชชยุต</v>
          </cell>
          <cell r="J1759" t="str">
            <v>ใจบานหรือหิรัญวิทยา</v>
          </cell>
          <cell r="K1759" t="str">
            <v>1-5299-00414-60-1</v>
          </cell>
          <cell r="L1759" t="str">
            <v>แม่แจ่ม</v>
          </cell>
          <cell r="M1759" t="str">
            <v>เชียงใหม่ 3</v>
          </cell>
          <cell r="N1759">
            <v>8</v>
          </cell>
          <cell r="O1759" t="str">
            <v>สินเชื่อห้องแถว</v>
          </cell>
          <cell r="P1759" t="str">
            <v>1.บุคคลค้ำประกัน</v>
          </cell>
          <cell r="Q1759" t="str">
            <v>350,607.48</v>
          </cell>
          <cell r="R1759" t="str">
            <v>285,849.09</v>
          </cell>
          <cell r="S1759" t="str">
            <v>จังหวัดเชียงใหม่</v>
          </cell>
          <cell r="T1759" t="str">
            <v>ผบE1517</v>
          </cell>
          <cell r="U1759">
            <v>2566</v>
          </cell>
          <cell r="V1759" t="str">
            <v>ผบE1915</v>
          </cell>
          <cell r="W1759">
            <v>2566</v>
          </cell>
          <cell r="X1759"/>
          <cell r="Y1759"/>
          <cell r="Z1759"/>
          <cell r="AA1759">
            <v>12</v>
          </cell>
          <cell r="AB1759">
            <v>10</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นายวิทยาหรือธัชชยุต ใจบานหรือหิรัญวิทยา</v>
          </cell>
          <cell r="BM1759">
            <v>888166010136</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2603</v>
          </cell>
          <cell r="C1760">
            <v>1755</v>
          </cell>
          <cell r="D1760">
            <v>27</v>
          </cell>
          <cell r="E1760">
            <v>3</v>
          </cell>
          <cell r="F1760">
            <v>2567</v>
          </cell>
          <cell r="G1760">
            <v>800054861458</v>
          </cell>
          <cell r="H1760" t="str">
            <v>นาง</v>
          </cell>
          <cell r="I1760" t="str">
            <v>จิรภา</v>
          </cell>
          <cell r="J1760" t="str">
            <v>โอบอ้อม</v>
          </cell>
          <cell r="K1760" t="str">
            <v>3-5003-00048-75-1</v>
          </cell>
          <cell r="L1760" t="str">
            <v>แม่แจ่ม</v>
          </cell>
          <cell r="M1760" t="str">
            <v>เชียงใหม่ 3</v>
          </cell>
          <cell r="N1760">
            <v>8</v>
          </cell>
          <cell r="O1760" t="str">
            <v>สินเชื่อพัฒนาองค์กรชุมชน (รายบุคคล)</v>
          </cell>
          <cell r="P1760" t="str">
            <v>1.บุคคลค้ำประกัน</v>
          </cell>
          <cell r="Q1760">
            <v>61180.37</v>
          </cell>
          <cell r="R1760" t="str">
            <v>39,132.92</v>
          </cell>
          <cell r="S1760" t="str">
            <v>จังหวัดฮอด</v>
          </cell>
          <cell r="T1760" t="str">
            <v>ผบE717</v>
          </cell>
          <cell r="U1760">
            <v>2566</v>
          </cell>
          <cell r="V1760" t="str">
            <v>ผบE914</v>
          </cell>
          <cell r="W1760">
            <v>2566</v>
          </cell>
          <cell r="X1760"/>
          <cell r="Y1760"/>
          <cell r="Z1760"/>
          <cell r="AA1760">
            <v>26</v>
          </cell>
          <cell r="AB1760">
            <v>7</v>
          </cell>
          <cell r="AC1760">
            <v>2566</v>
          </cell>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นางจิรภา โอบอ้อม</v>
          </cell>
          <cell r="BM1760">
            <v>888166010131</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2604</v>
          </cell>
          <cell r="C1761">
            <v>1756</v>
          </cell>
          <cell r="D1761">
            <v>27</v>
          </cell>
          <cell r="E1761">
            <v>3</v>
          </cell>
          <cell r="F1761">
            <v>2567</v>
          </cell>
          <cell r="G1761">
            <v>800075786957</v>
          </cell>
          <cell r="H1761" t="str">
            <v>นาย</v>
          </cell>
          <cell r="I1761" t="str">
            <v>โกวิทย์</v>
          </cell>
          <cell r="J1761" t="str">
            <v>สุรินทร์</v>
          </cell>
          <cell r="K1761" t="str">
            <v>1-5009-00085-77-4</v>
          </cell>
          <cell r="L1761" t="str">
            <v>อมก๋อย</v>
          </cell>
          <cell r="M1761" t="str">
            <v>เชียงใหม่ 3</v>
          </cell>
          <cell r="N1761">
            <v>8</v>
          </cell>
          <cell r="O1761" t="str">
            <v>สินเชื่อธนาคารประชาชน</v>
          </cell>
          <cell r="P1761" t="str">
            <v>1.บุคคลค้ำประกัน</v>
          </cell>
          <cell r="Q1761">
            <v>119337.52</v>
          </cell>
          <cell r="R1761" t="str">
            <v>37,381.44</v>
          </cell>
          <cell r="S1761" t="str">
            <v>จังหวัดแม่สะเรียง</v>
          </cell>
          <cell r="T1761" t="str">
            <v>ผบE325</v>
          </cell>
          <cell r="U1761">
            <v>2566</v>
          </cell>
          <cell r="V1761" t="str">
            <v>ผบE387</v>
          </cell>
          <cell r="W1761">
            <v>2566</v>
          </cell>
          <cell r="X1761">
            <v>4</v>
          </cell>
          <cell r="Y1761">
            <v>10</v>
          </cell>
          <cell r="Z1761">
            <v>2566</v>
          </cell>
          <cell r="AA1761"/>
          <cell r="AB1761"/>
          <cell r="AC1761"/>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นายโกวิทย์ สุรินทร์</v>
          </cell>
          <cell r="BM1761">
            <v>888166010130</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2605</v>
          </cell>
          <cell r="C1762">
            <v>1757</v>
          </cell>
          <cell r="D1762">
            <v>27</v>
          </cell>
          <cell r="E1762">
            <v>3</v>
          </cell>
          <cell r="F1762">
            <v>2567</v>
          </cell>
          <cell r="G1762">
            <v>800050353054</v>
          </cell>
          <cell r="H1762" t="str">
            <v>นาย</v>
          </cell>
          <cell r="I1762" t="str">
            <v>เสร็จสาร</v>
          </cell>
          <cell r="J1762" t="str">
            <v>ตั๋นแก้ว</v>
          </cell>
          <cell r="K1762" t="str">
            <v>3-5017-00002-72-4</v>
          </cell>
          <cell r="L1762" t="str">
            <v>ดอยเต่า</v>
          </cell>
          <cell r="M1762" t="str">
            <v>เชียงใหม่ 3</v>
          </cell>
          <cell r="N1762">
            <v>8</v>
          </cell>
          <cell r="O1762" t="str">
            <v>สินเชื่อธนาคารประชาชน</v>
          </cell>
          <cell r="P1762" t="str">
            <v>1.บุคคลค้ำประกัน</v>
          </cell>
          <cell r="Q1762">
            <v>112740.68</v>
          </cell>
          <cell r="R1762" t="str">
            <v>82,828.68</v>
          </cell>
          <cell r="S1762" t="str">
            <v>จังหวัดฮอด</v>
          </cell>
          <cell r="T1762" t="str">
            <v>ผบE851</v>
          </cell>
          <cell r="U1762">
            <v>2566</v>
          </cell>
          <cell r="V1762" t="str">
            <v>ผบE1097</v>
          </cell>
          <cell r="W1762">
            <v>2566</v>
          </cell>
          <cell r="X1762"/>
          <cell r="Y1762"/>
          <cell r="Z1762"/>
          <cell r="AA1762">
            <v>18</v>
          </cell>
          <cell r="AB1762">
            <v>9</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นายเสร็จสาร ตั๋นแก้ว</v>
          </cell>
          <cell r="BM1762">
            <v>888166010124</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2606</v>
          </cell>
          <cell r="C1763">
            <v>1758</v>
          </cell>
          <cell r="D1763">
            <v>27</v>
          </cell>
          <cell r="E1763">
            <v>3</v>
          </cell>
          <cell r="F1763">
            <v>2567</v>
          </cell>
          <cell r="G1763">
            <v>859051000982</v>
          </cell>
          <cell r="H1763" t="str">
            <v>นาง, นาย</v>
          </cell>
          <cell r="I1763" t="str">
            <v>แพร, บุญเจือ</v>
          </cell>
          <cell r="J1763" t="str">
            <v>ทิพเนตร, ทิพเนตร</v>
          </cell>
          <cell r="K1763" t="str">
            <v>3-5017-00101-59-5</v>
          </cell>
          <cell r="L1763" t="str">
            <v>ดอยเต่า</v>
          </cell>
          <cell r="M1763" t="str">
            <v>เชียงใหม่ 3</v>
          </cell>
          <cell r="N1763">
            <v>8</v>
          </cell>
          <cell r="O1763" t="str">
            <v>สินเชื่อเพื่อพัฒนากลุ่มอาชีพ</v>
          </cell>
          <cell r="P1763" t="str">
            <v>1.บุคคลค้ำประกัน</v>
          </cell>
          <cell r="Q1763">
            <v>106804.96</v>
          </cell>
          <cell r="R1763" t="str">
            <v>92,370.02</v>
          </cell>
          <cell r="S1763" t="str">
            <v>จังหวัดฮอด</v>
          </cell>
          <cell r="T1763" t="str">
            <v>ผบE855</v>
          </cell>
          <cell r="U1763">
            <v>2566</v>
          </cell>
          <cell r="V1763" t="str">
            <v>ผบE1249</v>
          </cell>
          <cell r="W1763">
            <v>2566</v>
          </cell>
          <cell r="X1763"/>
          <cell r="Y1763"/>
          <cell r="Z1763"/>
          <cell r="AA1763">
            <v>24</v>
          </cell>
          <cell r="AB1763">
            <v>10</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นาง, นายแพร, บุญเจือ ทิพเนตร, ทิพเนตร</v>
          </cell>
          <cell r="BM1763">
            <v>888166010123</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2607</v>
          </cell>
          <cell r="C1764">
            <v>1759</v>
          </cell>
          <cell r="D1764">
            <v>27</v>
          </cell>
          <cell r="E1764">
            <v>3</v>
          </cell>
          <cell r="F1764">
            <v>2567</v>
          </cell>
          <cell r="G1764">
            <v>800113034774</v>
          </cell>
          <cell r="H1764" t="str">
            <v>นาย</v>
          </cell>
          <cell r="I1764" t="str">
            <v>สัณหรส</v>
          </cell>
          <cell r="J1764" t="str">
            <v>หย่าจอ</v>
          </cell>
          <cell r="K1764" t="str">
            <v>5-5018-00027-52-1</v>
          </cell>
          <cell r="L1764" t="str">
            <v>อมก๋อย</v>
          </cell>
          <cell r="M1764" t="str">
            <v>เชียงใหม่ 3</v>
          </cell>
          <cell r="N1764">
            <v>8</v>
          </cell>
          <cell r="O1764" t="str">
            <v>สินเชื่อธนาคารประชาชน</v>
          </cell>
          <cell r="P1764" t="str">
            <v>1.บุคคลค้ำประกัน</v>
          </cell>
          <cell r="Q1764">
            <v>37999.879999999997</v>
          </cell>
          <cell r="R1764" t="str">
            <v>35,040.38</v>
          </cell>
          <cell r="S1764" t="str">
            <v>จังหวัดฮอด</v>
          </cell>
          <cell r="T1764" t="str">
            <v>ผบE721</v>
          </cell>
          <cell r="U1764">
            <v>2566</v>
          </cell>
          <cell r="V1764" t="str">
            <v>ผบE1028</v>
          </cell>
          <cell r="W1764">
            <v>2566</v>
          </cell>
          <cell r="X1764"/>
          <cell r="Y1764"/>
          <cell r="Z1764"/>
          <cell r="AA1764">
            <v>29</v>
          </cell>
          <cell r="AB1764">
            <v>8</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นายสัณหรส หย่าจอ</v>
          </cell>
          <cell r="BM1764">
            <v>888166010118</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2608</v>
          </cell>
          <cell r="C1765">
            <v>1760</v>
          </cell>
          <cell r="D1765">
            <v>27</v>
          </cell>
          <cell r="E1765">
            <v>3</v>
          </cell>
          <cell r="F1765">
            <v>2567</v>
          </cell>
          <cell r="G1765">
            <v>800107936489</v>
          </cell>
          <cell r="H1765" t="str">
            <v>นาย</v>
          </cell>
          <cell r="I1765" t="str">
            <v>ไพรศาล</v>
          </cell>
          <cell r="J1765" t="str">
            <v>คำใจ</v>
          </cell>
          <cell r="K1765" t="str">
            <v>3-5018-00226-75-6</v>
          </cell>
          <cell r="L1765" t="str">
            <v>อมก๋อย</v>
          </cell>
          <cell r="M1765" t="str">
            <v>เชียงใหม่ 3</v>
          </cell>
          <cell r="N1765">
            <v>8</v>
          </cell>
          <cell r="O1765" t="str">
            <v>สินเชื่อธนาคารประชาชน</v>
          </cell>
          <cell r="P1765" t="str">
            <v>1.บุคคลค้ำประกัน</v>
          </cell>
          <cell r="Q1765">
            <v>29130.3</v>
          </cell>
          <cell r="R1765" t="str">
            <v>27,251.56</v>
          </cell>
          <cell r="S1765" t="str">
            <v>จังหวัดฮอด</v>
          </cell>
          <cell r="T1765" t="str">
            <v>ผบE711</v>
          </cell>
          <cell r="U1765">
            <v>2566</v>
          </cell>
          <cell r="V1765" t="str">
            <v>ผบE910</v>
          </cell>
          <cell r="W1765">
            <v>2566</v>
          </cell>
          <cell r="X1765"/>
          <cell r="Y1765"/>
          <cell r="Z1765"/>
          <cell r="AA1765">
            <v>26</v>
          </cell>
          <cell r="AB1765">
            <v>7</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นายไพรศาล คำใจ</v>
          </cell>
          <cell r="BM1765">
            <v>888166010117</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2609</v>
          </cell>
          <cell r="C1766">
            <v>1761</v>
          </cell>
          <cell r="D1766">
            <v>27</v>
          </cell>
          <cell r="E1766">
            <v>3</v>
          </cell>
          <cell r="F1766">
            <v>2567</v>
          </cell>
          <cell r="G1766">
            <v>800142171738</v>
          </cell>
          <cell r="H1766" t="str">
            <v>นาย</v>
          </cell>
          <cell r="I1766" t="str">
            <v>พนิตพันธ์</v>
          </cell>
          <cell r="J1766" t="str">
            <v>เจริญปัญญาเนตร</v>
          </cell>
          <cell r="K1766" t="str">
            <v>1-5018-00104-04-2</v>
          </cell>
          <cell r="L1766" t="str">
            <v>อมก๋อย</v>
          </cell>
          <cell r="M1766" t="str">
            <v>เชียงใหม่ 3</v>
          </cell>
          <cell r="N1766">
            <v>8</v>
          </cell>
          <cell r="O1766" t="str">
            <v>สินเชื่อธนาคารประชาชน</v>
          </cell>
          <cell r="P1766" t="str">
            <v>1.บุคคลค้ำประกัน</v>
          </cell>
          <cell r="Q1766">
            <v>43850.9</v>
          </cell>
          <cell r="R1766" t="str">
            <v>38,059.86</v>
          </cell>
          <cell r="S1766" t="str">
            <v>จังหวัดฮอด</v>
          </cell>
          <cell r="T1766" t="str">
            <v>ผบE852</v>
          </cell>
          <cell r="U1766">
            <v>2566</v>
          </cell>
          <cell r="V1766" t="str">
            <v>ผบE1098</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นายพนิตพันธ์ เจริญปัญญาเนตร</v>
          </cell>
          <cell r="BM1766">
            <v>888166010116</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2610</v>
          </cell>
          <cell r="C1767">
            <v>1762</v>
          </cell>
          <cell r="D1767">
            <v>27</v>
          </cell>
          <cell r="E1767">
            <v>3</v>
          </cell>
          <cell r="F1767">
            <v>2567</v>
          </cell>
          <cell r="G1767">
            <v>800044733387</v>
          </cell>
          <cell r="H1767" t="str">
            <v>นาง</v>
          </cell>
          <cell r="I1767" t="str">
            <v>กิรณา</v>
          </cell>
          <cell r="J1767" t="str">
            <v>เทียนเล็ก</v>
          </cell>
          <cell r="K1767" t="str">
            <v>3-2001-01341-53-1</v>
          </cell>
          <cell r="L1767" t="str">
            <v>อมก๋อย</v>
          </cell>
          <cell r="M1767" t="str">
            <v>เชียงใหม่ 3</v>
          </cell>
          <cell r="N1767">
            <v>8</v>
          </cell>
          <cell r="O1767" t="str">
            <v>สินเชื่อธนาคารประชาชน</v>
          </cell>
          <cell r="P1767" t="str">
            <v>1.บุคคลค้ำประกัน</v>
          </cell>
          <cell r="Q1767">
            <v>73633.149999999994</v>
          </cell>
          <cell r="R1767" t="str">
            <v>51,824.75</v>
          </cell>
          <cell r="S1767" t="str">
            <v>จังหวัดฮอด</v>
          </cell>
          <cell r="T1767" t="str">
            <v>ผบE853</v>
          </cell>
          <cell r="U1767">
            <v>2566</v>
          </cell>
          <cell r="V1767" t="str">
            <v>ผบE1104</v>
          </cell>
          <cell r="W1767">
            <v>2566</v>
          </cell>
          <cell r="X1767"/>
          <cell r="Y1767"/>
          <cell r="Z1767"/>
          <cell r="AA1767">
            <v>18</v>
          </cell>
          <cell r="AB1767">
            <v>9</v>
          </cell>
          <cell r="AC1767">
            <v>2566</v>
          </cell>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นางกิรณา เทียนเล็ก</v>
          </cell>
          <cell r="BM1767">
            <v>888166010113</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2611</v>
          </cell>
          <cell r="C1768">
            <v>1763</v>
          </cell>
          <cell r="D1768">
            <v>27</v>
          </cell>
          <cell r="E1768">
            <v>3</v>
          </cell>
          <cell r="F1768">
            <v>2567</v>
          </cell>
          <cell r="G1768">
            <v>800082233597</v>
          </cell>
          <cell r="H1768" t="str">
            <v>นางสาว</v>
          </cell>
          <cell r="I1768" t="str">
            <v>รัตนาภรณ์</v>
          </cell>
          <cell r="J1768" t="str">
            <v>นามดี</v>
          </cell>
          <cell r="K1768" t="str">
            <v>1-5009-00106-51-8</v>
          </cell>
          <cell r="L1768" t="str">
            <v>ไชยปราการ</v>
          </cell>
          <cell r="M1768" t="str">
            <v>เชียงใหม่ 3</v>
          </cell>
          <cell r="N1768">
            <v>8</v>
          </cell>
          <cell r="O1768" t="str">
            <v>สินเชื่อธนาคารประชาชน</v>
          </cell>
          <cell r="P1768" t="str">
            <v>1.บุคคลค้ำประกัน</v>
          </cell>
          <cell r="Q1768">
            <v>127910.95</v>
          </cell>
          <cell r="R1768" t="str">
            <v>118,740.00</v>
          </cell>
          <cell r="S1768" t="str">
            <v xml:space="preserve"> จังหวัดฝาง</v>
          </cell>
          <cell r="T1768" t="str">
            <v>ผบ.394</v>
          </cell>
          <cell r="U1768">
            <v>2563</v>
          </cell>
          <cell r="V1768" t="str">
            <v>ผบ724</v>
          </cell>
          <cell r="W1768">
            <v>2563</v>
          </cell>
          <cell r="X1768">
            <v>3</v>
          </cell>
          <cell r="Y1768">
            <v>9</v>
          </cell>
          <cell r="Z1768">
            <v>2563</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นางสาวรัตนาภรณ์ นามดี</v>
          </cell>
          <cell r="BM1768">
            <v>883163011451</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2612</v>
          </cell>
          <cell r="C1769">
            <v>1764</v>
          </cell>
          <cell r="D1769"/>
          <cell r="E1769"/>
          <cell r="F1769"/>
          <cell r="G1769" t="str">
            <v>800090034086,
800090034094,
800090034102</v>
          </cell>
          <cell r="H1769" t="str">
            <v>นางสาว</v>
          </cell>
          <cell r="I1769" t="str">
            <v>กัลยา</v>
          </cell>
          <cell r="J1769" t="str">
            <v>ธนูคำ</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2032102.76</v>
          </cell>
          <cell r="R1769">
            <v>530167.94999999995</v>
          </cell>
          <cell r="S1769" t="str">
            <v>จังหวัดเชียงใหม่</v>
          </cell>
          <cell r="T1769" t="str">
            <v>ผบE2054</v>
          </cell>
          <cell r="U1769">
            <v>2566</v>
          </cell>
          <cell r="V1769" t="str">
            <v>ผบE552</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นางสาวกัลยา ธนูคำ</v>
          </cell>
          <cell r="BM1769">
            <v>883266040006</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2613</v>
          </cell>
          <cell r="C1770">
            <v>1765</v>
          </cell>
          <cell r="D1770"/>
          <cell r="E1770"/>
          <cell r="F1770"/>
          <cell r="G1770" t="str">
            <v>800057515572,
800057515580,
800057515598,
800042209893</v>
          </cell>
          <cell r="H1770" t="str">
            <v>นาย,นางสาว</v>
          </cell>
          <cell r="I1770" t="str">
            <v>อติรุจ,จิตตานันท์</v>
          </cell>
          <cell r="J1770" t="str">
            <v>อินนันท์,ดวงปัญญา</v>
          </cell>
          <cell r="K1770"/>
          <cell r="L1770" t="str">
            <v>สันทราย</v>
          </cell>
          <cell r="M1770" t="str">
            <v>เชียงใหม่ 2</v>
          </cell>
          <cell r="N1770">
            <v>8</v>
          </cell>
          <cell r="O1770" t="str">
            <v>สินเชื่อเคหะ,สินเชื่อไทรทอง,สินเชื่อไทรทอง MRTA</v>
          </cell>
          <cell r="P1770" t="str">
            <v>2.หลักทรัพย์ค้ำประกัน</v>
          </cell>
          <cell r="Q1770">
            <v>2093822.19</v>
          </cell>
          <cell r="R1770">
            <v>449366.8</v>
          </cell>
          <cell r="S1770" t="str">
            <v>จังหวัดเชียงใหม่</v>
          </cell>
          <cell r="T1770" t="str">
            <v>ผบE2055</v>
          </cell>
          <cell r="U1770">
            <v>2566</v>
          </cell>
          <cell r="V1770" t="str">
            <v>ผบE583</v>
          </cell>
          <cell r="W1770">
            <v>2567</v>
          </cell>
          <cell r="X1770">
            <v>11</v>
          </cell>
          <cell r="Y1770">
            <v>3</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นายอติรุจ อินนันท์, นางสาวจิตตานันท์ ดวงปัญญา</v>
          </cell>
          <cell r="BM1770">
            <v>883266040005</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2614</v>
          </cell>
          <cell r="C1771">
            <v>1766</v>
          </cell>
          <cell r="D1771"/>
          <cell r="E1771"/>
          <cell r="F1771"/>
          <cell r="G1771" t="str">
            <v>800094743641,
800094743682</v>
          </cell>
          <cell r="H1771" t="str">
            <v>นางสาว</v>
          </cell>
          <cell r="I1771" t="str">
            <v>ภริตพร</v>
          </cell>
          <cell r="J1771" t="str">
            <v>ภูดอนตอง</v>
          </cell>
          <cell r="K1771"/>
          <cell r="L1771" t="str">
            <v>มหาวิทยาลัยเชียงใหม่</v>
          </cell>
          <cell r="M1771" t="str">
            <v>เชียงใหม่ 2</v>
          </cell>
          <cell r="N1771">
            <v>8</v>
          </cell>
          <cell r="O1771" t="str">
            <v>สินเชื่อห้องแถว,สินเชื่อไทรทอง(บ้านแลกเงิน)</v>
          </cell>
          <cell r="P1771" t="str">
            <v>2.หลักทรัพย์ค้ำประกัน</v>
          </cell>
          <cell r="Q1771">
            <v>1137267.04</v>
          </cell>
          <cell r="R1771">
            <v>619295.39</v>
          </cell>
          <cell r="S1771" t="str">
            <v>จังหวัดลำพูน</v>
          </cell>
          <cell r="T1771" t="str">
            <v>พE179</v>
          </cell>
          <cell r="U1771">
            <v>2566</v>
          </cell>
          <cell r="V1771" t="str">
            <v>พE15</v>
          </cell>
          <cell r="W1771">
            <v>2567</v>
          </cell>
          <cell r="X1771">
            <v>31</v>
          </cell>
          <cell r="Y1771">
            <v>1</v>
          </cell>
          <cell r="Z1771">
            <v>2567</v>
          </cell>
          <cell r="AA1771"/>
          <cell r="AB1771"/>
          <cell r="AC1771"/>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นางสาวภริตพร ภูดอนตอง</v>
          </cell>
          <cell r="BM1771">
            <v>883263012012</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2615</v>
          </cell>
          <cell r="C1772">
            <v>1767</v>
          </cell>
          <cell r="D1772">
            <v>19</v>
          </cell>
          <cell r="E1772">
            <v>1</v>
          </cell>
          <cell r="F1772">
            <v>2667</v>
          </cell>
          <cell r="G1772">
            <v>80027769317</v>
          </cell>
          <cell r="H1772" t="str">
            <v>นาง</v>
          </cell>
          <cell r="I1772" t="str">
            <v>พจนา</v>
          </cell>
          <cell r="J1772" t="str">
            <v>บุญสุทธิ์</v>
          </cell>
          <cell r="K1772" t="str">
            <v>3-5013-00759-12-7</v>
          </cell>
          <cell r="L1772" t="str">
            <v>เชียงใหม่</v>
          </cell>
          <cell r="M1772" t="str">
            <v>เชียงใหม่ 1</v>
          </cell>
          <cell r="N1772">
            <v>8</v>
          </cell>
          <cell r="O1772" t="str">
            <v>สินเชื่อธนาคารประชาชน</v>
          </cell>
          <cell r="P1772" t="str">
            <v>1.บุคคลค้ำประกัน</v>
          </cell>
          <cell r="Q1772" t="str">
            <v>173,364.51</v>
          </cell>
          <cell r="R1772" t="str">
            <v>152,068.00</v>
          </cell>
          <cell r="S1772" t="str">
            <v>ศาลแขวนเชียงใหม่</v>
          </cell>
          <cell r="T1772" t="str">
            <v>ผบ.12763</v>
          </cell>
          <cell r="U1772">
            <v>2559</v>
          </cell>
          <cell r="V1772" t="str">
            <v>ผบ.24</v>
          </cell>
          <cell r="W1772">
            <v>2560</v>
          </cell>
          <cell r="X1772"/>
          <cell r="Y1772"/>
          <cell r="Z1772"/>
          <cell r="AA1772">
            <v>16</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นางพจนา บุญสุทธิ์</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2616</v>
          </cell>
          <cell r="C1773">
            <v>1768</v>
          </cell>
          <cell r="D1773">
            <v>19</v>
          </cell>
          <cell r="E1773">
            <v>1</v>
          </cell>
          <cell r="F1773">
            <v>2667</v>
          </cell>
          <cell r="G1773">
            <v>80002749715</v>
          </cell>
          <cell r="H1773" t="str">
            <v>นางสาว</v>
          </cell>
          <cell r="I1773" t="str">
            <v xml:space="preserve">อัญชลินทร์ </v>
          </cell>
          <cell r="J1773" t="str">
            <v>ธนะปรียวัชร์</v>
          </cell>
          <cell r="K1773" t="str">
            <v>3-5804-00368-97-8</v>
          </cell>
          <cell r="L1773" t="str">
            <v>ถนนทิพย์เนตร</v>
          </cell>
          <cell r="M1773" t="str">
            <v>เชียงใหม่1</v>
          </cell>
          <cell r="N1773">
            <v>8</v>
          </cell>
          <cell r="O1773" t="str">
            <v>สินเชื่อธนาคารประชาชน</v>
          </cell>
          <cell r="P1773" t="str">
            <v>1.บุคคลค้ำประกัน</v>
          </cell>
          <cell r="Q1773" t="str">
            <v>162,126.18</v>
          </cell>
          <cell r="R1773" t="str">
            <v>137,480.00</v>
          </cell>
          <cell r="S1773" t="str">
            <v>ศาลแขวนเชียงใหม่</v>
          </cell>
          <cell r="T1773" t="str">
            <v>ผบ.12764</v>
          </cell>
          <cell r="U1773">
            <v>2559</v>
          </cell>
          <cell r="V1773" t="str">
            <v>ผบ.379</v>
          </cell>
          <cell r="W1773">
            <v>2560</v>
          </cell>
          <cell r="X1773"/>
          <cell r="Y1773"/>
          <cell r="Z1773"/>
          <cell r="AA1773">
            <v>30</v>
          </cell>
          <cell r="AB1773">
            <v>1</v>
          </cell>
          <cell r="AC1773">
            <v>2560</v>
          </cell>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นางสาวอัญชลินทร์  ธนะปรียวัชร์</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2617</v>
          </cell>
          <cell r="C1774">
            <v>1769</v>
          </cell>
          <cell r="D1774"/>
          <cell r="E1774"/>
          <cell r="F1774"/>
          <cell r="G1774" t="str">
            <v>800054625721,
800054625739,
800054625754</v>
          </cell>
          <cell r="H1774" t="str">
            <v>นาย,นาง</v>
          </cell>
          <cell r="I1774" t="str">
            <v>เดชา,จันทร์จิรา</v>
          </cell>
          <cell r="J1774" t="str">
            <v>สุ่มใจยา</v>
          </cell>
          <cell r="K1774" t="str">
            <v xml:space="preserve">3-5708-00334-13-2,
3-5099-01283-24-8
</v>
          </cell>
          <cell r="L1774" t="str">
            <v>ดอยสะเก็ด</v>
          </cell>
          <cell r="M1774" t="str">
            <v>เชียงใหม่ 2</v>
          </cell>
          <cell r="N1774">
            <v>8</v>
          </cell>
          <cell r="O1774" t="str">
            <v>สินเชื่อเคหะ,สินเชื่อไทรทอง,สินเชื่อไทรทอง MRTA</v>
          </cell>
          <cell r="P1774"/>
          <cell r="Q1774">
            <v>2230878.06</v>
          </cell>
          <cell r="R1774">
            <v>585386.55000000005</v>
          </cell>
          <cell r="S1774" t="str">
            <v>จังหวัดเชียงใหม่</v>
          </cell>
          <cell r="T1774" t="str">
            <v>ผบE2057</v>
          </cell>
          <cell r="U1774">
            <v>2566</v>
          </cell>
          <cell r="V1774" t="str">
            <v>ผบE357</v>
          </cell>
          <cell r="W1774">
            <v>2567</v>
          </cell>
          <cell r="X1774">
            <v>12</v>
          </cell>
          <cell r="Y1774">
            <v>2</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นาย,นางเดชา,จันทร์จิรา สุ่มใจยา</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2618</v>
          </cell>
          <cell r="C1775">
            <v>1770</v>
          </cell>
          <cell r="D1775">
            <v>26</v>
          </cell>
          <cell r="E1775">
            <v>6</v>
          </cell>
          <cell r="F1775">
            <v>2567</v>
          </cell>
          <cell r="G1775">
            <v>800085055963</v>
          </cell>
          <cell r="H1775" t="str">
            <v>นาง</v>
          </cell>
          <cell r="I1775" t="str">
            <v>ประนอม</v>
          </cell>
          <cell r="J1775" t="str">
            <v>วงศ์สูง</v>
          </cell>
          <cell r="K1775" t="str">
            <v>3-5401-00777-31-7</v>
          </cell>
          <cell r="L1775" t="str">
            <v>หนองหอย</v>
          </cell>
          <cell r="M1775" t="str">
            <v>เชียงใหม่ 1</v>
          </cell>
          <cell r="N1775">
            <v>8</v>
          </cell>
          <cell r="O1775" t="str">
            <v>สินเชื่อธนาคารประชาชน</v>
          </cell>
          <cell r="P1775" t="str">
            <v>1.บุคคลค้ำประกัน</v>
          </cell>
          <cell r="Q1775">
            <v>138520.07999999999</v>
          </cell>
          <cell r="R1775">
            <v>49642.17</v>
          </cell>
          <cell r="S1775" t="str">
            <v>ศาลแขวงเชียงใหม่</v>
          </cell>
          <cell r="T1775" t="str">
            <v>ผบE8960</v>
          </cell>
          <cell r="U1775">
            <v>2566</v>
          </cell>
          <cell r="V1775" t="str">
            <v>ผบE395</v>
          </cell>
          <cell r="W1775">
            <v>2567</v>
          </cell>
          <cell r="X1775">
            <v>22</v>
          </cell>
          <cell r="Y1775">
            <v>1</v>
          </cell>
          <cell r="Z1775">
            <v>2567</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นางประนอม วงศ์สูง</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2619</v>
          </cell>
          <cell r="C1776">
            <v>1771</v>
          </cell>
          <cell r="D1776">
            <v>20</v>
          </cell>
          <cell r="E1776">
            <v>1</v>
          </cell>
          <cell r="F1776">
            <v>2566</v>
          </cell>
          <cell r="G1776">
            <v>800094137182</v>
          </cell>
          <cell r="H1776" t="str">
            <v>นางสาว</v>
          </cell>
          <cell r="I1776" t="str">
            <v>อุไรวรรณ</v>
          </cell>
          <cell r="J1776" t="str">
            <v>เปี้ยกันทา</v>
          </cell>
          <cell r="K1776" t="str">
            <v>3-5012-00116-05-4</v>
          </cell>
          <cell r="L1776" t="str">
            <v>หางดง</v>
          </cell>
          <cell r="M1776" t="str">
            <v>เชียงใหม่ 3</v>
          </cell>
          <cell r="N1776">
            <v>8</v>
          </cell>
          <cell r="O1776" t="str">
            <v>สินเชื่อธนาคารประชาชน</v>
          </cell>
          <cell r="P1776" t="str">
            <v>1.บุคคลค้ำประกัน</v>
          </cell>
          <cell r="Q1776" t="str">
            <v>50,000.00</v>
          </cell>
          <cell r="R1776"/>
          <cell r="S1776" t="str">
            <v>ศาลแขวงเชียงใหม่</v>
          </cell>
          <cell r="T1776" t="str">
            <v>ผบE7484</v>
          </cell>
          <cell r="U1776">
            <v>2565</v>
          </cell>
          <cell r="V1776" t="str">
            <v>ผบE5214</v>
          </cell>
          <cell r="W1776">
            <v>2565</v>
          </cell>
          <cell r="X1776">
            <v>25</v>
          </cell>
          <cell r="Y1776">
            <v>10</v>
          </cell>
          <cell r="Z1776">
            <v>2565</v>
          </cell>
          <cell r="AA1776"/>
          <cell r="AB1776"/>
          <cell r="AC1776"/>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นางสาวอุไรวรรณ เปี้ยกันทา</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2620</v>
          </cell>
          <cell r="C1777">
            <v>1772</v>
          </cell>
          <cell r="D1777"/>
          <cell r="E1777"/>
          <cell r="F1777"/>
          <cell r="G1777">
            <v>800086238386</v>
          </cell>
          <cell r="H1777" t="str">
            <v>นาย</v>
          </cell>
          <cell r="I1777" t="str">
            <v>ประสพโชค</v>
          </cell>
          <cell r="J1777" t="str">
            <v>ตุ้ยดง</v>
          </cell>
          <cell r="K1777" t="str">
            <v>1-5099-00842-95-6</v>
          </cell>
          <cell r="L1777" t="str">
            <v>บิ๊กซีหางดง</v>
          </cell>
          <cell r="M1777" t="str">
            <v>เชียงใหม่ 3</v>
          </cell>
          <cell r="N1777">
            <v>8</v>
          </cell>
          <cell r="O1777" t="str">
            <v>สินเชื่อธนาคารประชาชน</v>
          </cell>
          <cell r="P1777"/>
          <cell r="Q1777"/>
          <cell r="R1777"/>
          <cell r="S1777" t="str">
            <v>ศาลแขวงเชียงใหม่</v>
          </cell>
          <cell r="T1777" t="str">
            <v>ผบE331</v>
          </cell>
          <cell r="U1777">
            <v>2566</v>
          </cell>
          <cell r="V1777" t="str">
            <v>ผบE3539</v>
          </cell>
          <cell r="W1777">
            <v>2566</v>
          </cell>
          <cell r="X1777"/>
          <cell r="Y1777"/>
          <cell r="Z1777"/>
          <cell r="AA1777">
            <v>23</v>
          </cell>
          <cell r="AB1777">
            <v>5</v>
          </cell>
          <cell r="AC1777">
            <v>2566</v>
          </cell>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นายประสพโชค ตุ้ยดง</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2621</v>
          </cell>
          <cell r="C1778">
            <v>1773</v>
          </cell>
          <cell r="D1778"/>
          <cell r="E1778"/>
          <cell r="F1778"/>
          <cell r="G1778">
            <v>800094936146</v>
          </cell>
          <cell r="H1778" t="str">
            <v>นาง</v>
          </cell>
          <cell r="I1778" t="str">
            <v xml:space="preserve">จันทร์ดี </v>
          </cell>
          <cell r="J1778" t="str">
            <v>ทำสวน</v>
          </cell>
          <cell r="K1778" t="str">
            <v>3-5015-00136-11-5</v>
          </cell>
          <cell r="L1778" t="str">
            <v>บิ๊กซีหางดง</v>
          </cell>
          <cell r="M1778" t="str">
            <v>เชียงใหม่ 3</v>
          </cell>
          <cell r="N1778">
            <v>8</v>
          </cell>
          <cell r="O1778"/>
          <cell r="P1778"/>
          <cell r="Q1778"/>
          <cell r="R1778"/>
          <cell r="S1778" t="str">
            <v>ศาลแขวงเชียงใหม่</v>
          </cell>
          <cell r="T1778" t="str">
            <v>ผบE323</v>
          </cell>
          <cell r="U1778">
            <v>2566</v>
          </cell>
          <cell r="V1778" t="str">
            <v>ผบE2298</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นางจันทร์ดี  ทำสวน</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2622</v>
          </cell>
          <cell r="C1779">
            <v>1774</v>
          </cell>
          <cell r="D1779"/>
          <cell r="E1779"/>
          <cell r="F1779"/>
          <cell r="G1779"/>
          <cell r="H1779" t="str">
            <v>นางสาว</v>
          </cell>
          <cell r="I1779" t="str">
            <v>จุฑามาศ</v>
          </cell>
          <cell r="J1779" t="str">
            <v>ปุดตา</v>
          </cell>
          <cell r="K1779" t="str">
            <v>1-5099-01257-21-6</v>
          </cell>
          <cell r="L1779" t="str">
            <v>บิ๊กซีหางดง</v>
          </cell>
          <cell r="M1779" t="str">
            <v>เชียงใหม่ 3</v>
          </cell>
          <cell r="N1779">
            <v>8</v>
          </cell>
          <cell r="O1779"/>
          <cell r="P1779"/>
          <cell r="Q1779"/>
          <cell r="R1779"/>
          <cell r="S1779" t="str">
            <v>ศาลแขวงเชียงใหม่</v>
          </cell>
          <cell r="T1779" t="str">
            <v>ผบE379</v>
          </cell>
          <cell r="U1779">
            <v>2566</v>
          </cell>
          <cell r="V1779" t="str">
            <v>ผบE2332</v>
          </cell>
          <cell r="W1779">
            <v>2566</v>
          </cell>
          <cell r="X1779">
            <v>24</v>
          </cell>
          <cell r="Y1779">
            <v>4</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นางสาวจุฑามาศ ปุดตา</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2623</v>
          </cell>
          <cell r="C1780">
            <v>1775</v>
          </cell>
          <cell r="D1780"/>
          <cell r="E1780"/>
          <cell r="F1780"/>
          <cell r="G1780">
            <v>800097784568</v>
          </cell>
          <cell r="H1780" t="str">
            <v>นางสาว</v>
          </cell>
          <cell r="I1780" t="str">
            <v>ลิขิตตา</v>
          </cell>
          <cell r="J1780" t="str">
            <v>มุ่งหมาย</v>
          </cell>
          <cell r="K1780" t="str">
            <v>3-5006-00445-41-1</v>
          </cell>
          <cell r="L1780" t="str">
            <v>บิ๊กซีหางดง</v>
          </cell>
          <cell r="M1780" t="str">
            <v>เชียงใหม่ 3</v>
          </cell>
          <cell r="N1780">
            <v>8</v>
          </cell>
          <cell r="O1780"/>
          <cell r="P1780"/>
          <cell r="Q1780"/>
          <cell r="R1780"/>
          <cell r="S1780" t="str">
            <v>ศาลแขวงเชียงใหม่</v>
          </cell>
          <cell r="T1780" t="str">
            <v>ผบE1895</v>
          </cell>
          <cell r="U1780">
            <v>2566</v>
          </cell>
          <cell r="V1780" t="str">
            <v>ผบE3378</v>
          </cell>
          <cell r="W1780">
            <v>2566</v>
          </cell>
          <cell r="X1780">
            <v>19</v>
          </cell>
          <cell r="Y1780">
            <v>5</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นางสาวลิขิตตา มุ่งหมาย</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2624</v>
          </cell>
          <cell r="C1781">
            <v>1776</v>
          </cell>
          <cell r="D1781"/>
          <cell r="E1781"/>
          <cell r="F1781"/>
          <cell r="G1781">
            <v>800122807012</v>
          </cell>
          <cell r="H1781" t="str">
            <v>นาย</v>
          </cell>
          <cell r="I1781" t="str">
            <v>อนุพงค์</v>
          </cell>
          <cell r="J1781" t="str">
            <v>ต่อมคำ</v>
          </cell>
          <cell r="K1781" t="str">
            <v>1-5099-01445-08-0</v>
          </cell>
          <cell r="L1781" t="str">
            <v>บิ๊กซีหางดง</v>
          </cell>
          <cell r="M1781" t="str">
            <v>เชียงใหม่ 3</v>
          </cell>
          <cell r="N1781">
            <v>8</v>
          </cell>
          <cell r="O1781"/>
          <cell r="P1781"/>
          <cell r="Q1781"/>
          <cell r="R1781"/>
          <cell r="S1781" t="str">
            <v>ศาลแขวงเชียงใหม่</v>
          </cell>
          <cell r="T1781" t="str">
            <v>ผบE326</v>
          </cell>
          <cell r="U1781">
            <v>2566</v>
          </cell>
          <cell r="V1781" t="str">
            <v>ผบE2299</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นายอนุพงค์ ต่อมคำ</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2625</v>
          </cell>
          <cell r="C1782">
            <v>1777</v>
          </cell>
          <cell r="D1782"/>
          <cell r="E1782"/>
          <cell r="F1782"/>
          <cell r="G1782">
            <v>800122181962</v>
          </cell>
          <cell r="H1782" t="str">
            <v>นาย</v>
          </cell>
          <cell r="I1782" t="str">
            <v>ปราณนต์</v>
          </cell>
          <cell r="J1782" t="str">
            <v>หน่ออินตา</v>
          </cell>
          <cell r="K1782" t="str">
            <v>1-5053-00022-76-8</v>
          </cell>
          <cell r="L1782" t="str">
            <v>บิ๊กซีหางดง</v>
          </cell>
          <cell r="M1782" t="str">
            <v>เชียงใหม่ 3</v>
          </cell>
          <cell r="N1782">
            <v>8</v>
          </cell>
          <cell r="O1782"/>
          <cell r="P1782"/>
          <cell r="Q1782"/>
          <cell r="R1782"/>
          <cell r="S1782" t="str">
            <v>ศาลแขวงเชียงใหม่</v>
          </cell>
          <cell r="T1782" t="str">
            <v>ผบE328</v>
          </cell>
          <cell r="U1782">
            <v>2566</v>
          </cell>
          <cell r="V1782" t="str">
            <v>ผบE2331</v>
          </cell>
          <cell r="W1782">
            <v>2566</v>
          </cell>
          <cell r="X1782">
            <v>24</v>
          </cell>
          <cell r="Y1782">
            <v>4</v>
          </cell>
          <cell r="Z1782">
            <v>2566</v>
          </cell>
          <cell r="AA1782"/>
          <cell r="AB1782"/>
          <cell r="AC1782"/>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นายปราณนต์ หน่ออินตา</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2626</v>
          </cell>
          <cell r="C1783">
            <v>1778</v>
          </cell>
          <cell r="D1783"/>
          <cell r="E1783"/>
          <cell r="F1783"/>
          <cell r="G1783">
            <v>800123043641</v>
          </cell>
          <cell r="H1783" t="str">
            <v>นางสาว</v>
          </cell>
          <cell r="I1783" t="str">
            <v>นงเยาว์</v>
          </cell>
          <cell r="J1783" t="str">
            <v>โพธานารักษ์</v>
          </cell>
          <cell r="K1783" t="str">
            <v>3-5001-00189-25-3</v>
          </cell>
          <cell r="L1783" t="str">
            <v>บิ๊กซีหางดง</v>
          </cell>
          <cell r="M1783" t="str">
            <v>เชียงใหม่ 3</v>
          </cell>
          <cell r="N1783">
            <v>8</v>
          </cell>
          <cell r="O1783"/>
          <cell r="P1783"/>
          <cell r="Q1783"/>
          <cell r="R1783"/>
          <cell r="S1783" t="str">
            <v>ศาลแขวงเชียงใหม่</v>
          </cell>
          <cell r="T1783" t="str">
            <v>ผบE383</v>
          </cell>
          <cell r="U1783">
            <v>2566</v>
          </cell>
          <cell r="V1783" t="str">
            <v>ผบE2280</v>
          </cell>
          <cell r="W1783">
            <v>2566</v>
          </cell>
          <cell r="X1783"/>
          <cell r="Y1783"/>
          <cell r="Z1783"/>
          <cell r="AA1783">
            <v>24</v>
          </cell>
          <cell r="AB1783">
            <v>4</v>
          </cell>
          <cell r="AC1783">
            <v>2566</v>
          </cell>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นางสาวนงเยาว์ โพธานารักษ์</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2627</v>
          </cell>
          <cell r="C1784">
            <v>1779</v>
          </cell>
          <cell r="D1784"/>
          <cell r="E1784"/>
          <cell r="F1784"/>
          <cell r="G1784">
            <v>800081828736</v>
          </cell>
          <cell r="H1784" t="str">
            <v>นาย</v>
          </cell>
          <cell r="I1784" t="str">
            <v>สุรวัช</v>
          </cell>
          <cell r="J1784" t="str">
            <v>ฟ้ากุศล</v>
          </cell>
          <cell r="K1784">
            <v>5501801086580</v>
          </cell>
          <cell r="L1784" t="str">
            <v>มีโชค พลาซ่า</v>
          </cell>
          <cell r="M1784" t="str">
            <v>เชียงใหม่ 2</v>
          </cell>
          <cell r="N1784">
            <v>8</v>
          </cell>
          <cell r="O1784"/>
          <cell r="P1784"/>
          <cell r="Q1784"/>
          <cell r="R1784"/>
          <cell r="S1784" t="str">
            <v>ศาลจังหวัดฮอด</v>
          </cell>
          <cell r="T1784" t="str">
            <v>ผบE203</v>
          </cell>
          <cell r="U1784">
            <v>2566</v>
          </cell>
          <cell r="V1784" t="str">
            <v>ผบE566</v>
          </cell>
          <cell r="W1784">
            <v>2566</v>
          </cell>
          <cell r="X1784">
            <v>1</v>
          </cell>
          <cell r="Y1784">
            <v>6</v>
          </cell>
          <cell r="Z1784">
            <v>2566</v>
          </cell>
          <cell r="AA1784"/>
          <cell r="AB1784"/>
          <cell r="AC1784"/>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นายสุรวัช ฟ้ากุศล</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2628</v>
          </cell>
          <cell r="C1785">
            <v>1780</v>
          </cell>
          <cell r="D1785"/>
          <cell r="E1785"/>
          <cell r="F1785"/>
          <cell r="G1785">
            <v>800130282687</v>
          </cell>
          <cell r="H1785" t="str">
            <v>นางสาว</v>
          </cell>
          <cell r="I1785" t="str">
            <v>จุฑามาศ</v>
          </cell>
          <cell r="J1785" t="str">
            <v>แก้วภา</v>
          </cell>
          <cell r="K1785" t="str">
            <v>1-5009-00200-74-3</v>
          </cell>
          <cell r="L1785" t="str">
            <v>ฝาง</v>
          </cell>
          <cell r="M1785" t="str">
            <v>เชียงใหม่ 2</v>
          </cell>
          <cell r="N1785">
            <v>8</v>
          </cell>
          <cell r="O1785"/>
          <cell r="P1785"/>
          <cell r="Q1785"/>
          <cell r="R1785"/>
          <cell r="S1785" t="str">
            <v>ศาลจังหวัดฝาง</v>
          </cell>
          <cell r="T1785" t="str">
            <v>ผบE1241</v>
          </cell>
          <cell r="U1785">
            <v>2566</v>
          </cell>
          <cell r="V1785" t="str">
            <v>ผบE1473</v>
          </cell>
          <cell r="W1785">
            <v>2566</v>
          </cell>
          <cell r="X1785"/>
          <cell r="Y1785"/>
          <cell r="Z1785"/>
          <cell r="AA1785">
            <v>28</v>
          </cell>
          <cell r="AB1785">
            <v>11</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นางสาวจุฑามาศ แก้วภา</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2629</v>
          </cell>
          <cell r="C1786">
            <v>1781</v>
          </cell>
          <cell r="D1786"/>
          <cell r="E1786"/>
          <cell r="F1786"/>
          <cell r="G1786">
            <v>800070648285</v>
          </cell>
          <cell r="H1786" t="str">
            <v>นาย</v>
          </cell>
          <cell r="I1786" t="str">
            <v>สิงหลกะ</v>
          </cell>
          <cell r="J1786" t="str">
            <v>สืบท้าว</v>
          </cell>
          <cell r="K1786" t="str">
            <v>1 3503 00049 10 8</v>
          </cell>
          <cell r="L1786" t="str">
            <v>ไชยปราการ</v>
          </cell>
          <cell r="M1786" t="str">
            <v>เชียงใหม่ 2</v>
          </cell>
          <cell r="N1786">
            <v>8</v>
          </cell>
          <cell r="O1786"/>
          <cell r="P1786"/>
          <cell r="Q1786"/>
          <cell r="R1786"/>
          <cell r="S1786" t="str">
            <v>ศาลแขวงเชียงใหม่</v>
          </cell>
          <cell r="T1786" t="str">
            <v>ผบE55</v>
          </cell>
          <cell r="U1786">
            <v>2566</v>
          </cell>
          <cell r="V1786" t="str">
            <v>ผบE1812</v>
          </cell>
          <cell r="W1786">
            <v>2566</v>
          </cell>
          <cell r="X1786"/>
          <cell r="Y1786"/>
          <cell r="Z1786"/>
          <cell r="AA1786">
            <v>13</v>
          </cell>
          <cell r="AB1786">
            <v>3</v>
          </cell>
          <cell r="AC1786">
            <v>2566</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นายสิงหลกะ สืบท้าว</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2630</v>
          </cell>
          <cell r="C1787">
            <v>1782</v>
          </cell>
          <cell r="D1787"/>
          <cell r="E1787"/>
          <cell r="F1787"/>
          <cell r="G1787">
            <v>800030283462</v>
          </cell>
          <cell r="H1787" t="str">
            <v>นาง</v>
          </cell>
          <cell r="I1787" t="str">
            <v>พิกุล</v>
          </cell>
          <cell r="J1787" t="str">
            <v>ปวงคำ</v>
          </cell>
          <cell r="K1787" t="str">
            <v>3-5009-00523-71-9</v>
          </cell>
          <cell r="L1787" t="str">
            <v>ฝาง</v>
          </cell>
          <cell r="M1787" t="str">
            <v>เชียงใหม่ 2</v>
          </cell>
          <cell r="N1787">
            <v>8</v>
          </cell>
          <cell r="O1787"/>
          <cell r="P1787"/>
          <cell r="Q1787"/>
          <cell r="R1787"/>
          <cell r="S1787" t="str">
            <v>ศาลจังหวัดฮอด</v>
          </cell>
          <cell r="T1787" t="str">
            <v>ผบ.603</v>
          </cell>
          <cell r="U1787">
            <v>2557</v>
          </cell>
          <cell r="V1787" t="str">
            <v>ผบE721</v>
          </cell>
          <cell r="W1787">
            <v>2567</v>
          </cell>
          <cell r="X1787"/>
          <cell r="Y1787"/>
          <cell r="Z1787"/>
          <cell r="AA1787">
            <v>7</v>
          </cell>
          <cell r="AB1787">
            <v>10</v>
          </cell>
          <cell r="AC1787">
            <v>2557</v>
          </cell>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นางพิกุล ปวงคำ</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2631</v>
          </cell>
          <cell r="C1788">
            <v>1783</v>
          </cell>
          <cell r="D1788"/>
          <cell r="E1788"/>
          <cell r="F1788"/>
          <cell r="G1788">
            <v>800120934800</v>
          </cell>
          <cell r="H1788" t="str">
            <v>นางสาว</v>
          </cell>
          <cell r="I1788" t="str">
            <v>สาระภี</v>
          </cell>
          <cell r="J1788" t="str">
            <v>สีสมหรือยะตุ้ย</v>
          </cell>
          <cell r="K1788">
            <v>1529900979226</v>
          </cell>
          <cell r="L1788" t="str">
            <v>เซ็นทรัล แอร์พอร์ต พลาซ่า เชียงใหม่</v>
          </cell>
          <cell r="M1788" t="str">
            <v>เชียงใหม่ 1</v>
          </cell>
          <cell r="N1788">
            <v>8</v>
          </cell>
          <cell r="O1788"/>
          <cell r="P1788"/>
          <cell r="Q1788"/>
          <cell r="R1788"/>
          <cell r="S1788" t="str">
            <v>ศาลแขวงเชียงใหม่</v>
          </cell>
          <cell r="T1788" t="str">
            <v>ผบE5356</v>
          </cell>
          <cell r="U1788">
            <v>2565</v>
          </cell>
          <cell r="V1788" t="str">
            <v>ผบE8585</v>
          </cell>
          <cell r="W1788">
            <v>2565</v>
          </cell>
          <cell r="X1788">
            <v>29</v>
          </cell>
          <cell r="Y1788">
            <v>11</v>
          </cell>
          <cell r="Z1788">
            <v>2565</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นางสาวสาระภี สีสมหรือยะตุ้ย</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2632</v>
          </cell>
          <cell r="C1789"/>
          <cell r="D1789"/>
          <cell r="E1789"/>
          <cell r="F1789"/>
          <cell r="G1789"/>
          <cell r="H1789"/>
          <cell r="I1789"/>
          <cell r="J1789"/>
          <cell r="K1789"/>
          <cell r="L1789"/>
          <cell r="M1789"/>
          <cell r="N1789"/>
          <cell r="O1789"/>
          <cell r="P1789"/>
          <cell r="Q1789"/>
          <cell r="R1789"/>
          <cell r="S1789"/>
          <cell r="T1789"/>
          <cell r="U1789"/>
          <cell r="V1789"/>
          <cell r="W1789"/>
          <cell r="X1789"/>
          <cell r="Y1789"/>
          <cell r="Z1789"/>
          <cell r="AA1789"/>
          <cell r="AB1789"/>
          <cell r="AC1789"/>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 xml:space="preserve"> </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2632</v>
          </cell>
          <cell r="C1790">
            <v>1784</v>
          </cell>
          <cell r="D1790"/>
          <cell r="E1790"/>
          <cell r="F1790"/>
          <cell r="G1790">
            <v>800121336070</v>
          </cell>
          <cell r="H1790" t="str">
            <v>นาย</v>
          </cell>
          <cell r="I1790" t="str">
            <v>พรมงคล</v>
          </cell>
          <cell r="J1790" t="str">
            <v>ตาแก้ว</v>
          </cell>
          <cell r="K1790">
            <v>1509901713581</v>
          </cell>
          <cell r="L1790" t="str">
            <v>เซ็นทรัล แอร์พอร์ต พลาซ่า เชียงใหม่</v>
          </cell>
          <cell r="M1790" t="str">
            <v>เชียงใหม่ 1</v>
          </cell>
          <cell r="N1790">
            <v>8</v>
          </cell>
          <cell r="O1790"/>
          <cell r="P1790"/>
          <cell r="Q1790"/>
          <cell r="R1790"/>
          <cell r="S1790" t="str">
            <v>ศาลแขวงเชียงใหม่</v>
          </cell>
          <cell r="T1790" t="str">
            <v>ผบE5353</v>
          </cell>
          <cell r="U1790">
            <v>2565</v>
          </cell>
          <cell r="V1790" t="str">
            <v>ผบE311</v>
          </cell>
          <cell r="W1790">
            <v>2566</v>
          </cell>
          <cell r="X1790">
            <v>23</v>
          </cell>
          <cell r="Y1790">
            <v>1</v>
          </cell>
          <cell r="Z1790">
            <v>2566</v>
          </cell>
          <cell r="AA1790"/>
          <cell r="AB1790"/>
          <cell r="AC1790"/>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นายพรมงคล ตาแก้ว</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2633</v>
          </cell>
          <cell r="C1791">
            <v>1785</v>
          </cell>
          <cell r="D1791"/>
          <cell r="E1791"/>
          <cell r="F1791"/>
          <cell r="G1791">
            <v>800013237402</v>
          </cell>
          <cell r="H1791" t="str">
            <v>นางสาว</v>
          </cell>
          <cell r="I1791" t="str">
            <v>นันทิยา</v>
          </cell>
          <cell r="J1791" t="str">
            <v>นวฐิติกุล</v>
          </cell>
          <cell r="K1791" t="str">
            <v>3-5701-01673-34-5</v>
          </cell>
          <cell r="L1791" t="str">
            <v>ท่าแพ</v>
          </cell>
          <cell r="M1791" t="str">
            <v>เชียงใหม่ 1</v>
          </cell>
          <cell r="N1791">
            <v>8</v>
          </cell>
          <cell r="O1791"/>
          <cell r="P1791"/>
          <cell r="Q1791"/>
          <cell r="R1791"/>
          <cell r="S1791" t="str">
            <v>ศาลจังหวัดเชียงใหม่</v>
          </cell>
          <cell r="T1791" t="str">
            <v>ผบ1244</v>
          </cell>
          <cell r="U1791">
            <v>2561</v>
          </cell>
          <cell r="V1791" t="str">
            <v>ผบ1730</v>
          </cell>
          <cell r="W1791">
            <v>2561</v>
          </cell>
          <cell r="X1791"/>
          <cell r="Y1791"/>
          <cell r="Z1791"/>
          <cell r="AA1791">
            <v>26</v>
          </cell>
          <cell r="AB1791">
            <v>7</v>
          </cell>
          <cell r="AC1791">
            <v>2561</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นางสาวนันทิยา นวฐิติกุล</v>
          </cell>
          <cell r="BM1791">
            <v>0</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2634</v>
          </cell>
          <cell r="C1792">
            <v>1786</v>
          </cell>
          <cell r="D1792"/>
          <cell r="E1792"/>
          <cell r="F1792"/>
          <cell r="G1792">
            <v>800038185768</v>
          </cell>
          <cell r="H1792" t="str">
            <v>นาย</v>
          </cell>
          <cell r="I1792" t="str">
            <v>ณัฐวัฒน์</v>
          </cell>
          <cell r="J1792" t="str">
            <v>วรเมธากร</v>
          </cell>
          <cell r="K1792" t="str">
            <v>1-5099-00538-23-8</v>
          </cell>
          <cell r="L1792" t="str">
            <v>ท่าแพ</v>
          </cell>
          <cell r="M1792" t="str">
            <v>เชียงใหม่ 1</v>
          </cell>
          <cell r="N1792">
            <v>8</v>
          </cell>
          <cell r="O1792"/>
          <cell r="P1792"/>
          <cell r="Q1792"/>
          <cell r="R1792"/>
          <cell r="S1792" t="str">
            <v>ศาลแขวงเชียงใหม่</v>
          </cell>
          <cell r="T1792" t="str">
            <v>ผบ.4830</v>
          </cell>
          <cell r="U1792">
            <v>2562</v>
          </cell>
          <cell r="V1792" t="str">
            <v>ผบ.4990</v>
          </cell>
          <cell r="W1792">
            <v>2562</v>
          </cell>
          <cell r="X1792"/>
          <cell r="Y1792"/>
          <cell r="Z1792"/>
          <cell r="AA1792">
            <v>16</v>
          </cell>
          <cell r="AB1792">
            <v>6</v>
          </cell>
          <cell r="AC1792">
            <v>2562</v>
          </cell>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นายณัฐวัฒน์ วรเมธากร</v>
          </cell>
          <cell r="BM1792">
            <v>0</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2635</v>
          </cell>
          <cell r="C1793">
            <v>1787</v>
          </cell>
          <cell r="D1793"/>
          <cell r="E1793"/>
          <cell r="F1793"/>
          <cell r="G1793">
            <v>800052127449</v>
          </cell>
          <cell r="H1793" t="str">
            <v>นาย</v>
          </cell>
          <cell r="I1793" t="str">
            <v>ดาวชัย</v>
          </cell>
          <cell r="J1793" t="str">
            <v>สุกันทา</v>
          </cell>
          <cell r="K1793" t="str">
            <v>3-5019-00289-70-9</v>
          </cell>
          <cell r="L1793" t="str">
            <v>สารภี</v>
          </cell>
          <cell r="M1793" t="str">
            <v>เชียงใหม่ 3</v>
          </cell>
          <cell r="N1793">
            <v>8</v>
          </cell>
          <cell r="O1793"/>
          <cell r="P1793"/>
          <cell r="Q1793"/>
          <cell r="R1793"/>
          <cell r="S1793" t="str">
            <v>ศาลแขวงเชียงใหม่</v>
          </cell>
          <cell r="T1793" t="str">
            <v>ผบE9605</v>
          </cell>
          <cell r="U1793">
            <v>2566</v>
          </cell>
          <cell r="V1793" t="str">
            <v>ผบE10980</v>
          </cell>
          <cell r="W1793">
            <v>2566</v>
          </cell>
          <cell r="X1793"/>
          <cell r="Y1793"/>
          <cell r="Z1793"/>
          <cell r="AA1793">
            <v>17</v>
          </cell>
          <cell r="AB1793">
            <v>11</v>
          </cell>
          <cell r="AC1793">
            <v>2566</v>
          </cell>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นายดาวชัย สุกันทา</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2636</v>
          </cell>
          <cell r="C1794">
            <v>1788</v>
          </cell>
          <cell r="D1794"/>
          <cell r="E1794"/>
          <cell r="F1794"/>
          <cell r="G1794">
            <v>800087714260</v>
          </cell>
          <cell r="H1794" t="str">
            <v>นาย</v>
          </cell>
          <cell r="I1794" t="str">
            <v>ทีแป</v>
          </cell>
          <cell r="J1794" t="str">
            <v>จารุเมธาวี</v>
          </cell>
          <cell r="K1794" t="str">
            <v>3-5003-00105-99-1</v>
          </cell>
          <cell r="L1794" t="str">
            <v>แม่แจ่ม</v>
          </cell>
          <cell r="M1794" t="str">
            <v>เชียงใหม่ 3</v>
          </cell>
          <cell r="N1794">
            <v>8</v>
          </cell>
          <cell r="O1794"/>
          <cell r="P1794"/>
          <cell r="Q1794"/>
          <cell r="R1794"/>
          <cell r="S1794" t="str">
            <v>ศาลจังหวัดฮอด</v>
          </cell>
          <cell r="T1794" t="str">
            <v>ผบE715</v>
          </cell>
          <cell r="U1794">
            <v>2566</v>
          </cell>
          <cell r="V1794" t="str">
            <v>ผบE898</v>
          </cell>
          <cell r="W1794">
            <v>2566</v>
          </cell>
          <cell r="X1794"/>
          <cell r="Y1794"/>
          <cell r="Z1794"/>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นายทีแป จารุเมธาวี</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2637</v>
          </cell>
          <cell r="C1795">
            <v>1789</v>
          </cell>
          <cell r="D1795"/>
          <cell r="E1795"/>
          <cell r="F1795"/>
          <cell r="G1795">
            <v>843052005547</v>
          </cell>
          <cell r="H1795" t="str">
            <v>นาย</v>
          </cell>
          <cell r="I1795" t="str">
            <v>สุขคำ</v>
          </cell>
          <cell r="J1795" t="str">
            <v>ป๊อกแก้ว</v>
          </cell>
          <cell r="K1795" t="str">
            <v>3 5011 00244 34 4</v>
          </cell>
          <cell r="L1795" t="str">
            <v>หนองหอย</v>
          </cell>
          <cell r="M1795" t="str">
            <v>เชียงใหม่ 1</v>
          </cell>
          <cell r="N1795">
            <v>8</v>
          </cell>
          <cell r="O1795"/>
          <cell r="P1795"/>
          <cell r="Q1795"/>
          <cell r="R1795"/>
          <cell r="S1795" t="str">
            <v>ศาลจังหวัดเชียงใหม่</v>
          </cell>
          <cell r="T1795" t="str">
            <v>ผบE1518</v>
          </cell>
          <cell r="U1795">
            <v>2566</v>
          </cell>
          <cell r="V1795" t="str">
            <v>ผบE1902</v>
          </cell>
          <cell r="W1795">
            <v>2566</v>
          </cell>
          <cell r="X1795">
            <v>16</v>
          </cell>
          <cell r="Y1795">
            <v>10</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นายสุขคำ ป๊อกแก้ว</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2638</v>
          </cell>
          <cell r="C1796">
            <v>1790</v>
          </cell>
          <cell r="D1796"/>
          <cell r="E1796"/>
          <cell r="F1796"/>
          <cell r="G1796">
            <v>800087714468</v>
          </cell>
          <cell r="H1796" t="str">
            <v>นาย</v>
          </cell>
          <cell r="I1796" t="str">
            <v>ยุทรพัทธ์</v>
          </cell>
          <cell r="J1796" t="str">
            <v>พรพชรเดช</v>
          </cell>
          <cell r="K1796" t="str">
            <v>2-5003-00016-64-8</v>
          </cell>
          <cell r="L1796" t="str">
            <v>แม่แจ่ม</v>
          </cell>
          <cell r="M1796" t="str">
            <v>เชียงใหม่ 3</v>
          </cell>
          <cell r="N1796">
            <v>8</v>
          </cell>
          <cell r="O1796"/>
          <cell r="P1796"/>
          <cell r="Q1796"/>
          <cell r="R1796"/>
          <cell r="S1796" t="str">
            <v>ศาลจังหวัดฮอด</v>
          </cell>
          <cell r="T1796" t="str">
            <v>ผบE707</v>
          </cell>
          <cell r="U1796">
            <v>2566</v>
          </cell>
          <cell r="V1796" t="str">
            <v>ผบE897</v>
          </cell>
          <cell r="W1796">
            <v>2566</v>
          </cell>
          <cell r="X1796">
            <v>26</v>
          </cell>
          <cell r="Y1796">
            <v>7</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นายยุทรพัทธ์ พรพชรเดช</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2639</v>
          </cell>
          <cell r="C1797">
            <v>1791</v>
          </cell>
          <cell r="D1797"/>
          <cell r="E1797"/>
          <cell r="F1797"/>
          <cell r="G1797">
            <v>800068913345</v>
          </cell>
          <cell r="H1797" t="str">
            <v>นางสาว</v>
          </cell>
          <cell r="I1797" t="str">
            <v>ชุลีมาส</v>
          </cell>
          <cell r="J1797" t="str">
            <v>บุญเทียม</v>
          </cell>
          <cell r="K1797" t="str">
            <v>1-5003-00016-88-7</v>
          </cell>
          <cell r="L1797" t="str">
            <v>แม่แจ่ม</v>
          </cell>
          <cell r="M1797" t="str">
            <v>เชียงใหม่ 3</v>
          </cell>
          <cell r="N1797">
            <v>8</v>
          </cell>
          <cell r="O1797"/>
          <cell r="P1797"/>
          <cell r="Q1797"/>
          <cell r="R1797"/>
          <cell r="S1797" t="str">
            <v>ศาลจังหวัดฮอด</v>
          </cell>
          <cell r="T1797" t="str">
            <v>ผบE720</v>
          </cell>
          <cell r="U1797">
            <v>2566</v>
          </cell>
          <cell r="V1797" t="str">
            <v>ผบE904</v>
          </cell>
          <cell r="W1797">
            <v>2566</v>
          </cell>
          <cell r="X1797">
            <v>26</v>
          </cell>
          <cell r="Y1797">
            <v>7</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นางสาวชุลีมาส บุญเทียม</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2640</v>
          </cell>
          <cell r="C1798">
            <v>1792</v>
          </cell>
          <cell r="D1798"/>
          <cell r="E1798"/>
          <cell r="F1798"/>
          <cell r="G1798">
            <v>800058546105</v>
          </cell>
          <cell r="H1798" t="str">
            <v>นาย</v>
          </cell>
          <cell r="I1798" t="str">
            <v>ณัฐวุฒิ</v>
          </cell>
          <cell r="J1798" t="str">
            <v>สุนันตา</v>
          </cell>
          <cell r="K1798" t="str">
            <v>1-5003-00106-49-5</v>
          </cell>
          <cell r="L1798" t="str">
            <v>แม่แจ่ม</v>
          </cell>
          <cell r="M1798" t="str">
            <v>เชียงใหม่ 3</v>
          </cell>
          <cell r="N1798">
            <v>8</v>
          </cell>
          <cell r="O1798"/>
          <cell r="P1798"/>
          <cell r="Q1798"/>
          <cell r="R1798"/>
          <cell r="S1798" t="str">
            <v>ศาลแขวงเชียงใหม่</v>
          </cell>
          <cell r="T1798" t="str">
            <v>ผบE6890</v>
          </cell>
          <cell r="U1798">
            <v>2566</v>
          </cell>
          <cell r="V1798" t="str">
            <v>ผบE11045</v>
          </cell>
          <cell r="W1798">
            <v>2566</v>
          </cell>
          <cell r="X1798">
            <v>20</v>
          </cell>
          <cell r="Y1798">
            <v>11</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นายณัฐวุฒิ สุนันตา</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2641</v>
          </cell>
          <cell r="C1799">
            <v>1793</v>
          </cell>
          <cell r="D1799"/>
          <cell r="E1799"/>
          <cell r="F1799"/>
          <cell r="G1799">
            <v>800074624860</v>
          </cell>
          <cell r="H1799" t="str">
            <v>นาย</v>
          </cell>
          <cell r="I1799" t="str">
            <v>สุทัศน์</v>
          </cell>
          <cell r="J1799" t="str">
            <v>ยงศักดิ์วัฒน์</v>
          </cell>
          <cell r="K1799" t="str">
            <v>3-5003-00383-34-7</v>
          </cell>
          <cell r="L1799" t="str">
            <v>แม่แจ่ม</v>
          </cell>
          <cell r="M1799" t="str">
            <v>เชียงใหม่ 3</v>
          </cell>
          <cell r="N1799">
            <v>8</v>
          </cell>
          <cell r="O1799"/>
          <cell r="P1799"/>
          <cell r="Q1799"/>
          <cell r="R1799"/>
          <cell r="S1799" t="str">
            <v>ศาลจังหวัดฮอด</v>
          </cell>
          <cell r="T1799" t="str">
            <v>ผบE710</v>
          </cell>
          <cell r="U1799">
            <v>2566</v>
          </cell>
          <cell r="V1799" t="str">
            <v>ผบE901</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นายสุทัศน์ ยงศักดิ์วัฒน์</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2642</v>
          </cell>
          <cell r="C1800">
            <v>1794</v>
          </cell>
          <cell r="D1800"/>
          <cell r="E1800"/>
          <cell r="F1800"/>
          <cell r="G1800">
            <v>800041303580</v>
          </cell>
          <cell r="H1800" t="str">
            <v>นางสาว</v>
          </cell>
          <cell r="I1800" t="str">
            <v>จันทร์</v>
          </cell>
          <cell r="J1800" t="str">
            <v>เป็งติ๊บ</v>
          </cell>
          <cell r="K1800" t="str">
            <v>3-5017-00199-03-0</v>
          </cell>
          <cell r="L1800" t="str">
            <v>ดอยเต่า</v>
          </cell>
          <cell r="M1800" t="str">
            <v>เชียงใหม่ 3</v>
          </cell>
          <cell r="N1800">
            <v>8</v>
          </cell>
          <cell r="O1800"/>
          <cell r="P1800"/>
          <cell r="Q1800"/>
          <cell r="R1800"/>
          <cell r="S1800" t="str">
            <v>ศาลจังหวัดฮอด</v>
          </cell>
          <cell r="T1800" t="str">
            <v>ผบE719</v>
          </cell>
          <cell r="U1800">
            <v>2566</v>
          </cell>
          <cell r="V1800" t="str">
            <v>ผบE899</v>
          </cell>
          <cell r="W1800">
            <v>2566</v>
          </cell>
          <cell r="X1800">
            <v>26</v>
          </cell>
          <cell r="Y1800">
            <v>7</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นางสาวจันทร์ เป็งติ๊บ</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2643</v>
          </cell>
          <cell r="C1801">
            <v>1795</v>
          </cell>
          <cell r="D1801"/>
          <cell r="E1801"/>
          <cell r="F1801"/>
          <cell r="G1801">
            <v>800040741202</v>
          </cell>
          <cell r="H1801" t="str">
            <v>นางสาว</v>
          </cell>
          <cell r="I1801" t="str">
            <v>นันทัชพร</v>
          </cell>
          <cell r="J1801" t="str">
            <v>ไหวยะ</v>
          </cell>
          <cell r="K1801" t="str">
            <v>1-5017-00007-64-9</v>
          </cell>
          <cell r="L1801" t="str">
            <v>ดอยเต่า</v>
          </cell>
          <cell r="M1801" t="str">
            <v>เชียงใหม่ 3</v>
          </cell>
          <cell r="N1801">
            <v>8</v>
          </cell>
          <cell r="O1801"/>
          <cell r="P1801"/>
          <cell r="Q1801"/>
          <cell r="R1801"/>
          <cell r="S1801" t="str">
            <v>ศาลจังหวัดฮอด</v>
          </cell>
          <cell r="T1801" t="str">
            <v>ผบE712</v>
          </cell>
          <cell r="U1801">
            <v>2566</v>
          </cell>
          <cell r="V1801" t="str">
            <v>ผบE902</v>
          </cell>
          <cell r="W1801">
            <v>2566</v>
          </cell>
          <cell r="X1801">
            <v>26</v>
          </cell>
          <cell r="Y1801">
            <v>7</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นางสาวนันทัชพร ไหวยะ</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2644</v>
          </cell>
          <cell r="C1802">
            <v>1796</v>
          </cell>
          <cell r="D1802"/>
          <cell r="E1802"/>
          <cell r="F1802"/>
          <cell r="G1802">
            <v>800018455710</v>
          </cell>
          <cell r="H1802" t="str">
            <v>นาย</v>
          </cell>
          <cell r="I1802" t="str">
            <v>สุวิวัตร</v>
          </cell>
          <cell r="J1802" t="str">
            <v>พุทธา</v>
          </cell>
          <cell r="K1802" t="str">
            <v>3-3411-00744-93-4</v>
          </cell>
          <cell r="L1802" t="str">
            <v>ดอยเต่า</v>
          </cell>
          <cell r="M1802" t="str">
            <v>เชียงใหม่ 3</v>
          </cell>
          <cell r="N1802">
            <v>8</v>
          </cell>
          <cell r="O1802"/>
          <cell r="P1802"/>
          <cell r="Q1802"/>
          <cell r="R1802"/>
          <cell r="S1802" t="str">
            <v>ศาลจังหวัดฮอด</v>
          </cell>
          <cell r="T1802" t="str">
            <v>ผบE856</v>
          </cell>
          <cell r="U1802">
            <v>2566</v>
          </cell>
          <cell r="V1802" t="str">
            <v>ผบE1101</v>
          </cell>
          <cell r="W1802">
            <v>2566</v>
          </cell>
          <cell r="X1802">
            <v>18</v>
          </cell>
          <cell r="Y1802">
            <v>9</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นายสุวิวัตร พุทธา</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2645</v>
          </cell>
          <cell r="C1803">
            <v>1797</v>
          </cell>
          <cell r="D1803"/>
          <cell r="E1803"/>
          <cell r="F1803"/>
          <cell r="G1803">
            <v>800058779797</v>
          </cell>
          <cell r="H1803" t="str">
            <v>นาง</v>
          </cell>
          <cell r="I1803" t="str">
            <v>ธารารัตน์</v>
          </cell>
          <cell r="J1803" t="str">
            <v>ดีคำ</v>
          </cell>
          <cell r="K1803" t="str">
            <v>3-5017-00097-51-2</v>
          </cell>
          <cell r="L1803" t="str">
            <v>ดอยเต่า</v>
          </cell>
          <cell r="M1803" t="str">
            <v>เชียงใหม่ 3</v>
          </cell>
          <cell r="N1803">
            <v>8</v>
          </cell>
          <cell r="O1803"/>
          <cell r="P1803"/>
          <cell r="Q1803"/>
          <cell r="R1803"/>
          <cell r="S1803" t="str">
            <v>ศาลจังหวัดฮอด</v>
          </cell>
          <cell r="T1803" t="str">
            <v>ผบE718</v>
          </cell>
          <cell r="U1803">
            <v>2566</v>
          </cell>
          <cell r="V1803" t="str">
            <v>ผบE903</v>
          </cell>
          <cell r="W1803">
            <v>2566</v>
          </cell>
          <cell r="X1803">
            <v>26</v>
          </cell>
          <cell r="Y1803">
            <v>7</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นางธารารัตน์ ดีคำ</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2646</v>
          </cell>
          <cell r="C1804">
            <v>1798</v>
          </cell>
          <cell r="D1804"/>
          <cell r="E1804"/>
          <cell r="F1804"/>
          <cell r="G1804">
            <v>800042065428</v>
          </cell>
          <cell r="H1804" t="str">
            <v>นาง</v>
          </cell>
          <cell r="I1804" t="str">
            <v>คริษฐา</v>
          </cell>
          <cell r="J1804" t="str">
            <v>พัฒนไพรงาม</v>
          </cell>
          <cell r="K1804" t="str">
            <v>1-5003-00053-13-8</v>
          </cell>
          <cell r="L1804" t="str">
            <v>อมก๋อย</v>
          </cell>
          <cell r="M1804" t="str">
            <v>เชียงใหม่ 3</v>
          </cell>
          <cell r="N1804">
            <v>8</v>
          </cell>
          <cell r="O1804"/>
          <cell r="P1804"/>
          <cell r="Q1804"/>
          <cell r="R1804"/>
          <cell r="S1804" t="str">
            <v>ศาลแขวงเชียงใหม่</v>
          </cell>
          <cell r="T1804" t="str">
            <v>ผบE6885</v>
          </cell>
          <cell r="U1804">
            <v>2566</v>
          </cell>
          <cell r="V1804" t="str">
            <v>ผบE8677</v>
          </cell>
          <cell r="W1804">
            <v>2566</v>
          </cell>
          <cell r="X1804">
            <v>25</v>
          </cell>
          <cell r="Y1804">
            <v>9</v>
          </cell>
          <cell r="Z1804">
            <v>2566</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นางคริษฐา พัฒนไพรงาม</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2647</v>
          </cell>
          <cell r="C1805">
            <v>1799</v>
          </cell>
          <cell r="D1805"/>
          <cell r="E1805"/>
          <cell r="F1805"/>
          <cell r="G1805">
            <v>800059596851</v>
          </cell>
          <cell r="H1805" t="str">
            <v>นาย</v>
          </cell>
          <cell r="I1805" t="str">
            <v>บุญมา</v>
          </cell>
          <cell r="J1805" t="str">
            <v>วนาเดชสกุล</v>
          </cell>
          <cell r="K1805" t="str">
            <v>3-5804-00191-94-6</v>
          </cell>
          <cell r="L1805" t="str">
            <v>อมก๋อย</v>
          </cell>
          <cell r="M1805" t="str">
            <v>เชียงใหม่ 3</v>
          </cell>
          <cell r="N1805">
            <v>8</v>
          </cell>
          <cell r="O1805"/>
          <cell r="P1805"/>
          <cell r="Q1805"/>
          <cell r="R1805"/>
          <cell r="S1805" t="str">
            <v>ศาลจังหวัดฮอด</v>
          </cell>
          <cell r="T1805" t="str">
            <v>ผบE854</v>
          </cell>
          <cell r="U1805">
            <v>2566</v>
          </cell>
          <cell r="V1805" t="str">
            <v>ผบE1100</v>
          </cell>
          <cell r="W1805">
            <v>2566</v>
          </cell>
          <cell r="X1805">
            <v>18</v>
          </cell>
          <cell r="Y1805">
            <v>9</v>
          </cell>
          <cell r="Z1805">
            <v>2566</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นายบุญมา วนาเดชสกุล</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2648</v>
          </cell>
          <cell r="C1806">
            <v>1800</v>
          </cell>
          <cell r="D1806"/>
          <cell r="E1806"/>
          <cell r="F1806"/>
          <cell r="G1806">
            <v>800080824785</v>
          </cell>
          <cell r="H1806" t="str">
            <v>นาง</v>
          </cell>
          <cell r="I1806" t="str">
            <v>ธีธิดา</v>
          </cell>
          <cell r="J1806" t="str">
            <v>มาคำ</v>
          </cell>
          <cell r="K1806">
            <v>3501800008112</v>
          </cell>
          <cell r="L1806" t="str">
            <v>อมก๋อย</v>
          </cell>
          <cell r="M1806" t="str">
            <v>เชียงใหม่ 3</v>
          </cell>
          <cell r="N1806">
            <v>8</v>
          </cell>
          <cell r="O1806"/>
          <cell r="P1806"/>
          <cell r="Q1806"/>
          <cell r="R1806"/>
          <cell r="S1806" t="str">
            <v>ศาลจังหวัดฮอด</v>
          </cell>
          <cell r="T1806" t="str">
            <v>ผบE800</v>
          </cell>
          <cell r="U1806">
            <v>2565</v>
          </cell>
          <cell r="V1806" t="str">
            <v>ผบE900</v>
          </cell>
          <cell r="W1806">
            <v>2565</v>
          </cell>
          <cell r="X1806">
            <v>22</v>
          </cell>
          <cell r="Y1806">
            <v>11</v>
          </cell>
          <cell r="Z1806">
            <v>2565</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นางธีธิดา มาคำ</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2649</v>
          </cell>
          <cell r="C1807">
            <v>1801</v>
          </cell>
          <cell r="D1807"/>
          <cell r="E1807"/>
          <cell r="F1807"/>
          <cell r="G1807" t="str">
            <v>821951005494
800143478884</v>
          </cell>
          <cell r="H1807" t="str">
            <v>นาง</v>
          </cell>
          <cell r="I1807" t="str">
            <v>สุนทรี</v>
          </cell>
          <cell r="J1807" t="str">
            <v>พานิชเจริญ</v>
          </cell>
          <cell r="K1807" t="str">
            <v>3-2103-00570-17-4</v>
          </cell>
          <cell r="L1807" t="str">
            <v>สันกำแพง</v>
          </cell>
          <cell r="M1807" t="str">
            <v>เชียงใหม่ 3</v>
          </cell>
          <cell r="N1807">
            <v>8</v>
          </cell>
          <cell r="O1807"/>
          <cell r="P1807"/>
          <cell r="Q1807"/>
          <cell r="R1807"/>
          <cell r="S1807" t="str">
            <v>ศาลแขวงเชียงใหม่</v>
          </cell>
          <cell r="T1807" t="str">
            <v>ผบE1469</v>
          </cell>
          <cell r="U1807">
            <v>2566</v>
          </cell>
          <cell r="V1807" t="str">
            <v>ผบE5007</v>
          </cell>
          <cell r="W1807">
            <v>2566</v>
          </cell>
          <cell r="X1807">
            <v>26</v>
          </cell>
          <cell r="Y1807">
            <v>6</v>
          </cell>
          <cell r="Z1807">
            <v>2566</v>
          </cell>
          <cell r="AA1807"/>
          <cell r="AB1807"/>
          <cell r="AC1807"/>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นางสุนทรี พานิชเจริญ</v>
          </cell>
          <cell r="BM1807">
            <v>0</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2650</v>
          </cell>
          <cell r="C1808">
            <v>1802</v>
          </cell>
          <cell r="D1808"/>
          <cell r="E1808"/>
          <cell r="F1808"/>
          <cell r="G1808">
            <v>800068831836</v>
          </cell>
          <cell r="H1808" t="str">
            <v>นาง</v>
          </cell>
          <cell r="I1808" t="str">
            <v>อารี</v>
          </cell>
          <cell r="J1808" t="str">
            <v>เนตรคำยวง</v>
          </cell>
          <cell r="K1808" t="str">
            <v>3-5012-00361-39-3</v>
          </cell>
          <cell r="L1808" t="str">
            <v>สันป่าตอง</v>
          </cell>
          <cell r="M1808" t="str">
            <v>เชียงใหม่ 3</v>
          </cell>
          <cell r="N1808">
            <v>8</v>
          </cell>
          <cell r="O1808"/>
          <cell r="P1808"/>
          <cell r="Q1808"/>
          <cell r="R1808"/>
          <cell r="S1808" t="str">
            <v>ศาลแขวงเชียงใหม่</v>
          </cell>
          <cell r="T1808" t="str">
            <v>ผบE8963</v>
          </cell>
          <cell r="U1808">
            <v>2566</v>
          </cell>
          <cell r="V1808" t="str">
            <v>ผบE260</v>
          </cell>
          <cell r="W1808">
            <v>2567</v>
          </cell>
          <cell r="X1808">
            <v>16</v>
          </cell>
          <cell r="Y1808">
            <v>1</v>
          </cell>
          <cell r="Z1808">
            <v>2567</v>
          </cell>
          <cell r="AA1808"/>
          <cell r="AB1808"/>
          <cell r="AC1808"/>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นางอารี เนตรคำยวง</v>
          </cell>
          <cell r="BM1808">
            <v>0</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2651</v>
          </cell>
          <cell r="C1809">
            <v>1802</v>
          </cell>
          <cell r="D1809"/>
          <cell r="E1809"/>
          <cell r="F1809"/>
          <cell r="G1809">
            <v>800094127241</v>
          </cell>
          <cell r="H1809" t="str">
            <v>นาย</v>
          </cell>
          <cell r="I1809" t="str">
            <v>ธนัช</v>
          </cell>
          <cell r="J1809" t="str">
            <v>สุวรรณโฉม</v>
          </cell>
          <cell r="K1809" t="str">
            <v>3-6407-00012-73-6</v>
          </cell>
          <cell r="L1809" t="str">
            <v>สันป่าตอง</v>
          </cell>
          <cell r="M1809" t="str">
            <v>เชียงใหม่ 3</v>
          </cell>
          <cell r="N1809">
            <v>8</v>
          </cell>
          <cell r="O1809"/>
          <cell r="P1809"/>
          <cell r="Q1809"/>
          <cell r="R1809"/>
          <cell r="S1809" t="str">
            <v>ศาลแขวงเชียงใหม่</v>
          </cell>
          <cell r="T1809" t="str">
            <v>ผบE8962</v>
          </cell>
          <cell r="U1809">
            <v>2566</v>
          </cell>
          <cell r="V1809" t="str">
            <v>ผบE11123</v>
          </cell>
          <cell r="W1809">
            <v>2566</v>
          </cell>
          <cell r="X1809"/>
          <cell r="Y1809"/>
          <cell r="Z1809"/>
          <cell r="AA1809">
            <v>21</v>
          </cell>
          <cell r="AB1809">
            <v>11</v>
          </cell>
          <cell r="AC1809">
            <v>2566</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นายธนัช สุวรรณโฉม</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2652</v>
          </cell>
          <cell r="C1810">
            <v>1803</v>
          </cell>
          <cell r="D1810"/>
          <cell r="E1810"/>
          <cell r="F1810"/>
          <cell r="G1810">
            <v>800069706003</v>
          </cell>
          <cell r="H1810" t="str">
            <v>นางสาว</v>
          </cell>
          <cell r="I1810" t="str">
            <v>นฤมล</v>
          </cell>
          <cell r="J1810" t="str">
            <v>พรมเทศ</v>
          </cell>
          <cell r="K1810" t="str">
            <v>1-5601-00127-98-7</v>
          </cell>
          <cell r="L1810" t="str">
            <v>เซ็นทรัล แอร์พอร์ต พลาซ่า เชียงใหม่</v>
          </cell>
          <cell r="M1810" t="str">
            <v>เชียงใหม่ 1</v>
          </cell>
          <cell r="N1810">
            <v>8</v>
          </cell>
          <cell r="O1810"/>
          <cell r="P1810"/>
          <cell r="Q1810"/>
          <cell r="R1810"/>
          <cell r="S1810" t="str">
            <v>ศาลจังหวัดพะเยา</v>
          </cell>
          <cell r="T1810" t="str">
            <v>ผบ3307</v>
          </cell>
          <cell r="U1810">
            <v>2562</v>
          </cell>
          <cell r="V1810" t="str">
            <v>ผบ108</v>
          </cell>
          <cell r="W1810">
            <v>2563</v>
          </cell>
          <cell r="X1810"/>
          <cell r="Y1810"/>
          <cell r="Z1810"/>
          <cell r="AA1810">
            <v>28</v>
          </cell>
          <cell r="AB1810">
            <v>1</v>
          </cell>
          <cell r="AC1810">
            <v>2563</v>
          </cell>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นางสาวนฤมล พรมเทศ</v>
          </cell>
          <cell r="BM1810">
            <v>0</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2653</v>
          </cell>
          <cell r="C1811">
            <v>1804</v>
          </cell>
          <cell r="D1811"/>
          <cell r="E1811"/>
          <cell r="F1811"/>
          <cell r="G1811"/>
          <cell r="H1811" t="str">
            <v>นาย</v>
          </cell>
          <cell r="I1811" t="str">
            <v>สถาร</v>
          </cell>
          <cell r="J1811" t="str">
            <v>อินเป็ง</v>
          </cell>
          <cell r="K1811" t="str">
            <v>3-5015-00448-25-7</v>
          </cell>
          <cell r="L1811" t="str">
            <v>บี๊ก ซี หางดง</v>
          </cell>
          <cell r="M1811" t="str">
            <v>เชียงใหม่ 3</v>
          </cell>
          <cell r="N1811">
            <v>8</v>
          </cell>
          <cell r="O1811"/>
          <cell r="P1811"/>
          <cell r="Q1811"/>
          <cell r="R1811"/>
          <cell r="S1811" t="str">
            <v>ศาลแขวงเชียงใหม่</v>
          </cell>
          <cell r="T1811" t="str">
            <v>ผบE320</v>
          </cell>
          <cell r="U1811">
            <v>2566</v>
          </cell>
          <cell r="V1811" t="str">
            <v>ผบE3636</v>
          </cell>
          <cell r="W1811">
            <v>2566</v>
          </cell>
          <cell r="X1811"/>
          <cell r="Y1811"/>
          <cell r="Z1811"/>
          <cell r="AA1811">
            <v>23</v>
          </cell>
          <cell r="AB1811">
            <v>5</v>
          </cell>
          <cell r="AC1811">
            <v>2566</v>
          </cell>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นายสถาร อินเป็ง</v>
          </cell>
          <cell r="BM1811">
            <v>800100167538</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2654</v>
          </cell>
          <cell r="C1812">
            <v>1805</v>
          </cell>
          <cell r="D1812">
            <v>7</v>
          </cell>
          <cell r="E1812">
            <v>6</v>
          </cell>
          <cell r="F1812">
            <v>2567</v>
          </cell>
          <cell r="G1812">
            <v>800087545292</v>
          </cell>
          <cell r="H1812" t="str">
            <v>นาย</v>
          </cell>
          <cell r="I1812" t="str">
            <v>อุทัย</v>
          </cell>
          <cell r="J1812" t="str">
            <v>ภู่ภักดี</v>
          </cell>
          <cell r="K1812" t="str">
            <v>5-6004-00004-43-2</v>
          </cell>
          <cell r="L1812" t="str">
            <v>สันกำแพง</v>
          </cell>
          <cell r="M1812" t="str">
            <v>เชียงใหม่ 3</v>
          </cell>
          <cell r="N1812">
            <v>8</v>
          </cell>
          <cell r="O1812"/>
          <cell r="P1812"/>
          <cell r="Q1812"/>
          <cell r="R1812"/>
          <cell r="S1812" t="str">
            <v>ศาลแขวงเชียงใหม่</v>
          </cell>
          <cell r="T1812" t="str">
            <v>ผบE545</v>
          </cell>
          <cell r="U1812">
            <v>2563</v>
          </cell>
          <cell r="V1812" t="str">
            <v>ผบE1066</v>
          </cell>
          <cell r="W1812">
            <v>2563</v>
          </cell>
          <cell r="X1812">
            <v>21</v>
          </cell>
          <cell r="Y1812">
            <v>9</v>
          </cell>
          <cell r="Z1812">
            <v>2563</v>
          </cell>
          <cell r="AA1812"/>
          <cell r="AB1812"/>
          <cell r="AC1812"/>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นายอุทัย ภู่ภักดี</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2655</v>
          </cell>
          <cell r="C1813">
            <v>1806</v>
          </cell>
          <cell r="D1813">
            <v>7</v>
          </cell>
          <cell r="E1813">
            <v>6</v>
          </cell>
          <cell r="F1813">
            <v>2567</v>
          </cell>
          <cell r="G1813">
            <v>821952012143</v>
          </cell>
          <cell r="H1813" t="str">
            <v>พ.อ.อ.หรือนาย</v>
          </cell>
          <cell r="I1813" t="str">
            <v>ไกรธวัช</v>
          </cell>
          <cell r="J1813" t="str">
            <v>วิริยะ</v>
          </cell>
          <cell r="K1813" t="str">
            <v>3-2009-00287-47-3</v>
          </cell>
          <cell r="L1813" t="str">
            <v>สันกำแพง</v>
          </cell>
          <cell r="M1813" t="str">
            <v>เชียงใหม่ 3</v>
          </cell>
          <cell r="N1813">
            <v>8</v>
          </cell>
          <cell r="O1813"/>
          <cell r="P1813"/>
          <cell r="Q1813"/>
          <cell r="R1813"/>
          <cell r="S1813" t="str">
            <v>ศาลจังหวัดเชียงใหม่</v>
          </cell>
          <cell r="T1813" t="str">
            <v>ผบ 1375</v>
          </cell>
          <cell r="U1813">
            <v>2563</v>
          </cell>
          <cell r="V1813" t="str">
            <v>ผบ 2547</v>
          </cell>
          <cell r="W1813">
            <v>2563</v>
          </cell>
          <cell r="X1813"/>
          <cell r="Y1813"/>
          <cell r="Z1813"/>
          <cell r="AA1813">
            <v>19</v>
          </cell>
          <cell r="AB1813">
            <v>10</v>
          </cell>
          <cell r="AC1813">
            <v>2563</v>
          </cell>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พ.อ.อ.หรือนายไกรธวัช วิริยะ</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2656</v>
          </cell>
          <cell r="C1814">
            <v>1807</v>
          </cell>
          <cell r="D1814"/>
          <cell r="E1814"/>
          <cell r="F1814"/>
          <cell r="G1814">
            <v>80011761310</v>
          </cell>
          <cell r="H1814" t="str">
            <v>นาย</v>
          </cell>
          <cell r="I1814" t="str">
            <v>อมร</v>
          </cell>
          <cell r="J1814" t="str">
            <v>ไทยกรณ์</v>
          </cell>
          <cell r="K1814" t="str">
            <v>3-5005-00418-27-6</v>
          </cell>
          <cell r="L1814" t="str">
            <v>เซ็นทรัล เฟสติวัล เชียงใหม่</v>
          </cell>
          <cell r="M1814" t="str">
            <v>เชียงใหม่ 1</v>
          </cell>
          <cell r="N1814">
            <v>8</v>
          </cell>
          <cell r="O1814"/>
          <cell r="P1814"/>
          <cell r="Q1814"/>
          <cell r="R1814"/>
          <cell r="S1814" t="str">
            <v>ศาลแขวงเชียงใหม่</v>
          </cell>
          <cell r="T1814" t="str">
            <v>ผบE7795</v>
          </cell>
          <cell r="U1814">
            <v>2565</v>
          </cell>
          <cell r="V1814" t="str">
            <v>ผบE809</v>
          </cell>
          <cell r="W1814">
            <v>2566</v>
          </cell>
          <cell r="X1814">
            <v>7</v>
          </cell>
          <cell r="Y1814">
            <v>2</v>
          </cell>
          <cell r="Z1814">
            <v>2566</v>
          </cell>
          <cell r="AA1814"/>
          <cell r="AB1814"/>
          <cell r="AC1814"/>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นายอมร ไทยกรณ์</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2657</v>
          </cell>
          <cell r="C1815">
            <v>1808</v>
          </cell>
          <cell r="D1815"/>
          <cell r="E1815"/>
          <cell r="F1815"/>
          <cell r="G1815">
            <v>839648012400</v>
          </cell>
          <cell r="H1815" t="str">
            <v>นางสาว</v>
          </cell>
          <cell r="I1815" t="str">
            <v>ไข่มุกหรือพภัสสรณ์</v>
          </cell>
          <cell r="J1815" t="str">
            <v>เมฆโปธิ</v>
          </cell>
          <cell r="K1815" t="str">
            <v>3-5106-00028-82-8</v>
          </cell>
          <cell r="L1815" t="str">
            <v>ท่าแพ</v>
          </cell>
          <cell r="M1815" t="str">
            <v>เชียงใหม่ 1</v>
          </cell>
          <cell r="N1815">
            <v>8</v>
          </cell>
          <cell r="O1815"/>
          <cell r="P1815"/>
          <cell r="Q1815"/>
          <cell r="R1815"/>
          <cell r="S1815" t="str">
            <v>ศาลแขวงเชียงใหม่</v>
          </cell>
          <cell r="T1815" t="str">
            <v>ผบ.9763</v>
          </cell>
          <cell r="U1815">
            <v>2558</v>
          </cell>
          <cell r="V1815" t="str">
            <v>ผบ.10218</v>
          </cell>
          <cell r="W1815">
            <v>2558</v>
          </cell>
          <cell r="X1815"/>
          <cell r="Y1815"/>
          <cell r="Z1815"/>
          <cell r="AA1815">
            <v>25</v>
          </cell>
          <cell r="AB1815">
            <v>12</v>
          </cell>
          <cell r="AC1815">
            <v>2558</v>
          </cell>
          <cell r="AD1815"/>
          <cell r="AE1815"/>
          <cell r="AF1815"/>
          <cell r="AG1815"/>
          <cell r="AH1815"/>
          <cell r="AI1815"/>
          <cell r="AJ1815"/>
          <cell r="AK1815"/>
          <cell r="AL1815"/>
          <cell r="AM1815"/>
          <cell r="AN1815"/>
          <cell r="AO1815"/>
          <cell r="AP1815"/>
          <cell r="AQ1815"/>
          <cell r="AR1815"/>
          <cell r="AS1815"/>
          <cell r="AT1815"/>
          <cell r="AU1815"/>
          <cell r="AV1815"/>
          <cell r="AW1815"/>
          <cell r="AX1815"/>
          <cell r="AY1815"/>
          <cell r="AZ1815"/>
          <cell r="BA1815"/>
          <cell r="BB1815"/>
          <cell r="BC1815"/>
          <cell r="BD1815"/>
          <cell r="BE1815"/>
          <cell r="BF1815"/>
          <cell r="BG1815"/>
          <cell r="BH1815"/>
          <cell r="BI1815"/>
          <cell r="BJ1815"/>
          <cell r="BK1815"/>
          <cell r="BL1815" t="str">
            <v>นางสาวไข่มุกหรือพภัสสรณ์ เมฆโปธิ</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2658</v>
          </cell>
          <cell r="C1816">
            <v>1809</v>
          </cell>
          <cell r="D1816"/>
          <cell r="E1816"/>
          <cell r="F1816"/>
          <cell r="G1816">
            <v>800079140243</v>
          </cell>
          <cell r="H1816" t="str">
            <v>นาย</v>
          </cell>
          <cell r="I1816" t="str">
            <v>ณัฐกานต์</v>
          </cell>
          <cell r="J1816" t="str">
            <v>เครือฟู</v>
          </cell>
          <cell r="K1816" t="str">
            <v>1-5099-01066-35-6</v>
          </cell>
          <cell r="L1816" t="str">
            <v>เซ็นทรัล แอร์พอร์ต พลาซ่า เชียงใหม่</v>
          </cell>
          <cell r="M1816" t="str">
            <v>เชียงใหม่ 1</v>
          </cell>
          <cell r="N1816">
            <v>8</v>
          </cell>
          <cell r="O1816"/>
          <cell r="P1816"/>
          <cell r="Q1816"/>
          <cell r="R1816"/>
          <cell r="S1816" t="str">
            <v>ศาลแขวงเชียงใหม่</v>
          </cell>
          <cell r="T1816" t="str">
            <v>ผบ.4089</v>
          </cell>
          <cell r="U1816">
            <v>2562</v>
          </cell>
          <cell r="V1816" t="str">
            <v>ผบ.4887</v>
          </cell>
          <cell r="W1816">
            <v>2562</v>
          </cell>
          <cell r="X1816"/>
          <cell r="Y1816"/>
          <cell r="Z1816"/>
          <cell r="AA1816">
            <v>15</v>
          </cell>
          <cell r="AB1816">
            <v>6</v>
          </cell>
          <cell r="AC1816">
            <v>2562</v>
          </cell>
          <cell r="AD1816"/>
          <cell r="AE1816"/>
          <cell r="AF1816"/>
          <cell r="AG1816"/>
          <cell r="AH1816"/>
          <cell r="AI1816"/>
          <cell r="AJ1816"/>
          <cell r="AK1816"/>
          <cell r="AL1816"/>
          <cell r="AM1816"/>
          <cell r="AN1816"/>
          <cell r="AO1816"/>
          <cell r="AP1816"/>
          <cell r="AQ1816"/>
          <cell r="AR1816"/>
          <cell r="AS1816"/>
          <cell r="AT1816"/>
          <cell r="AU1816"/>
          <cell r="AV1816"/>
          <cell r="AW1816"/>
          <cell r="AX1816"/>
          <cell r="AY1816"/>
          <cell r="AZ1816"/>
          <cell r="BA1816"/>
          <cell r="BB1816"/>
          <cell r="BC1816"/>
          <cell r="BD1816"/>
          <cell r="BE1816"/>
          <cell r="BF1816"/>
          <cell r="BG1816"/>
          <cell r="BH1816"/>
          <cell r="BI1816"/>
          <cell r="BJ1816"/>
          <cell r="BK1816"/>
          <cell r="BL1816" t="str">
            <v>นางสาวชุติมา ศรีนวลโครต</v>
          </cell>
          <cell r="BM1816">
            <v>0</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2659</v>
          </cell>
          <cell r="C1817">
            <v>1810</v>
          </cell>
          <cell r="D1817">
            <v>13</v>
          </cell>
          <cell r="E1817">
            <v>6</v>
          </cell>
          <cell r="F1817">
            <v>2567</v>
          </cell>
          <cell r="G1817"/>
          <cell r="H1817" t="str">
            <v>นางสาว</v>
          </cell>
          <cell r="I1817" t="str">
            <v>ชุติมา</v>
          </cell>
          <cell r="J1817" t="str">
            <v>ศรีนวลโครต</v>
          </cell>
          <cell r="K1817" t="str">
            <v>3-3002-00113-08-1</v>
          </cell>
          <cell r="L1817" t="str">
            <v>แม่แตง</v>
          </cell>
          <cell r="M1817" t="str">
            <v>เชียงใหม่ 2</v>
          </cell>
          <cell r="N1817">
            <v>8</v>
          </cell>
          <cell r="O1817"/>
          <cell r="P1817"/>
          <cell r="Q1817"/>
          <cell r="R1817"/>
          <cell r="S1817" t="str">
            <v>ศาลแขวงเชียงดาว</v>
          </cell>
          <cell r="T1817" t="str">
            <v>ผบE871</v>
          </cell>
          <cell r="U1817">
            <v>2566</v>
          </cell>
          <cell r="V1817" t="str">
            <v>ผบE951</v>
          </cell>
          <cell r="W1817">
            <v>2566</v>
          </cell>
          <cell r="X1817">
            <v>4</v>
          </cell>
          <cell r="Y1817">
            <v>8</v>
          </cell>
          <cell r="Z1817">
            <v>2566</v>
          </cell>
          <cell r="AA1817"/>
          <cell r="AB1817"/>
          <cell r="AC1817"/>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นางสาวชุติมา ศรีนวลโครต</v>
          </cell>
          <cell r="BM1817">
            <v>0</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2660</v>
          </cell>
          <cell r="C1818">
            <v>1811</v>
          </cell>
          <cell r="D1818">
            <v>20</v>
          </cell>
          <cell r="E1818">
            <v>9</v>
          </cell>
          <cell r="F1818">
            <v>2565</v>
          </cell>
          <cell r="G1818"/>
          <cell r="H1818" t="str">
            <v>นาย</v>
          </cell>
          <cell r="I1818" t="str">
            <v>ชัยรัช</v>
          </cell>
          <cell r="J1818" t="str">
            <v>พงศ์ปัน</v>
          </cell>
          <cell r="K1818" t="str">
            <v>3-5019-00064-32-4</v>
          </cell>
          <cell r="L1818" t="str">
            <v>ฝาง</v>
          </cell>
          <cell r="M1818" t="str">
            <v>เชียงใหม่ 2</v>
          </cell>
          <cell r="N1818">
            <v>8</v>
          </cell>
          <cell r="O1818"/>
          <cell r="P1818"/>
          <cell r="Q1818"/>
          <cell r="R1818"/>
          <cell r="S1818" t="str">
            <v>ศาลแขวงเชียงใหม่</v>
          </cell>
          <cell r="T1818" t="str">
            <v>ผบE3554</v>
          </cell>
          <cell r="U1818">
            <v>2565</v>
          </cell>
          <cell r="V1818" t="str">
            <v>ผบE5840</v>
          </cell>
          <cell r="W1818">
            <v>2565</v>
          </cell>
          <cell r="X1818">
            <v>15</v>
          </cell>
          <cell r="Y1818">
            <v>8</v>
          </cell>
          <cell r="Z1818">
            <v>2565</v>
          </cell>
          <cell r="AA1818"/>
          <cell r="AB1818"/>
          <cell r="AC1818"/>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cell r="BC1818"/>
          <cell r="BD1818"/>
          <cell r="BE1818"/>
          <cell r="BF1818"/>
          <cell r="BG1818"/>
          <cell r="BH1818"/>
          <cell r="BI1818"/>
          <cell r="BJ1818"/>
          <cell r="BK1818"/>
          <cell r="BL1818" t="str">
            <v>นายชัยรัช พงศ์ปัน</v>
          </cell>
          <cell r="BM1818">
            <v>0</v>
          </cell>
          <cell r="BN1818"/>
          <cell r="BO1818"/>
          <cell r="BP1818"/>
          <cell r="BQ1818"/>
          <cell r="BR1818"/>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2661</v>
          </cell>
          <cell r="C1819">
            <v>1812</v>
          </cell>
          <cell r="D1819">
            <v>13</v>
          </cell>
          <cell r="E1819">
            <v>6</v>
          </cell>
          <cell r="F1819">
            <v>2567</v>
          </cell>
          <cell r="G1819">
            <v>800098730586</v>
          </cell>
          <cell r="H1819" t="str">
            <v>นางสาว</v>
          </cell>
          <cell r="I1819" t="str">
            <v>เบญจรักษ์</v>
          </cell>
          <cell r="J1819" t="str">
            <v>หน่อตุ้ย</v>
          </cell>
          <cell r="K1819" t="str">
            <v>1-5012-00004-92-6</v>
          </cell>
          <cell r="L1819" t="str">
            <v>บิ๊กซีหางดง</v>
          </cell>
          <cell r="M1819" t="str">
            <v>เชียงใหม่ 3</v>
          </cell>
          <cell r="N1819">
            <v>8</v>
          </cell>
          <cell r="O1819"/>
          <cell r="P1819"/>
          <cell r="Q1819"/>
          <cell r="R1819"/>
          <cell r="S1819" t="str">
            <v>ศาลแขวงเชียงใหม่</v>
          </cell>
          <cell r="T1819" t="str">
            <v>ผบE384</v>
          </cell>
          <cell r="U1819">
            <v>2566</v>
          </cell>
          <cell r="V1819" t="str">
            <v>ผบE2276</v>
          </cell>
          <cell r="W1819">
            <v>2566</v>
          </cell>
          <cell r="X1819"/>
          <cell r="Y1819"/>
          <cell r="Z1819"/>
          <cell r="AA1819">
            <v>24</v>
          </cell>
          <cell r="AB1819">
            <v>4</v>
          </cell>
          <cell r="AC1819">
            <v>2566</v>
          </cell>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cell r="BC1819"/>
          <cell r="BD1819"/>
          <cell r="BE1819"/>
          <cell r="BF1819"/>
          <cell r="BG1819"/>
          <cell r="BH1819"/>
          <cell r="BI1819"/>
          <cell r="BJ1819"/>
          <cell r="BK1819"/>
          <cell r="BL1819" t="str">
            <v>นางสาวเบญจรักษ์ หน่อตุ้ย</v>
          </cell>
          <cell r="BM1819">
            <v>0</v>
          </cell>
          <cell r="BN1819"/>
          <cell r="BO1819"/>
          <cell r="BP1819"/>
          <cell r="BQ1819"/>
          <cell r="BR1819"/>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2662</v>
          </cell>
          <cell r="C1820">
            <v>1813</v>
          </cell>
          <cell r="D1820">
            <v>23</v>
          </cell>
          <cell r="E1820">
            <v>8</v>
          </cell>
          <cell r="F1820">
            <v>2566</v>
          </cell>
          <cell r="G1820">
            <v>800058470462</v>
          </cell>
          <cell r="H1820" t="str">
            <v>นาง</v>
          </cell>
          <cell r="I1820" t="str">
            <v>แสงดาว</v>
          </cell>
          <cell r="J1820" t="str">
            <v>หล้าเสาร์</v>
          </cell>
          <cell r="K1820" t="str">
            <v>3-5705-00156-39-5</v>
          </cell>
          <cell r="L1820" t="str">
            <v>ฮอด</v>
          </cell>
          <cell r="M1820" t="str">
            <v>เชียงใหม่ 3</v>
          </cell>
          <cell r="N1820">
            <v>8</v>
          </cell>
          <cell r="O1820"/>
          <cell r="P1820"/>
          <cell r="Q1820"/>
          <cell r="R1820"/>
          <cell r="S1820" t="str">
            <v>ศาลจังหวัดฮอด</v>
          </cell>
          <cell r="T1820" t="str">
            <v>ผบE794</v>
          </cell>
          <cell r="U1820">
            <v>2565</v>
          </cell>
          <cell r="V1820" t="str">
            <v>ผบE957</v>
          </cell>
          <cell r="W1820">
            <v>2565</v>
          </cell>
          <cell r="X1820">
            <v>13</v>
          </cell>
          <cell r="Y1820">
            <v>12</v>
          </cell>
          <cell r="Z1820">
            <v>2565</v>
          </cell>
          <cell r="AA1820"/>
          <cell r="AB1820"/>
          <cell r="AC1820"/>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นางแสงดาว หล้าเสาร์</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2663</v>
          </cell>
          <cell r="C1821">
            <v>1814</v>
          </cell>
          <cell r="D1821">
            <v>13</v>
          </cell>
          <cell r="E1821">
            <v>6</v>
          </cell>
          <cell r="F1821">
            <v>2567</v>
          </cell>
          <cell r="G1821">
            <v>800075870728</v>
          </cell>
          <cell r="H1821" t="str">
            <v>นาย</v>
          </cell>
          <cell r="I1821" t="str">
            <v>บัณฑิต</v>
          </cell>
          <cell r="J1821" t="str">
            <v>บริหาร</v>
          </cell>
          <cell r="K1821" t="str">
            <v>3-5099-00553-17-9</v>
          </cell>
          <cell r="L1821" t="str">
            <v>บิ๊กซีหางดง</v>
          </cell>
          <cell r="M1821" t="str">
            <v>เชียงใหม่ 3</v>
          </cell>
          <cell r="N1821">
            <v>8</v>
          </cell>
          <cell r="O1821"/>
          <cell r="P1821"/>
          <cell r="Q1821"/>
          <cell r="R1821"/>
          <cell r="S1821" t="str">
            <v>ศาลแขวงเชียงใหม่</v>
          </cell>
          <cell r="T1821" t="str">
            <v>ผบE382</v>
          </cell>
          <cell r="U1821">
            <v>2566</v>
          </cell>
          <cell r="V1821" t="str">
            <v>ผบE2268</v>
          </cell>
          <cell r="W1821">
            <v>2566</v>
          </cell>
          <cell r="X1821">
            <v>24</v>
          </cell>
          <cell r="Y1821">
            <v>4</v>
          </cell>
          <cell r="Z1821">
            <v>2566</v>
          </cell>
          <cell r="AA1821"/>
          <cell r="AB1821"/>
          <cell r="AC1821"/>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นายบัณฑิต บริหาร</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2664</v>
          </cell>
          <cell r="C1822">
            <v>1815</v>
          </cell>
          <cell r="D1822">
            <v>22</v>
          </cell>
          <cell r="E1822">
            <v>8</v>
          </cell>
          <cell r="F1822">
            <v>2566</v>
          </cell>
          <cell r="G1822">
            <v>800054361210</v>
          </cell>
          <cell r="H1822" t="str">
            <v>นางสาว</v>
          </cell>
          <cell r="I1822" t="str">
            <v>ดารารัตน์</v>
          </cell>
          <cell r="J1822" t="str">
            <v>ฟูเดช</v>
          </cell>
          <cell r="K1822" t="str">
            <v>3-5015-00090-35-2</v>
          </cell>
          <cell r="L1822" t="str">
            <v>บิ๊กซี หางดง</v>
          </cell>
          <cell r="M1822" t="str">
            <v>เชียงใหม่ 3</v>
          </cell>
          <cell r="N1822">
            <v>8</v>
          </cell>
          <cell r="O1822"/>
          <cell r="P1822"/>
          <cell r="Q1822"/>
          <cell r="R1822"/>
          <cell r="S1822" t="str">
            <v>ศาลแขวงเชียงใหม่</v>
          </cell>
          <cell r="T1822" t="str">
            <v>ผบE1435</v>
          </cell>
          <cell r="U1822">
            <v>2566</v>
          </cell>
          <cell r="V1822" t="str">
            <v>ผบE3290</v>
          </cell>
          <cell r="W1822">
            <v>2566</v>
          </cell>
          <cell r="X1822"/>
          <cell r="Y1822"/>
          <cell r="Z1822"/>
          <cell r="AA1822">
            <v>16</v>
          </cell>
          <cell r="AB1822">
            <v>5</v>
          </cell>
          <cell r="AC1822">
            <v>2566</v>
          </cell>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นางสาวดารารัตน์ ฟูเดช</v>
          </cell>
          <cell r="BM1822">
            <v>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2665</v>
          </cell>
          <cell r="C1823">
            <v>1816</v>
          </cell>
          <cell r="D1823">
            <v>22</v>
          </cell>
          <cell r="E1823">
            <v>8</v>
          </cell>
          <cell r="F1823">
            <v>2566</v>
          </cell>
          <cell r="G1823" t="str">
            <v>800090201016,
800122831640,
800133661069</v>
          </cell>
          <cell r="H1823" t="str">
            <v>นาย</v>
          </cell>
          <cell r="I1823" t="str">
            <v>ภัทรพงศ์</v>
          </cell>
          <cell r="J1823" t="str">
            <v>บัวนวล</v>
          </cell>
          <cell r="K1823" t="str">
            <v>1-5099-00766-27-3</v>
          </cell>
          <cell r="L1823" t="str">
            <v>บิ๊กซี หางดง</v>
          </cell>
          <cell r="M1823" t="str">
            <v>เชียงใหม่ 3</v>
          </cell>
          <cell r="N1823">
            <v>8</v>
          </cell>
          <cell r="O1823"/>
          <cell r="P1823"/>
          <cell r="Q1823"/>
          <cell r="R1823"/>
          <cell r="S1823" t="str">
            <v>ศาลแขวงเชียงใหม่</v>
          </cell>
          <cell r="T1823" t="str">
            <v>ผบE303</v>
          </cell>
          <cell r="U1823">
            <v>2566</v>
          </cell>
          <cell r="V1823" t="str">
            <v>ผบE3595</v>
          </cell>
          <cell r="W1823">
            <v>2566</v>
          </cell>
          <cell r="X1823">
            <v>23</v>
          </cell>
          <cell r="Y1823">
            <v>5</v>
          </cell>
          <cell r="Z1823">
            <v>2566</v>
          </cell>
          <cell r="AA1823"/>
          <cell r="AB1823"/>
          <cell r="AC1823"/>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นายภัทรพงศ์ บัวนวล</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2666</v>
          </cell>
          <cell r="C1824">
            <v>1817</v>
          </cell>
          <cell r="D1824">
            <v>22</v>
          </cell>
          <cell r="E1824">
            <v>8</v>
          </cell>
          <cell r="F1824">
            <v>2566</v>
          </cell>
          <cell r="G1824">
            <v>800046680719</v>
          </cell>
          <cell r="H1824" t="str">
            <v>นางสาว</v>
          </cell>
          <cell r="I1824" t="str">
            <v>ธิชาภรณ์</v>
          </cell>
          <cell r="J1824" t="str">
            <v>ทรายคำ</v>
          </cell>
          <cell r="K1824" t="str">
            <v>1-5099-00308-72-1</v>
          </cell>
          <cell r="L1824" t="str">
            <v>บิ๊กซี หางดง</v>
          </cell>
          <cell r="M1824" t="str">
            <v>เชียงใหม่ 3</v>
          </cell>
          <cell r="N1824">
            <v>8</v>
          </cell>
          <cell r="O1824"/>
          <cell r="P1824"/>
          <cell r="Q1824"/>
          <cell r="R1824"/>
          <cell r="S1824" t="str">
            <v>ศาลแขวงเชียงใหม่</v>
          </cell>
          <cell r="T1824" t="str">
            <v>ผบE1889</v>
          </cell>
          <cell r="U1824">
            <v>2566</v>
          </cell>
          <cell r="V1824" t="str">
            <v>ผบE3415</v>
          </cell>
          <cell r="W1824">
            <v>2566</v>
          </cell>
          <cell r="X1824"/>
          <cell r="Y1824"/>
          <cell r="Z1824"/>
          <cell r="AA1824">
            <v>19</v>
          </cell>
          <cell r="AB1824">
            <v>5</v>
          </cell>
          <cell r="AC1824">
            <v>2566</v>
          </cell>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cell r="BC1824"/>
          <cell r="BD1824"/>
          <cell r="BE1824"/>
          <cell r="BF1824"/>
          <cell r="BG1824"/>
          <cell r="BH1824"/>
          <cell r="BI1824"/>
          <cell r="BJ1824"/>
          <cell r="BK1824"/>
          <cell r="BL1824" t="str">
            <v>นางสาวธิชาภรณ์ ทรายคำ</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2667</v>
          </cell>
          <cell r="C1825">
            <v>1818</v>
          </cell>
          <cell r="D1825">
            <v>22</v>
          </cell>
          <cell r="E1825">
            <v>8</v>
          </cell>
          <cell r="F1825">
            <v>2566</v>
          </cell>
          <cell r="G1825">
            <v>800082296263</v>
          </cell>
          <cell r="H1825" t="str">
            <v>นางสาว</v>
          </cell>
          <cell r="I1825" t="str">
            <v>รติพร</v>
          </cell>
          <cell r="J1825" t="str">
            <v>ศิริวัฒน์</v>
          </cell>
          <cell r="K1825" t="str">
            <v>1-1020-01192-14-0</v>
          </cell>
          <cell r="L1825" t="str">
            <v>บิ๊กซี หางดง</v>
          </cell>
          <cell r="M1825" t="str">
            <v>เชียงใหม่ 3</v>
          </cell>
          <cell r="N1825">
            <v>8</v>
          </cell>
          <cell r="O1825"/>
          <cell r="P1825"/>
          <cell r="Q1825"/>
          <cell r="R1825"/>
          <cell r="S1825" t="str">
            <v>ศาลแขวงเชียงใหม่</v>
          </cell>
          <cell r="T1825" t="str">
            <v>ผบE1891</v>
          </cell>
          <cell r="U1825">
            <v>2566</v>
          </cell>
          <cell r="V1825" t="str">
            <v>ผบE3422</v>
          </cell>
          <cell r="W1825">
            <v>2566</v>
          </cell>
          <cell r="X1825">
            <v>19</v>
          </cell>
          <cell r="Y1825">
            <v>5</v>
          </cell>
          <cell r="Z1825">
            <v>2566</v>
          </cell>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cell r="BC1825"/>
          <cell r="BD1825"/>
          <cell r="BE1825"/>
          <cell r="BF1825"/>
          <cell r="BG1825"/>
          <cell r="BH1825"/>
          <cell r="BI1825"/>
          <cell r="BJ1825"/>
          <cell r="BK1825"/>
          <cell r="BL1825" t="str">
            <v>นางสาวรติพร ศิริวัฒน์</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cell r="C1826"/>
          <cell r="D1826"/>
          <cell r="E1826"/>
          <cell r="F1826"/>
          <cell r="G1826"/>
          <cell r="H1826"/>
          <cell r="I1826"/>
          <cell r="J1826"/>
          <cell r="K1826"/>
          <cell r="L1826"/>
          <cell r="M1826"/>
          <cell r="N1826"/>
          <cell r="O1826"/>
          <cell r="P1826"/>
          <cell r="Q1826"/>
          <cell r="R1826"/>
          <cell r="S1826"/>
          <cell r="T1826"/>
          <cell r="U1826"/>
          <cell r="V1826"/>
          <cell r="W1826"/>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cell r="BM1826"/>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cell r="C1827"/>
          <cell r="D1827"/>
          <cell r="E1827"/>
          <cell r="F1827"/>
          <cell r="G1827" t="str">
            <v xml:space="preserve"> </v>
          </cell>
          <cell r="H1827"/>
          <cell r="I1827"/>
          <cell r="J1827"/>
          <cell r="K1827"/>
          <cell r="L1827"/>
          <cell r="M1827"/>
          <cell r="N1827"/>
          <cell r="O1827"/>
          <cell r="P1827"/>
          <cell r="Q1827"/>
          <cell r="R1827"/>
          <cell r="S1827"/>
          <cell r="T1827"/>
          <cell r="U1827"/>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cell r="BM1827"/>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cell r="C1828"/>
          <cell r="D1828"/>
          <cell r="E1828"/>
          <cell r="F1828"/>
          <cell r="G1828"/>
          <cell r="H1828"/>
          <cell r="I1828"/>
          <cell r="J1828"/>
          <cell r="K1828"/>
          <cell r="L1828"/>
          <cell r="M1828"/>
          <cell r="N1828"/>
          <cell r="O1828"/>
          <cell r="P1828"/>
          <cell r="Q1828"/>
          <cell r="R1828"/>
          <cell r="S1828"/>
          <cell r="T1828"/>
          <cell r="U1828"/>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cell r="BM1828"/>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cell r="C1829"/>
          <cell r="D1829"/>
          <cell r="E1829"/>
          <cell r="F1829"/>
          <cell r="G1829"/>
          <cell r="H1829"/>
          <cell r="I1829"/>
          <cell r="J1829"/>
          <cell r="K1829"/>
          <cell r="L1829"/>
          <cell r="M1829"/>
          <cell r="N1829"/>
          <cell r="O1829"/>
          <cell r="P1829"/>
          <cell r="Q1829"/>
          <cell r="R1829"/>
          <cell r="S1829"/>
          <cell r="T1829"/>
          <cell r="U1829"/>
          <cell r="V1829"/>
          <cell r="W1829"/>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cell r="BM1829"/>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cell r="C1830"/>
          <cell r="D1830"/>
          <cell r="E1830"/>
          <cell r="F1830"/>
          <cell r="G1830"/>
          <cell r="H1830"/>
          <cell r="I1830"/>
          <cell r="J1830"/>
          <cell r="K1830"/>
          <cell r="L1830"/>
          <cell r="M1830"/>
          <cell r="N1830"/>
          <cell r="O1830"/>
          <cell r="P1830"/>
          <cell r="Q1830"/>
          <cell r="R1830"/>
          <cell r="S1830"/>
          <cell r="T1830"/>
          <cell r="U1830"/>
          <cell r="V1830"/>
          <cell r="W1830"/>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cell r="BM1830"/>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cell r="C1831"/>
          <cell r="D1831"/>
          <cell r="E1831"/>
          <cell r="F1831"/>
          <cell r="G1831"/>
          <cell r="H1831"/>
          <cell r="I1831"/>
          <cell r="J1831"/>
          <cell r="K1831"/>
          <cell r="L1831"/>
          <cell r="M1831"/>
          <cell r="N1831"/>
          <cell r="O1831"/>
          <cell r="P1831"/>
          <cell r="Q1831"/>
          <cell r="R1831"/>
          <cell r="S1831"/>
          <cell r="T1831"/>
          <cell r="U1831"/>
          <cell r="V1831"/>
          <cell r="W1831"/>
          <cell r="X1831"/>
          <cell r="Y1831"/>
          <cell r="Z1831"/>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cell r="BM1831"/>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cell r="C1832"/>
          <cell r="D1832"/>
          <cell r="E1832"/>
          <cell r="F1832"/>
          <cell r="G1832"/>
          <cell r="H1832"/>
          <cell r="I1832"/>
          <cell r="J1832"/>
          <cell r="K1832"/>
          <cell r="L1832"/>
          <cell r="M1832"/>
          <cell r="N1832"/>
          <cell r="O1832"/>
          <cell r="P1832"/>
          <cell r="Q1832"/>
          <cell r="R1832"/>
          <cell r="S1832"/>
          <cell r="T1832"/>
          <cell r="U1832"/>
          <cell r="V1832"/>
          <cell r="W1832"/>
          <cell r="X1832"/>
          <cell r="Y1832"/>
          <cell r="Z1832"/>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cell r="BM1832"/>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cell r="C1833"/>
          <cell r="D1833"/>
          <cell r="E1833"/>
          <cell r="F1833"/>
          <cell r="G1833"/>
          <cell r="H1833"/>
          <cell r="I1833"/>
          <cell r="J1833"/>
          <cell r="K1833"/>
          <cell r="L1833"/>
          <cell r="M1833"/>
          <cell r="N1833"/>
          <cell r="O1833"/>
          <cell r="P1833"/>
          <cell r="Q1833"/>
          <cell r="R1833"/>
          <cell r="S1833"/>
          <cell r="T1833"/>
          <cell r="U1833"/>
          <cell r="V1833"/>
          <cell r="W1833"/>
          <cell r="X1833"/>
          <cell r="Y1833"/>
          <cell r="Z1833"/>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cell r="BM1833"/>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cell r="C1834"/>
          <cell r="D1834"/>
          <cell r="E1834"/>
          <cell r="F1834"/>
          <cell r="G1834"/>
          <cell r="H1834"/>
          <cell r="I1834"/>
          <cell r="J1834"/>
          <cell r="K1834"/>
          <cell r="L1834"/>
          <cell r="M1834"/>
          <cell r="N1834"/>
          <cell r="O1834"/>
          <cell r="P1834"/>
          <cell r="Q1834"/>
          <cell r="R1834"/>
          <cell r="S1834"/>
          <cell r="T1834"/>
          <cell r="U1834"/>
          <cell r="V1834"/>
          <cell r="W1834"/>
          <cell r="X1834"/>
          <cell r="Y1834"/>
          <cell r="Z1834"/>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cell r="BM1834"/>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cell r="C1835"/>
          <cell r="D1835"/>
          <cell r="E1835"/>
          <cell r="F1835"/>
          <cell r="G1835"/>
          <cell r="H1835"/>
          <cell r="I1835"/>
          <cell r="J1835"/>
          <cell r="K1835"/>
          <cell r="L1835"/>
          <cell r="M1835"/>
          <cell r="N1835"/>
          <cell r="O1835"/>
          <cell r="P1835"/>
          <cell r="Q1835"/>
          <cell r="R1835"/>
          <cell r="S1835"/>
          <cell r="T1835"/>
          <cell r="U1835"/>
          <cell r="V1835"/>
          <cell r="W1835"/>
          <cell r="X1835"/>
          <cell r="Y1835"/>
          <cell r="Z1835"/>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cell r="BM1835"/>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cell r="C1836"/>
          <cell r="D1836"/>
          <cell r="E1836"/>
          <cell r="F1836"/>
          <cell r="G1836"/>
          <cell r="H1836"/>
          <cell r="I1836"/>
          <cell r="J1836"/>
          <cell r="K1836"/>
          <cell r="L1836"/>
          <cell r="M1836"/>
          <cell r="N1836"/>
          <cell r="O1836"/>
          <cell r="P1836"/>
          <cell r="Q1836"/>
          <cell r="R1836"/>
          <cell r="S1836"/>
          <cell r="T1836"/>
          <cell r="U1836"/>
          <cell r="V1836"/>
          <cell r="W1836"/>
          <cell r="X1836"/>
          <cell r="Y1836"/>
          <cell r="Z1836"/>
          <cell r="AA1836"/>
          <cell r="AB1836"/>
          <cell r="AC1836"/>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cell r="BM1836"/>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cell r="C1837"/>
          <cell r="D1837"/>
          <cell r="E1837"/>
          <cell r="F1837"/>
          <cell r="G1837"/>
          <cell r="H1837"/>
          <cell r="I1837"/>
          <cell r="J1837"/>
          <cell r="K1837"/>
          <cell r="L1837"/>
          <cell r="M1837"/>
          <cell r="N1837"/>
          <cell r="O1837"/>
          <cell r="P1837"/>
          <cell r="Q1837"/>
          <cell r="R1837"/>
          <cell r="S1837"/>
          <cell r="T1837"/>
          <cell r="U1837"/>
          <cell r="V1837"/>
          <cell r="W1837"/>
          <cell r="X1837"/>
          <cell r="Y1837"/>
          <cell r="Z1837"/>
          <cell r="AA1837"/>
          <cell r="AB1837"/>
          <cell r="AC1837"/>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cell r="BM1837"/>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cell r="C1838"/>
          <cell r="D1838"/>
          <cell r="E1838"/>
          <cell r="F1838"/>
          <cell r="G1838"/>
          <cell r="H1838"/>
          <cell r="I1838"/>
          <cell r="J1838"/>
          <cell r="K1838"/>
          <cell r="L1838"/>
          <cell r="M1838"/>
          <cell r="N1838"/>
          <cell r="O1838"/>
          <cell r="P1838"/>
          <cell r="Q1838"/>
          <cell r="R1838"/>
          <cell r="S1838"/>
          <cell r="T1838"/>
          <cell r="U1838"/>
          <cell r="V1838"/>
          <cell r="W1838"/>
          <cell r="X1838"/>
          <cell r="Y1838"/>
          <cell r="Z1838"/>
          <cell r="AA1838"/>
          <cell r="AB1838"/>
          <cell r="AC1838"/>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cell r="BC1838"/>
          <cell r="BD1838"/>
          <cell r="BE1838"/>
          <cell r="BF1838"/>
          <cell r="BG1838"/>
          <cell r="BH1838"/>
          <cell r="BI1838"/>
          <cell r="BJ1838"/>
          <cell r="BK1838"/>
          <cell r="BL1838"/>
          <cell r="BM1838"/>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cell r="C1839"/>
          <cell r="D1839"/>
          <cell r="E1839"/>
          <cell r="F1839"/>
          <cell r="G1839"/>
          <cell r="H1839"/>
          <cell r="I1839"/>
          <cell r="J1839"/>
          <cell r="K1839"/>
          <cell r="L1839"/>
          <cell r="M1839"/>
          <cell r="N1839"/>
          <cell r="O1839"/>
          <cell r="P1839"/>
          <cell r="Q1839"/>
          <cell r="R1839"/>
          <cell r="S1839"/>
          <cell r="T1839"/>
          <cell r="U1839"/>
          <cell r="V1839"/>
          <cell r="W1839"/>
          <cell r="X1839"/>
          <cell r="Y1839"/>
          <cell r="Z1839"/>
          <cell r="AA1839"/>
          <cell r="AB1839"/>
          <cell r="AC1839"/>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cell r="BC1839"/>
          <cell r="BD1839"/>
          <cell r="BE1839"/>
          <cell r="BF1839"/>
          <cell r="BG1839"/>
          <cell r="BH1839"/>
          <cell r="BI1839"/>
          <cell r="BJ1839"/>
          <cell r="BK1839"/>
          <cell r="BL1839"/>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cell r="C1840"/>
          <cell r="D1840"/>
          <cell r="E1840"/>
          <cell r="F1840"/>
          <cell r="G1840"/>
          <cell r="H1840"/>
          <cell r="I1840"/>
          <cell r="J1840"/>
          <cell r="K1840"/>
          <cell r="L1840"/>
          <cell r="M1840"/>
          <cell r="N1840"/>
          <cell r="O1840"/>
          <cell r="P1840"/>
          <cell r="Q1840"/>
          <cell r="R1840"/>
          <cell r="S1840"/>
          <cell r="T1840"/>
          <cell r="U1840"/>
          <cell r="V1840"/>
          <cell r="W1840"/>
          <cell r="X1840"/>
          <cell r="Y1840"/>
          <cell r="Z1840"/>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cell r="C1841"/>
          <cell r="D1841"/>
          <cell r="E1841"/>
          <cell r="F1841"/>
          <cell r="G1841"/>
          <cell r="H1841"/>
          <cell r="I1841"/>
          <cell r="J1841"/>
          <cell r="K1841"/>
          <cell r="L1841"/>
          <cell r="M1841"/>
          <cell r="N1841"/>
          <cell r="O1841"/>
          <cell r="P1841"/>
          <cell r="Q1841"/>
          <cell r="R1841"/>
          <cell r="S1841"/>
          <cell r="T1841"/>
          <cell r="U1841"/>
          <cell r="V1841"/>
          <cell r="W1841"/>
          <cell r="X1841"/>
          <cell r="Y1841"/>
          <cell r="Z1841"/>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cell r="C1842"/>
          <cell r="D1842"/>
          <cell r="E1842"/>
          <cell r="F1842"/>
          <cell r="G1842"/>
          <cell r="H1842"/>
          <cell r="I1842"/>
          <cell r="J1842"/>
          <cell r="K1842"/>
          <cell r="L1842"/>
          <cell r="M1842"/>
          <cell r="N1842"/>
          <cell r="O1842"/>
          <cell r="P1842"/>
          <cell r="Q1842"/>
          <cell r="R1842"/>
          <cell r="S1842"/>
          <cell r="T1842"/>
          <cell r="U1842"/>
          <cell r="V1842"/>
          <cell r="W1842"/>
          <cell r="X1842"/>
          <cell r="Y1842"/>
          <cell r="Z1842"/>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cell r="C1843"/>
          <cell r="D1843"/>
          <cell r="E1843"/>
          <cell r="F1843"/>
          <cell r="G1843"/>
          <cell r="H1843"/>
          <cell r="I1843"/>
          <cell r="J1843"/>
          <cell r="K1843"/>
          <cell r="L1843"/>
          <cell r="M1843"/>
          <cell r="N1843"/>
          <cell r="O1843"/>
          <cell r="P1843"/>
          <cell r="Q1843"/>
          <cell r="R1843"/>
          <cell r="S1843"/>
          <cell r="T1843"/>
          <cell r="U1843"/>
          <cell r="V1843"/>
          <cell r="W1843"/>
          <cell r="X1843"/>
          <cell r="Y1843"/>
          <cell r="Z1843"/>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cell r="C1844"/>
          <cell r="D1844"/>
          <cell r="E1844"/>
          <cell r="F1844"/>
          <cell r="G1844"/>
          <cell r="H1844"/>
          <cell r="I1844"/>
          <cell r="J1844"/>
          <cell r="K1844"/>
          <cell r="L1844"/>
          <cell r="M1844"/>
          <cell r="N1844"/>
          <cell r="O1844"/>
          <cell r="P1844"/>
          <cell r="Q1844"/>
          <cell r="R1844"/>
          <cell r="S1844"/>
          <cell r="T1844"/>
          <cell r="U1844"/>
          <cell r="V1844"/>
          <cell r="W1844"/>
          <cell r="X1844"/>
          <cell r="Y1844"/>
          <cell r="Z1844"/>
          <cell r="AA1844"/>
          <cell r="AB1844"/>
          <cell r="AC1844"/>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cell r="C1845"/>
          <cell r="D1845"/>
          <cell r="E1845"/>
          <cell r="F1845"/>
          <cell r="G1845"/>
          <cell r="H1845"/>
          <cell r="I1845"/>
          <cell r="J1845"/>
          <cell r="K1845"/>
          <cell r="L1845"/>
          <cell r="M1845"/>
          <cell r="N1845"/>
          <cell r="O1845"/>
          <cell r="P1845"/>
          <cell r="Q1845"/>
          <cell r="R1845"/>
          <cell r="S1845"/>
          <cell r="T1845"/>
          <cell r="U1845"/>
          <cell r="V1845"/>
          <cell r="W1845"/>
          <cell r="X1845"/>
          <cell r="Y1845"/>
          <cell r="Z1845"/>
          <cell r="AA1845"/>
          <cell r="AB1845"/>
          <cell r="AC1845"/>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cell r="C1846"/>
          <cell r="D1846"/>
          <cell r="E1846"/>
          <cell r="F1846"/>
          <cell r="G1846"/>
          <cell r="H1846"/>
          <cell r="I1846"/>
          <cell r="J1846"/>
          <cell r="K1846"/>
          <cell r="L1846"/>
          <cell r="M1846"/>
          <cell r="N1846"/>
          <cell r="O1846"/>
          <cell r="P1846"/>
          <cell r="Q1846"/>
          <cell r="R1846"/>
          <cell r="S1846"/>
          <cell r="T1846"/>
          <cell r="U1846"/>
          <cell r="V1846"/>
          <cell r="W1846"/>
          <cell r="X1846"/>
          <cell r="Y1846"/>
          <cell r="Z1846"/>
          <cell r="AA1846"/>
          <cell r="AB1846"/>
          <cell r="AC1846"/>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cell r="C1847"/>
          <cell r="D1847"/>
          <cell r="E1847"/>
          <cell r="F1847"/>
          <cell r="G1847"/>
          <cell r="H1847"/>
          <cell r="I1847"/>
          <cell r="J1847"/>
          <cell r="K1847"/>
          <cell r="L1847"/>
          <cell r="M1847"/>
          <cell r="N1847"/>
          <cell r="O1847"/>
          <cell r="P1847"/>
          <cell r="Q1847"/>
          <cell r="R1847"/>
          <cell r="S1847"/>
          <cell r="T1847"/>
          <cell r="U1847"/>
          <cell r="V1847"/>
          <cell r="W1847"/>
          <cell r="X1847"/>
          <cell r="Y1847"/>
          <cell r="Z1847"/>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cell r="C1848"/>
          <cell r="D1848"/>
          <cell r="E1848"/>
          <cell r="F1848"/>
          <cell r="G1848"/>
          <cell r="H1848"/>
          <cell r="I1848"/>
          <cell r="J1848"/>
          <cell r="K1848"/>
          <cell r="L1848"/>
          <cell r="M1848"/>
          <cell r="N1848"/>
          <cell r="O1848"/>
          <cell r="P1848"/>
          <cell r="Q1848"/>
          <cell r="R1848"/>
          <cell r="S1848"/>
          <cell r="T1848"/>
          <cell r="U1848"/>
          <cell r="V1848"/>
          <cell r="W1848"/>
          <cell r="X1848"/>
          <cell r="Y1848"/>
          <cell r="Z1848"/>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cell r="C1849"/>
          <cell r="D1849"/>
          <cell r="E1849"/>
          <cell r="F1849"/>
          <cell r="G1849"/>
          <cell r="H1849"/>
          <cell r="I1849"/>
          <cell r="J1849"/>
          <cell r="K1849"/>
          <cell r="L1849"/>
          <cell r="M1849"/>
          <cell r="N1849"/>
          <cell r="O1849"/>
          <cell r="P1849"/>
          <cell r="Q1849"/>
          <cell r="R1849"/>
          <cell r="S1849"/>
          <cell r="T1849"/>
          <cell r="U1849"/>
          <cell r="V1849"/>
          <cell r="W1849"/>
          <cell r="X1849"/>
          <cell r="Y1849"/>
          <cell r="Z1849"/>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cell r="C1850"/>
          <cell r="D1850"/>
          <cell r="E1850"/>
          <cell r="F1850"/>
          <cell r="G1850"/>
          <cell r="H1850"/>
          <cell r="I1850"/>
          <cell r="J1850"/>
          <cell r="K1850"/>
          <cell r="L1850"/>
          <cell r="M1850"/>
          <cell r="N1850"/>
          <cell r="O1850"/>
          <cell r="P1850"/>
          <cell r="Q1850"/>
          <cell r="R1850"/>
          <cell r="S1850"/>
          <cell r="T1850"/>
          <cell r="U1850"/>
          <cell r="V1850"/>
          <cell r="W1850"/>
          <cell r="X1850"/>
          <cell r="Y1850"/>
          <cell r="Z1850"/>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cell r="C1851"/>
          <cell r="D1851"/>
          <cell r="E1851"/>
          <cell r="F1851"/>
          <cell r="G1851"/>
          <cell r="H1851"/>
          <cell r="I1851"/>
          <cell r="J1851"/>
          <cell r="K1851"/>
          <cell r="L1851"/>
          <cell r="M1851"/>
          <cell r="N1851"/>
          <cell r="O1851"/>
          <cell r="P1851"/>
          <cell r="Q1851"/>
          <cell r="R1851"/>
          <cell r="S1851" t="str">
            <v>จังหวัดฮอด</v>
          </cell>
          <cell r="T1851" t="str">
            <v>ผบE428</v>
          </cell>
          <cell r="U1851">
            <v>2565</v>
          </cell>
          <cell r="V1851" t="str">
            <v>ผบE553</v>
          </cell>
          <cell r="W1851">
            <v>2565</v>
          </cell>
          <cell r="X1851">
            <v>27</v>
          </cell>
          <cell r="Y1851">
            <v>7</v>
          </cell>
          <cell r="Z1851">
            <v>2565</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นางจารุณี ปัญญาคำ</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cell r="C1852"/>
          <cell r="D1852"/>
          <cell r="E1852"/>
          <cell r="F1852"/>
          <cell r="G1852"/>
          <cell r="H1852"/>
          <cell r="I1852"/>
          <cell r="J1852"/>
          <cell r="K1852"/>
          <cell r="L1852"/>
          <cell r="M1852"/>
          <cell r="N1852"/>
          <cell r="O1852"/>
          <cell r="P1852"/>
          <cell r="Q1852"/>
          <cell r="R1852"/>
          <cell r="S1852"/>
          <cell r="T1852"/>
          <cell r="U1852"/>
          <cell r="V1852"/>
          <cell r="W1852"/>
          <cell r="X1852"/>
          <cell r="Y1852"/>
          <cell r="Z1852"/>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cell r="C1853"/>
          <cell r="D1853"/>
          <cell r="E1853"/>
          <cell r="F1853"/>
          <cell r="G1853"/>
          <cell r="H1853"/>
          <cell r="I1853"/>
          <cell r="J1853"/>
          <cell r="K1853"/>
          <cell r="L1853"/>
          <cell r="M1853"/>
          <cell r="N1853"/>
          <cell r="O1853"/>
          <cell r="P1853"/>
          <cell r="Q1853"/>
          <cell r="R1853"/>
          <cell r="S1853"/>
          <cell r="T1853"/>
          <cell r="U1853"/>
          <cell r="V1853"/>
          <cell r="W1853"/>
          <cell r="X1853"/>
          <cell r="Y1853"/>
          <cell r="Z1853"/>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2697</v>
          </cell>
          <cell r="C1854">
            <v>1848</v>
          </cell>
          <cell r="D1854"/>
          <cell r="E1854"/>
          <cell r="F1854"/>
          <cell r="G1854">
            <v>800077191594</v>
          </cell>
          <cell r="H1854" t="str">
            <v>นาย</v>
          </cell>
          <cell r="I1854" t="str">
            <v>วิมนต์</v>
          </cell>
          <cell r="J1854" t="str">
            <v>ใจอ่อน</v>
          </cell>
          <cell r="K1854"/>
          <cell r="L1854" t="str">
            <v>แม่แจ่ม</v>
          </cell>
          <cell r="M1854" t="str">
            <v>เชียงใหม่ 3</v>
          </cell>
          <cell r="N1854">
            <v>8</v>
          </cell>
          <cell r="O1854"/>
          <cell r="P1854"/>
          <cell r="Q1854"/>
          <cell r="R1854"/>
          <cell r="S1854" t="str">
            <v>จังหวัดฮอด</v>
          </cell>
          <cell r="T1854" t="str">
            <v>ผบE431</v>
          </cell>
          <cell r="U1854">
            <v>2565</v>
          </cell>
          <cell r="V1854" t="str">
            <v>ผบE541</v>
          </cell>
          <cell r="W1854">
            <v>2565</v>
          </cell>
          <cell r="X1854">
            <v>27</v>
          </cell>
          <cell r="Y1854">
            <v>7</v>
          </cell>
          <cell r="Z1854">
            <v>2565</v>
          </cell>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นายวิมนต์ ใจอ่อน</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2698</v>
          </cell>
          <cell r="C1855">
            <v>1849</v>
          </cell>
          <cell r="D1855"/>
          <cell r="E1855"/>
          <cell r="F1855"/>
          <cell r="G1855">
            <v>800080097333</v>
          </cell>
          <cell r="H1855" t="str">
            <v>นาง</v>
          </cell>
          <cell r="I1855" t="str">
            <v>เฉิดฉาย</v>
          </cell>
          <cell r="J1855" t="str">
            <v>วงค์จันทร์ตา</v>
          </cell>
          <cell r="K1855"/>
          <cell r="L1855" t="str">
            <v>แม่อาย</v>
          </cell>
          <cell r="M1855" t="str">
            <v>เชียงใหม่ 2</v>
          </cell>
          <cell r="N1855">
            <v>8</v>
          </cell>
          <cell r="O1855" t="str">
            <v>สินเชื่อธนาคารประชาชน</v>
          </cell>
          <cell r="P1855"/>
          <cell r="Q1855"/>
          <cell r="R1855"/>
          <cell r="S1855" t="str">
            <v>จังหวัดฝาง</v>
          </cell>
          <cell r="T1855" t="str">
            <v>ผบE1180</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นางเฉิดฉาย วงค์จันทร์ตา</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2699</v>
          </cell>
          <cell r="C1856">
            <v>1850</v>
          </cell>
          <cell r="D1856"/>
          <cell r="E1856"/>
          <cell r="F1856"/>
          <cell r="G1856">
            <v>800074216980</v>
          </cell>
          <cell r="H1856" t="str">
            <v>นางสาว</v>
          </cell>
          <cell r="I1856" t="str">
            <v>พัชนี</v>
          </cell>
          <cell r="J1856" t="str">
            <v>ยอดคำ</v>
          </cell>
          <cell r="K1856"/>
          <cell r="L1856" t="str">
            <v>แม่อาย</v>
          </cell>
          <cell r="M1856" t="str">
            <v>เชียงใหม่ 2</v>
          </cell>
          <cell r="N1856">
            <v>8</v>
          </cell>
          <cell r="O1856"/>
          <cell r="P1856"/>
          <cell r="Q1856"/>
          <cell r="R1856"/>
          <cell r="S1856" t="str">
            <v>จังหวัดฝาง</v>
          </cell>
          <cell r="T1856" t="str">
            <v>ผบE1181</v>
          </cell>
          <cell r="U1856">
            <v>2566</v>
          </cell>
          <cell r="V1856"/>
          <cell r="W1856"/>
          <cell r="X1856"/>
          <cell r="Y1856"/>
          <cell r="Z1856"/>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นางสาวพัชนี ยอดคำ</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2700</v>
          </cell>
          <cell r="C1857">
            <v>1851</v>
          </cell>
          <cell r="D1857"/>
          <cell r="E1857"/>
          <cell r="F1857"/>
          <cell r="G1857">
            <v>800095040781</v>
          </cell>
          <cell r="H1857" t="str">
            <v>นาย</v>
          </cell>
          <cell r="I1857" t="str">
            <v>ธมกร</v>
          </cell>
          <cell r="J1857" t="str">
            <v>เพ็ชรสุวรรณ</v>
          </cell>
          <cell r="K1857"/>
          <cell r="L1857" t="str">
            <v>มีโชค พลาซ่า</v>
          </cell>
          <cell r="M1857" t="str">
            <v>เชียงใหม่ 2</v>
          </cell>
          <cell r="N1857">
            <v>8</v>
          </cell>
          <cell r="O1857" t="str">
            <v>สินเชื่อแก้ไขปัญหาหนี้นอกระบบ PSA ระยะที่ 2</v>
          </cell>
          <cell r="P1857"/>
          <cell r="Q1857"/>
          <cell r="R1857"/>
          <cell r="S1857" t="str">
            <v>แขวงเชียงใหม่</v>
          </cell>
          <cell r="T1857" t="str">
            <v>ผบE3643</v>
          </cell>
          <cell r="U1857">
            <v>2565</v>
          </cell>
          <cell r="V1857" t="str">
            <v>ผบE7107</v>
          </cell>
          <cell r="W1857">
            <v>2565</v>
          </cell>
          <cell r="X1857">
            <v>4</v>
          </cell>
          <cell r="Y1857">
            <v>10</v>
          </cell>
          <cell r="Z1857">
            <v>2565</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นายธมกร เพ็ชรสุวรรณ</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2701</v>
          </cell>
          <cell r="C1858">
            <v>1852</v>
          </cell>
          <cell r="D1858"/>
          <cell r="E1858"/>
          <cell r="F1858"/>
          <cell r="G1858">
            <v>800089551504</v>
          </cell>
          <cell r="H1858" t="str">
            <v>นาย</v>
          </cell>
          <cell r="I1858" t="str">
            <v>ชญาณ์นันท์</v>
          </cell>
          <cell r="J1858" t="str">
            <v>นินทร์ธัตถ์</v>
          </cell>
          <cell r="K1858"/>
          <cell r="L1858" t="str">
            <v>มีโชค พลาซ่า</v>
          </cell>
          <cell r="M1858" t="str">
            <v>เชียงใหม่ 2</v>
          </cell>
          <cell r="N1858">
            <v>8</v>
          </cell>
          <cell r="O1858"/>
          <cell r="P1858" t="str">
            <v>1.บุคคลค้ำประกัน</v>
          </cell>
          <cell r="Q1858"/>
          <cell r="R1858"/>
          <cell r="S1858" t="str">
            <v>แขวงเชียงใหม่</v>
          </cell>
          <cell r="T1858" t="str">
            <v>ผบE59</v>
          </cell>
          <cell r="U1858">
            <v>2566</v>
          </cell>
          <cell r="V1858" t="str">
            <v>ผบE2403</v>
          </cell>
          <cell r="W1858">
            <v>2566</v>
          </cell>
          <cell r="X1858">
            <v>25</v>
          </cell>
          <cell r="Y1858">
            <v>4</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นายชญาณ์นันท์ นินทร์ธัตถ์</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2702</v>
          </cell>
          <cell r="C1859">
            <v>1853</v>
          </cell>
          <cell r="D1859"/>
          <cell r="E1859"/>
          <cell r="F1859"/>
          <cell r="G1859">
            <v>800096105955</v>
          </cell>
          <cell r="H1859" t="str">
            <v>นาย</v>
          </cell>
          <cell r="I1859" t="str">
            <v>พิเชษฐ์</v>
          </cell>
          <cell r="J1859" t="str">
            <v>สนธิคุณ</v>
          </cell>
          <cell r="K1859"/>
          <cell r="L1859" t="str">
            <v>มีโชค พลาซ่า</v>
          </cell>
          <cell r="M1859" t="str">
            <v>เชียงใหม่ 2</v>
          </cell>
          <cell r="N1859">
            <v>8</v>
          </cell>
          <cell r="O1859" t="str">
            <v>สินเชื่อแก้ไขปัญหาหนี้นอกระบบ PSA ระยะที่ 2</v>
          </cell>
          <cell r="P1859" t="str">
            <v>1.บุคคลค้ำประกัน</v>
          </cell>
          <cell r="Q1859"/>
          <cell r="R1859"/>
          <cell r="S1859" t="str">
            <v>แขวงเชียงใหม่</v>
          </cell>
          <cell r="T1859" t="str">
            <v>ผบ574</v>
          </cell>
          <cell r="U1859">
            <v>2566</v>
          </cell>
          <cell r="V1859" t="str">
            <v>ผบ882</v>
          </cell>
          <cell r="W1859">
            <v>2566</v>
          </cell>
          <cell r="X1859">
            <v>8</v>
          </cell>
          <cell r="Y1859">
            <v>8</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นายพิเชษฐ์ สนธิคุณ</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2703</v>
          </cell>
          <cell r="C1860">
            <v>1854</v>
          </cell>
          <cell r="D1860"/>
          <cell r="E1860"/>
          <cell r="F1860"/>
          <cell r="G1860">
            <v>800074147914</v>
          </cell>
          <cell r="H1860" t="str">
            <v>นาย</v>
          </cell>
          <cell r="I1860" t="str">
            <v>ชัยวัฒน์</v>
          </cell>
          <cell r="J1860" t="str">
            <v>พัชรานุกุล</v>
          </cell>
          <cell r="K1860"/>
          <cell r="L1860" t="str">
            <v>ฮอด</v>
          </cell>
          <cell r="M1860" t="str">
            <v>เชียงใหม่ 3</v>
          </cell>
          <cell r="N1860">
            <v>8</v>
          </cell>
          <cell r="O1860" t="str">
            <v>สินเชื่อองค์ชุมชน</v>
          </cell>
          <cell r="P1860" t="str">
            <v>1.บุคคลค้ำประกัน</v>
          </cell>
          <cell r="Q1860"/>
          <cell r="R1860"/>
          <cell r="S1860" t="str">
            <v>จังหวัดฮอด</v>
          </cell>
          <cell r="T1860" t="str">
            <v>ผบE889</v>
          </cell>
          <cell r="U1860">
            <v>2565</v>
          </cell>
          <cell r="V1860" t="str">
            <v>ผบE52</v>
          </cell>
          <cell r="W1860">
            <v>2566</v>
          </cell>
          <cell r="X1860">
            <v>23</v>
          </cell>
          <cell r="Y1860">
            <v>1</v>
          </cell>
          <cell r="Z1860">
            <v>2566</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นายชัยวัฒน์ พัชรานุกุล</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2704</v>
          </cell>
          <cell r="C1861">
            <v>1855</v>
          </cell>
          <cell r="D1861"/>
          <cell r="E1861"/>
          <cell r="F1861"/>
          <cell r="G1861">
            <v>800072349916</v>
          </cell>
          <cell r="H1861" t="str">
            <v>นาย</v>
          </cell>
          <cell r="I1861" t="str">
            <v>เกรียงศักดิ์</v>
          </cell>
          <cell r="J1861" t="str">
            <v>ลูนใฝ</v>
          </cell>
          <cell r="K1861"/>
          <cell r="L1861" t="str">
            <v>ฮอด</v>
          </cell>
          <cell r="M1861" t="str">
            <v>เชียงใหม่ 3</v>
          </cell>
          <cell r="N1861">
            <v>8</v>
          </cell>
          <cell r="O1861"/>
          <cell r="P1861"/>
          <cell r="Q1861"/>
          <cell r="R1861"/>
          <cell r="S1861" t="str">
            <v>จังหวัดฮอด</v>
          </cell>
          <cell r="T1861" t="str">
            <v>ผบE799</v>
          </cell>
          <cell r="U1861">
            <v>2565</v>
          </cell>
          <cell r="V1861" t="str">
            <v>ผบE894</v>
          </cell>
          <cell r="W1861">
            <v>2565</v>
          </cell>
          <cell r="X1861">
            <v>21</v>
          </cell>
          <cell r="Y1861">
            <v>11</v>
          </cell>
          <cell r="Z1861">
            <v>2565</v>
          </cell>
          <cell r="AA1861"/>
          <cell r="AB1861"/>
          <cell r="AC1861"/>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นายเกรียงศักดิ์ ลูนใฝ</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2705</v>
          </cell>
          <cell r="C1862">
            <v>1856</v>
          </cell>
          <cell r="D1862"/>
          <cell r="E1862"/>
          <cell r="F1862"/>
          <cell r="G1862">
            <v>8000792980916</v>
          </cell>
          <cell r="H1862" t="str">
            <v>นางสาว</v>
          </cell>
          <cell r="I1862" t="str">
            <v>อรอุมา</v>
          </cell>
          <cell r="J1862" t="str">
            <v>กัลยารัตน์</v>
          </cell>
          <cell r="K1862" t="str">
            <v>3 5099 00418 70 1</v>
          </cell>
          <cell r="L1862" t="str">
            <v>เชียงใหม่</v>
          </cell>
          <cell r="M1862" t="str">
            <v>เชียงใหม่ 1</v>
          </cell>
          <cell r="N1862">
            <v>8</v>
          </cell>
          <cell r="O1862" t="str">
            <v>สินเชื่อไทรทอง</v>
          </cell>
          <cell r="P1862" t="str">
            <v>2.หลักทรัพย์ค้ำประกัน</v>
          </cell>
          <cell r="Q1862">
            <v>632299.35</v>
          </cell>
          <cell r="R1862">
            <v>130008.48</v>
          </cell>
          <cell r="S1862" t="str">
            <v>จังหวัดเชียงใหม่</v>
          </cell>
          <cell r="T1862" t="str">
            <v>ผบE310</v>
          </cell>
          <cell r="U1862">
            <v>2567</v>
          </cell>
          <cell r="V1862" t="str">
            <v>ผบE679</v>
          </cell>
          <cell r="W1862">
            <v>2567</v>
          </cell>
          <cell r="X1862"/>
          <cell r="Y1862"/>
          <cell r="Z1862"/>
          <cell r="AA1862">
            <v>18</v>
          </cell>
          <cell r="AB1862">
            <v>3</v>
          </cell>
          <cell r="AC1862">
            <v>2567</v>
          </cell>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นางสาวอรอุมา กัลยารัตน์</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2706</v>
          </cell>
          <cell r="C1863">
            <v>1857</v>
          </cell>
          <cell r="D1863"/>
          <cell r="E1863"/>
          <cell r="F1863"/>
          <cell r="G1863">
            <v>800072835419</v>
          </cell>
          <cell r="H1863" t="str">
            <v>นาง</v>
          </cell>
          <cell r="I1863" t="str">
            <v>วัชรี</v>
          </cell>
          <cell r="J1863" t="str">
            <v>คำมาสาร</v>
          </cell>
          <cell r="K1863"/>
          <cell r="L1863" t="str">
            <v>ฮอด</v>
          </cell>
          <cell r="M1863" t="str">
            <v>เชียงใหม่ 3</v>
          </cell>
          <cell r="N1863">
            <v>8</v>
          </cell>
          <cell r="O1863"/>
          <cell r="P1863" t="str">
            <v>1.บุคคลค้ำประกัน</v>
          </cell>
          <cell r="Q1863"/>
          <cell r="R1863"/>
          <cell r="S1863" t="str">
            <v>จังหวัดฮอด</v>
          </cell>
          <cell r="T1863" t="str">
            <v>ผบE666</v>
          </cell>
          <cell r="U1863">
            <v>2565</v>
          </cell>
          <cell r="V1863" t="str">
            <v>ผบE856</v>
          </cell>
          <cell r="W1863">
            <v>2565</v>
          </cell>
          <cell r="X1863">
            <v>14</v>
          </cell>
          <cell r="Y1863">
            <v>11</v>
          </cell>
          <cell r="Z1863">
            <v>2565</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นางวัชรี คำมาสาร</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2707</v>
          </cell>
          <cell r="C1864">
            <v>1858</v>
          </cell>
          <cell r="D1864"/>
          <cell r="E1864"/>
          <cell r="F1864"/>
          <cell r="G1864">
            <v>800094810937</v>
          </cell>
          <cell r="H1864" t="str">
            <v>นางสาว</v>
          </cell>
          <cell r="I1864" t="str">
            <v xml:space="preserve">จิราพร  </v>
          </cell>
          <cell r="J1864" t="str">
            <v>เป็งใจ</v>
          </cell>
          <cell r="K1864"/>
          <cell r="L1864" t="str">
            <v>ฮอด</v>
          </cell>
          <cell r="M1864" t="str">
            <v>เชียงใหม่ 3</v>
          </cell>
          <cell r="N1864">
            <v>8</v>
          </cell>
          <cell r="O1864"/>
          <cell r="P1864" t="str">
            <v>1.บุคคลค้ำประกัน</v>
          </cell>
          <cell r="Q1864"/>
          <cell r="R1864"/>
          <cell r="S1864" t="str">
            <v>จังหวัดฮอด</v>
          </cell>
          <cell r="T1864" t="str">
            <v>ผบE888</v>
          </cell>
          <cell r="U1864">
            <v>2565</v>
          </cell>
          <cell r="V1864" t="str">
            <v>ผบE51</v>
          </cell>
          <cell r="W1864">
            <v>2566</v>
          </cell>
          <cell r="X1864">
            <v>23</v>
          </cell>
          <cell r="Y1864">
            <v>1</v>
          </cell>
          <cell r="Z1864">
            <v>2566</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นางสาวจิราพร   เป็งใจ</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2708</v>
          </cell>
          <cell r="C1865">
            <v>1859</v>
          </cell>
          <cell r="D1865"/>
          <cell r="E1865"/>
          <cell r="F1865"/>
          <cell r="G1865">
            <v>800072107587</v>
          </cell>
          <cell r="H1865" t="str">
            <v>นาง</v>
          </cell>
          <cell r="I1865" t="str">
            <v>อรทัย</v>
          </cell>
          <cell r="J1865" t="str">
            <v>ปัญญาปิน</v>
          </cell>
          <cell r="K1865"/>
          <cell r="L1865" t="str">
            <v>ฮอด</v>
          </cell>
          <cell r="M1865" t="str">
            <v>เชียงใหม่ 3</v>
          </cell>
          <cell r="N1865">
            <v>8</v>
          </cell>
          <cell r="O1865"/>
          <cell r="P1865" t="str">
            <v>1.บุคคลค้ำประกัน</v>
          </cell>
          <cell r="Q1865"/>
          <cell r="R1865"/>
          <cell r="S1865" t="str">
            <v>จังหวัดฮอด</v>
          </cell>
          <cell r="T1865" t="str">
            <v>ผบE798</v>
          </cell>
          <cell r="U1865">
            <v>2565</v>
          </cell>
          <cell r="V1865" t="str">
            <v>ผบE893</v>
          </cell>
          <cell r="W1865">
            <v>2565</v>
          </cell>
          <cell r="X1865">
            <v>21</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นางอรทัย ปัญญาปิน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2709</v>
          </cell>
          <cell r="C1866">
            <v>1860</v>
          </cell>
          <cell r="D1866"/>
          <cell r="E1866"/>
          <cell r="F1866"/>
          <cell r="G1866">
            <v>800093867516</v>
          </cell>
          <cell r="H1866" t="str">
            <v>นาง</v>
          </cell>
          <cell r="I1866" t="str">
            <v>อังศุมาลี</v>
          </cell>
          <cell r="J1866" t="str">
            <v>ไชยคำปัน</v>
          </cell>
          <cell r="K1866"/>
          <cell r="L1866" t="str">
            <v>ฮอด</v>
          </cell>
          <cell r="M1866" t="str">
            <v>เชียงใหม่ 3</v>
          </cell>
          <cell r="N1866">
            <v>8</v>
          </cell>
          <cell r="O1866"/>
          <cell r="P1866" t="str">
            <v>1.บุคคลค้ำประกัน</v>
          </cell>
          <cell r="Q1866"/>
          <cell r="R1866"/>
          <cell r="S1866" t="str">
            <v>จังหวัดฮอด</v>
          </cell>
          <cell r="T1866" t="str">
            <v>ผบE801</v>
          </cell>
          <cell r="U1866">
            <v>2565</v>
          </cell>
          <cell r="V1866" t="str">
            <v>ผบE905</v>
          </cell>
          <cell r="W1866">
            <v>2565</v>
          </cell>
          <cell r="X1866">
            <v>22</v>
          </cell>
          <cell r="Y1866">
            <v>11</v>
          </cell>
          <cell r="Z1866">
            <v>2565</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นางอังศุมาลี ไชยคำปัน</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2710</v>
          </cell>
          <cell r="C1867">
            <v>1861</v>
          </cell>
          <cell r="D1867"/>
          <cell r="E1867"/>
          <cell r="F1867"/>
          <cell r="G1867">
            <v>800083945801</v>
          </cell>
          <cell r="H1867" t="str">
            <v>นางสาว</v>
          </cell>
          <cell r="I1867" t="str">
            <v>กมลชนก</v>
          </cell>
          <cell r="J1867" t="str">
            <v>เป็งศิริ</v>
          </cell>
          <cell r="K1867"/>
          <cell r="L1867" t="str">
            <v>ฮอด</v>
          </cell>
          <cell r="M1867" t="str">
            <v>เชียงใหม่ 3</v>
          </cell>
          <cell r="N1867">
            <v>8</v>
          </cell>
          <cell r="O1867"/>
          <cell r="P1867" t="str">
            <v>1.บุคคลค้ำประกัน</v>
          </cell>
          <cell r="Q1867"/>
          <cell r="R1867"/>
          <cell r="S1867" t="str">
            <v>จังหวัดลำพูน</v>
          </cell>
          <cell r="T1867" t="str">
            <v>ผบE87</v>
          </cell>
          <cell r="U1867">
            <v>2566</v>
          </cell>
          <cell r="V1867" t="str">
            <v>ผบE801</v>
          </cell>
          <cell r="W1867">
            <v>2566</v>
          </cell>
          <cell r="X1867">
            <v>20</v>
          </cell>
          <cell r="Y1867">
            <v>3</v>
          </cell>
          <cell r="Z1867">
            <v>2566</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นางสาวกมลชนก เป็งศิริ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2711</v>
          </cell>
          <cell r="C1868">
            <v>1862</v>
          </cell>
          <cell r="D1868"/>
          <cell r="E1868"/>
          <cell r="F1868"/>
          <cell r="G1868">
            <v>800084083628</v>
          </cell>
          <cell r="H1868" t="str">
            <v>นางสาว</v>
          </cell>
          <cell r="I1868" t="str">
            <v>สุกัลยา</v>
          </cell>
          <cell r="J1868" t="str">
            <v>ตาณะศรี</v>
          </cell>
          <cell r="K1868"/>
          <cell r="L1868" t="str">
            <v>ฮอด</v>
          </cell>
          <cell r="M1868" t="str">
            <v>เชียงใหม่ 3</v>
          </cell>
          <cell r="N1868">
            <v>8</v>
          </cell>
          <cell r="O1868" t="str">
            <v>สินเชื่อธนาคารประชาชน</v>
          </cell>
          <cell r="P1868" t="str">
            <v>1.บุคคลค้ำประกัน</v>
          </cell>
          <cell r="Q1868"/>
          <cell r="R1868"/>
          <cell r="S1868" t="str">
            <v>จังหวัดฮอด</v>
          </cell>
          <cell r="T1868" t="str">
            <v>ผบE671</v>
          </cell>
          <cell r="U1868">
            <v>2565</v>
          </cell>
          <cell r="V1868" t="str">
            <v>ผบE771</v>
          </cell>
          <cell r="W1868">
            <v>2565</v>
          </cell>
          <cell r="X1868">
            <v>11</v>
          </cell>
          <cell r="Y1868">
            <v>10</v>
          </cell>
          <cell r="Z1868">
            <v>2565</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นางสาวสุกัลยา ตาณะศรี</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2712</v>
          </cell>
          <cell r="C1869">
            <v>1863</v>
          </cell>
          <cell r="D1869"/>
          <cell r="E1869"/>
          <cell r="F1869"/>
          <cell r="G1869">
            <v>800096536043</v>
          </cell>
          <cell r="H1869" t="str">
            <v>นาง</v>
          </cell>
          <cell r="I1869" t="str">
            <v>มีนา</v>
          </cell>
          <cell r="J1869" t="str">
            <v>แก้วเกิดก่อน</v>
          </cell>
          <cell r="K1869"/>
          <cell r="L1869" t="str">
            <v>ฮอด</v>
          </cell>
          <cell r="M1869" t="str">
            <v>เชียงใหม่ 3</v>
          </cell>
          <cell r="N1869">
            <v>8</v>
          </cell>
          <cell r="O1869"/>
          <cell r="P1869" t="str">
            <v>1.บุคคลค้ำประกัน</v>
          </cell>
          <cell r="Q1869"/>
          <cell r="R1869"/>
          <cell r="S1869" t="str">
            <v>จังหวัดฮอด</v>
          </cell>
          <cell r="T1869" t="str">
            <v>ผบE992</v>
          </cell>
          <cell r="U1869">
            <v>2565</v>
          </cell>
          <cell r="V1869" t="str">
            <v>ผบE139</v>
          </cell>
          <cell r="W1869">
            <v>2566</v>
          </cell>
          <cell r="X1869">
            <v>7</v>
          </cell>
          <cell r="Y1869">
            <v>2</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cell r="BC1869"/>
          <cell r="BD1869"/>
          <cell r="BE1869"/>
          <cell r="BF1869"/>
          <cell r="BG1869"/>
          <cell r="BH1869"/>
          <cell r="BI1869"/>
          <cell r="BJ1869"/>
          <cell r="BK1869"/>
          <cell r="BL1869" t="str">
            <v>นางมีนา แก้วเกิดก่อน</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2713</v>
          </cell>
          <cell r="C1870">
            <v>1864</v>
          </cell>
          <cell r="D1870"/>
          <cell r="E1870"/>
          <cell r="F1870"/>
          <cell r="G1870" t="str">
            <v>800084274045 , 800084274060 , 800084274052</v>
          </cell>
          <cell r="H1870" t="str">
            <v>นางสาว</v>
          </cell>
          <cell r="I1870" t="str">
            <v>หทัยชนก</v>
          </cell>
          <cell r="J1870" t="str">
            <v>แตงทอง</v>
          </cell>
          <cell r="K1870">
            <v>1509901013694</v>
          </cell>
          <cell r="L1870" t="str">
            <v>มีโชค พลาซ่า</v>
          </cell>
          <cell r="M1870" t="str">
            <v>เชียงใหม่ 2</v>
          </cell>
          <cell r="N1870">
            <v>8</v>
          </cell>
          <cell r="O1870" t="str">
            <v>สินเชื่อเคหะ , สินเชื่อไทรทอง</v>
          </cell>
          <cell r="P1870" t="str">
            <v>2.หลักทรัพย์ค้ำประกัน</v>
          </cell>
          <cell r="Q1870"/>
          <cell r="R1870"/>
          <cell r="S1870" t="str">
            <v>จังหวัดฮอด</v>
          </cell>
          <cell r="T1870" t="str">
            <v>ผบE201</v>
          </cell>
          <cell r="U1870">
            <v>2566</v>
          </cell>
          <cell r="V1870" t="str">
            <v>ผบE417</v>
          </cell>
          <cell r="W1870">
            <v>2566</v>
          </cell>
          <cell r="X1870">
            <v>8</v>
          </cell>
          <cell r="Y1870">
            <v>5</v>
          </cell>
          <cell r="Z1870">
            <v>2566</v>
          </cell>
          <cell r="AA1870"/>
          <cell r="AB1870"/>
          <cell r="AC1870"/>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นางสาวหทัยชนก แตงทอง</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2714</v>
          </cell>
          <cell r="C1871">
            <v>1865</v>
          </cell>
          <cell r="D1871"/>
          <cell r="E1871"/>
          <cell r="F1871"/>
          <cell r="G1871">
            <v>800097055951</v>
          </cell>
          <cell r="H1871" t="str">
            <v>นาย</v>
          </cell>
          <cell r="I1871" t="str">
            <v>อภินัทธ์</v>
          </cell>
          <cell r="J1871" t="str">
            <v>โนจา</v>
          </cell>
          <cell r="K1871" t="str">
            <v>1 5099 01016 80 4</v>
          </cell>
          <cell r="L1871" t="str">
            <v>แม่ริม</v>
          </cell>
          <cell r="M1871" t="str">
            <v>เชียงใหม่ 2</v>
          </cell>
          <cell r="N1871">
            <v>8</v>
          </cell>
          <cell r="O1871"/>
          <cell r="P1871" t="str">
            <v>1.บุคคลค้ำประกัน</v>
          </cell>
          <cell r="Q1871"/>
          <cell r="R1871"/>
          <cell r="S1871" t="str">
            <v>แขวงเชียงใหม่</v>
          </cell>
          <cell r="T1871" t="str">
            <v>ผบE3261</v>
          </cell>
          <cell r="U1871">
            <v>2565</v>
          </cell>
          <cell r="V1871" t="str">
            <v>ผบE5582</v>
          </cell>
          <cell r="W1871">
            <v>2565</v>
          </cell>
          <cell r="X1871"/>
          <cell r="Y1871"/>
          <cell r="Z1871"/>
          <cell r="AA1871">
            <v>2</v>
          </cell>
          <cell r="AB1871">
            <v>8</v>
          </cell>
          <cell r="AC1871">
            <v>2565</v>
          </cell>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นายอภินัทธ์ โนจา</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2715</v>
          </cell>
          <cell r="C1872">
            <v>1866</v>
          </cell>
          <cell r="D1872"/>
          <cell r="E1872"/>
          <cell r="F1872"/>
          <cell r="G1872" t="str">
            <v>800086097279,
800086097287,
800086097295</v>
          </cell>
          <cell r="H1872" t="str">
            <v>นางสาว,นาย</v>
          </cell>
          <cell r="I1872" t="str">
            <v>ลัดดาวัลย์,นิติ</v>
          </cell>
          <cell r="J1872" t="str">
            <v>ช่างเรือ,สุวรรณจำรัส</v>
          </cell>
          <cell r="K1872" t="str">
            <v>1-8414-00010-07-2,
3-8001-01960-37-6</v>
          </cell>
          <cell r="L1872" t="str">
            <v>แม่โจ้</v>
          </cell>
          <cell r="M1872" t="str">
            <v>เชียงใหม่ 2</v>
          </cell>
          <cell r="N1872">
            <v>8</v>
          </cell>
          <cell r="O1872" t="str">
            <v>สินเชื่อเคหะ</v>
          </cell>
          <cell r="P1872" t="str">
            <v>2.หลักทรัพย์ค้ำประกัน</v>
          </cell>
          <cell r="Q1872"/>
          <cell r="R1872"/>
          <cell r="S1872" t="str">
            <v>จังหวัดเชียงใหม่</v>
          </cell>
          <cell r="T1872" t="str">
            <v>พE641</v>
          </cell>
          <cell r="U1872">
            <v>2566</v>
          </cell>
          <cell r="V1872" t="str">
            <v>พE381</v>
          </cell>
          <cell r="W1872">
            <v>2567</v>
          </cell>
          <cell r="X1872">
            <v>21</v>
          </cell>
          <cell r="Y1872">
            <v>5</v>
          </cell>
          <cell r="Z1872">
            <v>2567</v>
          </cell>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ยึดทรัพย์</v>
          </cell>
          <cell r="BC1872"/>
          <cell r="BD1872"/>
          <cell r="BE1872"/>
          <cell r="BF1872"/>
          <cell r="BG1872"/>
          <cell r="BH1872"/>
          <cell r="BI1872"/>
          <cell r="BJ1872"/>
          <cell r="BK1872"/>
          <cell r="BL1872" t="str">
            <v>นางสาว,นายลัดดาวัลย์,นิติ ช่างเรือ,สุวรรณจำรัส</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2716</v>
          </cell>
          <cell r="C1873">
            <v>1867</v>
          </cell>
          <cell r="D1873">
            <v>9</v>
          </cell>
          <cell r="E1873">
            <v>8</v>
          </cell>
          <cell r="F1873">
            <v>2567</v>
          </cell>
          <cell r="G1873">
            <v>800098449864</v>
          </cell>
          <cell r="H1873" t="str">
            <v>นาย</v>
          </cell>
          <cell r="I1873" t="str">
            <v>สุธีร์</v>
          </cell>
          <cell r="J1873" t="str">
            <v>ทองคำขาว</v>
          </cell>
          <cell r="K1873" t="str">
            <v>3-1010-00501-66-7</v>
          </cell>
          <cell r="L1873" t="str">
            <v>บิ๊กซีหางดง</v>
          </cell>
          <cell r="M1873" t="str">
            <v>เชียงใหม่ 3</v>
          </cell>
          <cell r="N1873">
            <v>8</v>
          </cell>
          <cell r="O1873" t="str">
            <v>สินเชื่อ ธนาคารประชาชนเพื่อผู้มีสวัสดิการแห่งรัฐ</v>
          </cell>
          <cell r="P1873"/>
          <cell r="Q1873"/>
          <cell r="R1873"/>
          <cell r="S1873" t="str">
            <v>แขวงเชียงใหม่</v>
          </cell>
          <cell r="T1873" t="str">
            <v>ผบE3221</v>
          </cell>
          <cell r="U1873">
            <v>2567</v>
          </cell>
          <cell r="V1873"/>
          <cell r="W1873"/>
          <cell r="X1873"/>
          <cell r="Y1873"/>
          <cell r="Z1873"/>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นายสุธีร์ ทองคำขาว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2717</v>
          </cell>
          <cell r="C1874">
            <v>1868</v>
          </cell>
          <cell r="D1874">
            <v>9</v>
          </cell>
          <cell r="E1874">
            <v>8</v>
          </cell>
          <cell r="F1874">
            <v>2567</v>
          </cell>
          <cell r="G1874">
            <v>800124741698</v>
          </cell>
          <cell r="H1874" t="str">
            <v>นางสาว</v>
          </cell>
          <cell r="I1874" t="str">
            <v xml:space="preserve">เบญจวรรณ </v>
          </cell>
          <cell r="J1874" t="str">
            <v>ก๋าแก้ว</v>
          </cell>
          <cell r="K1874" t="str">
            <v>3-5012-01021-98-7</v>
          </cell>
          <cell r="L1874" t="str">
            <v>สันป่าตอง</v>
          </cell>
          <cell r="M1874" t="str">
            <v>เชียงใหม่ 3</v>
          </cell>
          <cell r="N1874">
            <v>8</v>
          </cell>
          <cell r="O1874" t="str">
            <v>สินเชื่อ ธนาคารประชาชน</v>
          </cell>
          <cell r="P1874" t="str">
            <v>1.บุคคลค้ำประกัน</v>
          </cell>
          <cell r="Q1874"/>
          <cell r="R1874"/>
          <cell r="S1874" t="str">
            <v>แขวงเชียงใหม่</v>
          </cell>
          <cell r="T1874" t="str">
            <v>ผบE3202</v>
          </cell>
          <cell r="U1874">
            <v>2567</v>
          </cell>
          <cell r="V1874" t="str">
            <v>ผบE5130</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นางสาวเบญจวรรณ  ก๋าแก้ว</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2718</v>
          </cell>
          <cell r="C1875">
            <v>1869</v>
          </cell>
          <cell r="D1875">
            <v>9</v>
          </cell>
          <cell r="E1875">
            <v>8</v>
          </cell>
          <cell r="F1875">
            <v>2567</v>
          </cell>
          <cell r="G1875">
            <v>800103644582</v>
          </cell>
          <cell r="H1875" t="str">
            <v>นาง</v>
          </cell>
          <cell r="I1875" t="str">
            <v>รุ่งนภา</v>
          </cell>
          <cell r="J1875" t="str">
            <v>ไชยวรรณ</v>
          </cell>
          <cell r="K1875" t="str">
            <v>3-5019-00471-47-7</v>
          </cell>
          <cell r="L1875" t="str">
            <v>สารภี</v>
          </cell>
          <cell r="M1875" t="str">
            <v>เชียงใหม่ 3</v>
          </cell>
          <cell r="N1875">
            <v>8</v>
          </cell>
          <cell r="O1875" t="str">
            <v>สินเชื่อ ธนาคารประชาชน</v>
          </cell>
          <cell r="P1875"/>
          <cell r="Q1875"/>
          <cell r="R1875"/>
          <cell r="S1875" t="str">
            <v>แขวงเชียงใหม่</v>
          </cell>
          <cell r="T1875" t="str">
            <v>ผบE3204</v>
          </cell>
          <cell r="U1875">
            <v>2567</v>
          </cell>
          <cell r="V1875" t="str">
            <v>ผบE5131</v>
          </cell>
          <cell r="W1875">
            <v>2567</v>
          </cell>
          <cell r="X1875">
            <v>10</v>
          </cell>
          <cell r="Y1875">
            <v>6</v>
          </cell>
          <cell r="Z1875">
            <v>2567</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นางรุ่งนภา ไชยวรรณ</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2719</v>
          </cell>
          <cell r="C1876">
            <v>1870</v>
          </cell>
          <cell r="D1876">
            <v>13</v>
          </cell>
          <cell r="E1876">
            <v>8</v>
          </cell>
          <cell r="F1876">
            <v>2567</v>
          </cell>
          <cell r="G1876">
            <v>800096241867</v>
          </cell>
          <cell r="H1876" t="str">
            <v>นาง</v>
          </cell>
          <cell r="I1876" t="str">
            <v>ช่อทิพย์</v>
          </cell>
          <cell r="J1876" t="str">
            <v>คำปาลี</v>
          </cell>
          <cell r="K1876" t="str">
            <v>3-5017-00198-13-1</v>
          </cell>
          <cell r="L1876" t="str">
            <v>ดอยเต่า</v>
          </cell>
          <cell r="M1876" t="str">
            <v>เชียงใหม่ 3</v>
          </cell>
          <cell r="N1876">
            <v>8</v>
          </cell>
          <cell r="O1876" t="str">
            <v>สินเชื่อแก้ไขปัญหาหนี้นอกระบบ PS</v>
          </cell>
          <cell r="P1876" t="str">
            <v>1.บุคคลค้ำประกัน</v>
          </cell>
          <cell r="Q1876"/>
          <cell r="R1876"/>
          <cell r="S1876" t="str">
            <v>จังหวัดออด</v>
          </cell>
          <cell r="T1876" t="str">
            <v>ผบE419</v>
          </cell>
          <cell r="U1876">
            <v>2565</v>
          </cell>
          <cell r="V1876" t="str">
            <v>ผบE545</v>
          </cell>
          <cell r="W1876">
            <v>2565</v>
          </cell>
          <cell r="X1876">
            <v>27</v>
          </cell>
          <cell r="Y1876">
            <v>7</v>
          </cell>
          <cell r="Z1876">
            <v>2565</v>
          </cell>
          <cell r="AA1876"/>
          <cell r="AB1876"/>
          <cell r="AC1876"/>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นางช่อทิพย์ คำปาลี</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2720</v>
          </cell>
          <cell r="C1877">
            <v>1871</v>
          </cell>
          <cell r="D1877">
            <v>13</v>
          </cell>
          <cell r="E1877">
            <v>8</v>
          </cell>
          <cell r="F1877">
            <v>2567</v>
          </cell>
          <cell r="G1877">
            <v>800125269392</v>
          </cell>
          <cell r="H1877" t="str">
            <v>นางสาว</v>
          </cell>
          <cell r="I1877" t="str">
            <v>รุ่งทิวา</v>
          </cell>
          <cell r="J1877" t="str">
            <v>ตุ้มปามา</v>
          </cell>
          <cell r="K1877" t="str">
            <v>1-5002-00167-60-3</v>
          </cell>
          <cell r="L1877" t="str">
            <v>จอมทอง</v>
          </cell>
          <cell r="M1877" t="str">
            <v>เชียงใหม่ 3</v>
          </cell>
          <cell r="N1877">
            <v>8</v>
          </cell>
          <cell r="O1877" t="str">
            <v xml:space="preserve">สินเชื่อผู้มีรายได้ประจำ Covid-19 </v>
          </cell>
          <cell r="P1877" t="str">
            <v>1.บุคคลค้ำประกัน</v>
          </cell>
          <cell r="Q1877"/>
          <cell r="R1877"/>
          <cell r="S1877" t="str">
            <v>จังหวัดออด</v>
          </cell>
          <cell r="T1877" t="str">
            <v>ผบE436</v>
          </cell>
          <cell r="U1877">
            <v>2565</v>
          </cell>
          <cell r="V1877" t="str">
            <v>ผบE555</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นางสาวรุ่งทิวา ตุ้มปามา</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2721</v>
          </cell>
          <cell r="C1878">
            <v>1872</v>
          </cell>
          <cell r="D1878">
            <v>13</v>
          </cell>
          <cell r="E1878">
            <v>8</v>
          </cell>
          <cell r="F1878">
            <v>2567</v>
          </cell>
          <cell r="G1878">
            <v>800095501592</v>
          </cell>
          <cell r="H1878" t="str">
            <v>นาง</v>
          </cell>
          <cell r="I1878" t="str">
            <v>ทัศนีย์</v>
          </cell>
          <cell r="J1878" t="str">
            <v>สุต๋าคำ</v>
          </cell>
          <cell r="K1878" t="str">
            <v>3-5002-00682-29-6</v>
          </cell>
          <cell r="L1878" t="str">
            <v>จอมทอง</v>
          </cell>
          <cell r="M1878" t="str">
            <v>เชียงใหม่ 3</v>
          </cell>
          <cell r="N1878">
            <v>8</v>
          </cell>
          <cell r="O1878" t="str">
            <v>สินเชื่อแก้ไขปัญหาหนี้นอกระบบ PS</v>
          </cell>
          <cell r="P1878" t="str">
            <v>1.บุคคลค้ำประกัน</v>
          </cell>
          <cell r="Q1878"/>
          <cell r="R1878"/>
          <cell r="S1878" t="str">
            <v>จังหวัดออด</v>
          </cell>
          <cell r="T1878" t="str">
            <v>ผบE435</v>
          </cell>
          <cell r="U1878">
            <v>2565</v>
          </cell>
          <cell r="V1878" t="str">
            <v>ผบE554</v>
          </cell>
          <cell r="W1878">
            <v>2565</v>
          </cell>
          <cell r="X1878"/>
          <cell r="Y1878"/>
          <cell r="Z1878"/>
          <cell r="AA1878">
            <v>27</v>
          </cell>
          <cell r="AB1878">
            <v>7</v>
          </cell>
          <cell r="AC1878">
            <v>2565</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นางทัศนีย์ สุต๋าคำ</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2722</v>
          </cell>
          <cell r="C1879">
            <v>1873</v>
          </cell>
          <cell r="D1879">
            <v>13</v>
          </cell>
          <cell r="E1879">
            <v>8</v>
          </cell>
          <cell r="F1879">
            <v>2567</v>
          </cell>
          <cell r="G1879">
            <v>800053944990</v>
          </cell>
          <cell r="H1879" t="str">
            <v>นาย</v>
          </cell>
          <cell r="I1879" t="str">
            <v>โหล่ง</v>
          </cell>
          <cell r="J1879" t="str">
            <v>จ่อพอ</v>
          </cell>
          <cell r="K1879" t="str">
            <v>3-5017-00058-01-1</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จังหวัดออด</v>
          </cell>
          <cell r="T1879" t="str">
            <v>ผบE286</v>
          </cell>
          <cell r="U1879">
            <v>2567</v>
          </cell>
          <cell r="V1879" t="str">
            <v>ผบE509</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นายโหล่ง จ่อพอ</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2723</v>
          </cell>
          <cell r="C1880">
            <v>1874</v>
          </cell>
          <cell r="D1880">
            <v>13</v>
          </cell>
          <cell r="E1880">
            <v>8</v>
          </cell>
          <cell r="F1880">
            <v>2567</v>
          </cell>
          <cell r="G1880">
            <v>800041124523</v>
          </cell>
          <cell r="H1880" t="str">
            <v>นางสาว</v>
          </cell>
          <cell r="I1880" t="str">
            <v>อภิชยา</v>
          </cell>
          <cell r="J1880" t="str">
            <v>แก้วมณี</v>
          </cell>
          <cell r="K1880" t="str">
            <v>1-5017-00056-30-5</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จังหวัดออด</v>
          </cell>
          <cell r="T1880" t="str">
            <v>ผบE278</v>
          </cell>
          <cell r="U1880">
            <v>2567</v>
          </cell>
          <cell r="V1880" t="str">
            <v>ผบE506</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นางสาวอภิชยา แก้วมณี</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2724</v>
          </cell>
          <cell r="C1881">
            <v>1875</v>
          </cell>
          <cell r="D1881">
            <v>13</v>
          </cell>
          <cell r="E1881">
            <v>8</v>
          </cell>
          <cell r="F1881">
            <v>2567</v>
          </cell>
          <cell r="G1881">
            <v>800041768105</v>
          </cell>
          <cell r="H1881" t="str">
            <v>นาย</v>
          </cell>
          <cell r="I1881" t="str">
            <v>กิติพงษ์</v>
          </cell>
          <cell r="J1881" t="str">
            <v>มูลอ้าย</v>
          </cell>
          <cell r="K1881" t="str">
            <v>1-5017-00069-77-6</v>
          </cell>
          <cell r="L1881" t="str">
            <v>ดอยเต่า</v>
          </cell>
          <cell r="M1881" t="str">
            <v>เชียงใหม่ 3</v>
          </cell>
          <cell r="N1881">
            <v>8</v>
          </cell>
          <cell r="O1881" t="str">
            <v>สินเชื่อพัฒนาองค์กรชุมชน</v>
          </cell>
          <cell r="P1881" t="str">
            <v>1.บุคคลค้ำประกัน</v>
          </cell>
          <cell r="Q1881"/>
          <cell r="R1881"/>
          <cell r="S1881" t="str">
            <v>จังหวัดออด</v>
          </cell>
          <cell r="T1881" t="str">
            <v>ผบE284</v>
          </cell>
          <cell r="U1881">
            <v>2567</v>
          </cell>
          <cell r="V1881" t="str">
            <v>ผบE507</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นายกิติพงษ์ มูลอ้าย</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2725</v>
          </cell>
          <cell r="C1882">
            <v>1876</v>
          </cell>
          <cell r="D1882">
            <v>13</v>
          </cell>
          <cell r="E1882">
            <v>8</v>
          </cell>
          <cell r="F1882">
            <v>2567</v>
          </cell>
          <cell r="G1882">
            <v>800064735973</v>
          </cell>
          <cell r="H1882" t="str">
            <v>นาย</v>
          </cell>
          <cell r="I1882" t="str">
            <v>อนันต์</v>
          </cell>
          <cell r="J1882" t="str">
            <v>สุยะนาง</v>
          </cell>
          <cell r="K1882" t="str">
            <v>1-5016-00004-43-5</v>
          </cell>
          <cell r="L1882" t="str">
            <v>ฮอด</v>
          </cell>
          <cell r="M1882" t="str">
            <v>เชียงใหม่ 3</v>
          </cell>
          <cell r="N1882">
            <v>8</v>
          </cell>
          <cell r="O1882" t="str">
            <v>สินเชื่อธนาคารประชาชน</v>
          </cell>
          <cell r="P1882" t="str">
            <v>1.บุคคลค้ำประกัน</v>
          </cell>
          <cell r="Q1882"/>
          <cell r="R1882"/>
          <cell r="S1882" t="str">
            <v>จังหวัดออด</v>
          </cell>
          <cell r="T1882" t="str">
            <v>ผบE285</v>
          </cell>
          <cell r="U1882">
            <v>2567</v>
          </cell>
          <cell r="V1882" t="str">
            <v>ผบE508</v>
          </cell>
          <cell r="W1882">
            <v>2567</v>
          </cell>
          <cell r="X1882"/>
          <cell r="Y1882"/>
          <cell r="Z1882"/>
          <cell r="AA1882">
            <v>28</v>
          </cell>
          <cell r="AB1882">
            <v>5</v>
          </cell>
          <cell r="AC1882">
            <v>2567</v>
          </cell>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สืบทรัพย์</v>
          </cell>
          <cell r="BC1882"/>
          <cell r="BD1882"/>
          <cell r="BE1882"/>
          <cell r="BF1882"/>
          <cell r="BG1882"/>
          <cell r="BH1882"/>
          <cell r="BI1882"/>
          <cell r="BJ1882"/>
          <cell r="BK1882"/>
          <cell r="BL1882" t="str">
            <v>นายอนันต์ สุยะนาง</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2726</v>
          </cell>
          <cell r="C1883">
            <v>1877</v>
          </cell>
          <cell r="D1883"/>
          <cell r="E1883"/>
          <cell r="F1883"/>
          <cell r="G1883"/>
          <cell r="H1883"/>
          <cell r="I1883"/>
          <cell r="J1883"/>
          <cell r="K1883"/>
          <cell r="L1883"/>
          <cell r="M1883"/>
          <cell r="N1883"/>
          <cell r="O1883"/>
          <cell r="P1883"/>
          <cell r="Q1883"/>
          <cell r="R1883"/>
          <cell r="S1883"/>
          <cell r="T1883"/>
          <cell r="U1883"/>
          <cell r="V1883"/>
          <cell r="W1883"/>
          <cell r="X1883">
            <v>10</v>
          </cell>
          <cell r="Y1883"/>
          <cell r="Z1883"/>
          <cell r="AA1883"/>
          <cell r="AB1883"/>
          <cell r="AC1883"/>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cell r="BC1883"/>
          <cell r="BD1883"/>
          <cell r="BE1883"/>
          <cell r="BF1883"/>
          <cell r="BG1883"/>
          <cell r="BH1883"/>
          <cell r="BI1883"/>
          <cell r="BJ1883"/>
          <cell r="BK1883"/>
          <cell r="BL1883"/>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2727</v>
          </cell>
          <cell r="C1884">
            <v>1878</v>
          </cell>
          <cell r="D1884"/>
          <cell r="E1884"/>
          <cell r="F1884"/>
          <cell r="G1884"/>
          <cell r="H1884"/>
          <cell r="I1884"/>
          <cell r="J1884"/>
          <cell r="K1884"/>
          <cell r="L1884"/>
          <cell r="M1884"/>
          <cell r="N1884"/>
          <cell r="O1884"/>
          <cell r="P1884"/>
          <cell r="Q1884"/>
          <cell r="R1884"/>
          <cell r="S1884"/>
          <cell r="T1884"/>
          <cell r="U1884"/>
          <cell r="V1884"/>
          <cell r="W1884"/>
          <cell r="X1884"/>
          <cell r="Y1884"/>
          <cell r="Z1884"/>
          <cell r="AA1884"/>
          <cell r="AB1884"/>
          <cell r="AC1884"/>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cell r="BC1884"/>
          <cell r="BD1884"/>
          <cell r="BE1884"/>
          <cell r="BF1884"/>
          <cell r="BG1884"/>
          <cell r="BH1884"/>
          <cell r="BI1884"/>
          <cell r="BJ1884"/>
          <cell r="BK1884"/>
          <cell r="BL1884"/>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2728</v>
          </cell>
          <cell r="C1885">
            <v>1879</v>
          </cell>
          <cell r="D1885"/>
          <cell r="E1885"/>
          <cell r="F1885"/>
          <cell r="G1885"/>
          <cell r="H1885"/>
          <cell r="I1885"/>
          <cell r="J1885"/>
          <cell r="K1885"/>
          <cell r="L1885"/>
          <cell r="M1885"/>
          <cell r="N1885"/>
          <cell r="O1885"/>
          <cell r="P1885"/>
          <cell r="Q1885"/>
          <cell r="R1885"/>
          <cell r="S1885"/>
          <cell r="T1885"/>
          <cell r="U1885"/>
          <cell r="V1885"/>
          <cell r="W1885"/>
          <cell r="X1885">
            <v>14</v>
          </cell>
          <cell r="Y1885"/>
          <cell r="Z1885"/>
          <cell r="AA1885"/>
          <cell r="AB1885"/>
          <cell r="AC1885"/>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cell r="BC1885"/>
          <cell r="BD1885"/>
          <cell r="BE1885"/>
          <cell r="BF1885"/>
          <cell r="BG1885"/>
          <cell r="BH1885"/>
          <cell r="BI1885"/>
          <cell r="BJ1885"/>
          <cell r="BK1885"/>
          <cell r="BL1885"/>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2729</v>
          </cell>
          <cell r="C1886">
            <v>1880</v>
          </cell>
          <cell r="D1886"/>
          <cell r="E1886"/>
          <cell r="F1886"/>
          <cell r="G1886"/>
          <cell r="H1886"/>
          <cell r="I1886"/>
          <cell r="J1886"/>
          <cell r="K1886"/>
          <cell r="L1886"/>
          <cell r="M1886"/>
          <cell r="N1886"/>
          <cell r="O1886"/>
          <cell r="P1886"/>
          <cell r="Q1886"/>
          <cell r="R1886"/>
          <cell r="S1886"/>
          <cell r="T1886"/>
          <cell r="U1886"/>
          <cell r="V1886"/>
          <cell r="W1886"/>
          <cell r="X1886"/>
          <cell r="Y1886"/>
          <cell r="Z1886"/>
          <cell r="AA1886"/>
          <cell r="AB1886"/>
          <cell r="AC1886"/>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cell r="BC1886"/>
          <cell r="BD1886"/>
          <cell r="BE1886"/>
          <cell r="BF1886"/>
          <cell r="BG1886"/>
          <cell r="BH1886"/>
          <cell r="BI1886"/>
          <cell r="BJ1886"/>
          <cell r="BK1886"/>
          <cell r="BL1886"/>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2730</v>
          </cell>
          <cell r="C1887">
            <v>1881</v>
          </cell>
          <cell r="D1887"/>
          <cell r="E1887"/>
          <cell r="F1887"/>
          <cell r="G1887"/>
          <cell r="H1887"/>
          <cell r="I1887"/>
          <cell r="J1887"/>
          <cell r="K1887"/>
          <cell r="L1887"/>
          <cell r="M1887"/>
          <cell r="N1887"/>
          <cell r="O1887"/>
          <cell r="P1887"/>
          <cell r="Q1887"/>
          <cell r="R1887"/>
          <cell r="S1887"/>
          <cell r="T1887"/>
          <cell r="U1887"/>
          <cell r="V1887"/>
          <cell r="W1887"/>
          <cell r="X1887"/>
          <cell r="Y1887"/>
          <cell r="Z1887"/>
          <cell r="AA1887"/>
          <cell r="AB1887"/>
          <cell r="AC1887"/>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cell r="BC1887"/>
          <cell r="BD1887"/>
          <cell r="BE1887"/>
          <cell r="BF1887"/>
          <cell r="BG1887"/>
          <cell r="BH1887"/>
          <cell r="BI1887"/>
          <cell r="BJ1887"/>
          <cell r="BK1887"/>
          <cell r="BL1887"/>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cell r="C1888"/>
          <cell r="D1888"/>
          <cell r="E1888"/>
          <cell r="F1888"/>
          <cell r="G1888"/>
          <cell r="H1888"/>
          <cell r="I1888"/>
          <cell r="J1888"/>
          <cell r="K1888"/>
          <cell r="L1888"/>
          <cell r="M1888"/>
          <cell r="N1888"/>
          <cell r="O1888"/>
          <cell r="P1888"/>
          <cell r="Q1888"/>
          <cell r="R1888"/>
          <cell r="S1888"/>
          <cell r="T1888"/>
          <cell r="U1888"/>
          <cell r="V1888"/>
          <cell r="W1888"/>
          <cell r="X1888"/>
          <cell r="Y1888"/>
          <cell r="Z1888"/>
          <cell r="AA1888"/>
          <cell r="AB1888"/>
          <cell r="AC1888"/>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cell r="BC1888"/>
          <cell r="BD1888"/>
          <cell r="BE1888"/>
          <cell r="BF1888"/>
          <cell r="BG1888"/>
          <cell r="BH1888"/>
          <cell r="BI1888"/>
          <cell r="BJ1888"/>
          <cell r="BK1888"/>
          <cell r="BL1888"/>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cell r="C1889"/>
          <cell r="D1889"/>
          <cell r="E1889"/>
          <cell r="F1889"/>
          <cell r="G1889"/>
          <cell r="H1889"/>
          <cell r="I1889"/>
          <cell r="J1889"/>
          <cell r="K1889"/>
          <cell r="L1889"/>
          <cell r="M1889"/>
          <cell r="N1889"/>
          <cell r="O1889"/>
          <cell r="P1889"/>
          <cell r="Q1889"/>
          <cell r="R1889"/>
          <cell r="S1889"/>
          <cell r="T1889"/>
          <cell r="U1889"/>
          <cell r="V1889"/>
          <cell r="W1889"/>
          <cell r="X1889"/>
          <cell r="Y1889"/>
          <cell r="Z1889"/>
          <cell r="AA1889"/>
          <cell r="AB1889"/>
          <cell r="AC1889"/>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cell r="BC1889"/>
          <cell r="BD1889"/>
          <cell r="BE1889"/>
          <cell r="BF1889"/>
          <cell r="BG1889"/>
          <cell r="BH1889"/>
          <cell r="BI1889"/>
          <cell r="BJ1889"/>
          <cell r="BK1889"/>
          <cell r="BL1889"/>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cell r="C1890"/>
          <cell r="D1890"/>
          <cell r="E1890"/>
          <cell r="F1890"/>
          <cell r="G1890"/>
          <cell r="H1890"/>
          <cell r="I1890"/>
          <cell r="J1890"/>
          <cell r="K1890"/>
          <cell r="L1890"/>
          <cell r="M1890"/>
          <cell r="N1890"/>
          <cell r="O1890"/>
          <cell r="P1890"/>
          <cell r="Q1890"/>
          <cell r="R1890"/>
          <cell r="S1890"/>
          <cell r="T1890"/>
          <cell r="U1890"/>
          <cell r="V1890"/>
          <cell r="W1890"/>
          <cell r="X1890"/>
          <cell r="Y1890"/>
          <cell r="Z1890"/>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cell r="BC1890"/>
          <cell r="BD1890"/>
          <cell r="BE1890"/>
          <cell r="BF1890"/>
          <cell r="BG1890"/>
          <cell r="BH1890"/>
          <cell r="BI1890"/>
          <cell r="BJ1890"/>
          <cell r="BK1890"/>
          <cell r="BL1890"/>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cell r="C1891"/>
          <cell r="D1891"/>
          <cell r="E1891"/>
          <cell r="F1891"/>
          <cell r="G1891"/>
          <cell r="H1891"/>
          <cell r="I1891"/>
          <cell r="J1891"/>
          <cell r="K1891"/>
          <cell r="L1891"/>
          <cell r="M1891"/>
          <cell r="N1891"/>
          <cell r="O1891"/>
          <cell r="P1891"/>
          <cell r="Q1891"/>
          <cell r="R1891"/>
          <cell r="S1891" t="str">
            <v>แขวงเชียงใหม่</v>
          </cell>
          <cell r="T1891" t="str">
            <v>ผบ.183</v>
          </cell>
          <cell r="U1891">
            <v>2559</v>
          </cell>
          <cell r="V1891" t="str">
            <v>ผบ.2291</v>
          </cell>
          <cell r="W1891">
            <v>2559</v>
          </cell>
          <cell r="X1891">
            <v>19</v>
          </cell>
          <cell r="Y1891">
            <v>4</v>
          </cell>
          <cell r="Z1891">
            <v>2559</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cell r="BC1891"/>
          <cell r="BD1891"/>
          <cell r="BE1891"/>
          <cell r="BF1891"/>
          <cell r="BG1891"/>
          <cell r="BH1891"/>
          <cell r="BI1891"/>
          <cell r="BJ1891"/>
          <cell r="BK1891"/>
          <cell r="BL1891"/>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cell r="C1892"/>
          <cell r="D1892"/>
          <cell r="E1892"/>
          <cell r="F1892"/>
          <cell r="G1892"/>
          <cell r="H1892"/>
          <cell r="I1892"/>
          <cell r="J1892"/>
          <cell r="K1892"/>
          <cell r="L1892"/>
          <cell r="M1892"/>
          <cell r="N1892"/>
          <cell r="O1892"/>
          <cell r="P1892"/>
          <cell r="Q1892"/>
          <cell r="R1892"/>
          <cell r="S1892"/>
          <cell r="T1892"/>
          <cell r="U1892"/>
          <cell r="V1892"/>
          <cell r="W1892"/>
          <cell r="X1892">
            <v>17</v>
          </cell>
          <cell r="Y1892"/>
          <cell r="Z1892"/>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cell r="BC1892"/>
          <cell r="BD1892"/>
          <cell r="BE1892"/>
          <cell r="BF1892"/>
          <cell r="BG1892"/>
          <cell r="BH1892"/>
          <cell r="BI1892"/>
          <cell r="BJ1892"/>
          <cell r="BK1892"/>
          <cell r="BL1892"/>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cell r="C1893"/>
          <cell r="D1893"/>
          <cell r="E1893"/>
          <cell r="F1893"/>
          <cell r="G1893"/>
          <cell r="H1893"/>
          <cell r="I1893"/>
          <cell r="J1893"/>
          <cell r="K1893"/>
          <cell r="L1893"/>
          <cell r="M1893"/>
          <cell r="N1893"/>
          <cell r="O1893"/>
          <cell r="P1893"/>
          <cell r="Q1893"/>
          <cell r="R1893"/>
          <cell r="S1893"/>
          <cell r="T1893"/>
          <cell r="U1893"/>
          <cell r="V1893"/>
          <cell r="W1893"/>
          <cell r="X1893">
            <v>4</v>
          </cell>
          <cell r="Y1893"/>
          <cell r="Z1893"/>
          <cell r="AA1893"/>
          <cell r="AB1893"/>
          <cell r="AC1893"/>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cell r="BC1893"/>
          <cell r="BD1893"/>
          <cell r="BE1893"/>
          <cell r="BF1893"/>
          <cell r="BG1893"/>
          <cell r="BH1893"/>
          <cell r="BI1893"/>
          <cell r="BJ1893"/>
          <cell r="BK1893"/>
          <cell r="BL1893"/>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cell r="C1894"/>
          <cell r="D1894"/>
          <cell r="E1894"/>
          <cell r="F1894"/>
          <cell r="G1894"/>
          <cell r="H1894"/>
          <cell r="I1894"/>
          <cell r="J1894"/>
          <cell r="K1894"/>
          <cell r="L1894"/>
          <cell r="M1894"/>
          <cell r="N1894"/>
          <cell r="O1894"/>
          <cell r="P1894"/>
          <cell r="Q1894"/>
          <cell r="R1894"/>
          <cell r="S1894"/>
          <cell r="T1894"/>
          <cell r="U1894"/>
          <cell r="V1894"/>
          <cell r="W1894"/>
          <cell r="X1894"/>
          <cell r="Y1894"/>
          <cell r="Z1894"/>
          <cell r="AA1894"/>
          <cell r="AB1894"/>
          <cell r="AC1894"/>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cell r="BC1894"/>
          <cell r="BD1894"/>
          <cell r="BE1894"/>
          <cell r="BF1894"/>
          <cell r="BG1894"/>
          <cell r="BH1894"/>
          <cell r="BI1894"/>
          <cell r="BJ1894"/>
          <cell r="BK1894"/>
          <cell r="BL1894"/>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cell r="C1895"/>
          <cell r="D1895"/>
          <cell r="E1895"/>
          <cell r="F1895"/>
          <cell r="G1895"/>
          <cell r="H1895"/>
          <cell r="I1895"/>
          <cell r="J1895"/>
          <cell r="K1895"/>
          <cell r="L1895"/>
          <cell r="M1895"/>
          <cell r="N1895"/>
          <cell r="O1895"/>
          <cell r="P1895"/>
          <cell r="Q1895"/>
          <cell r="R1895"/>
          <cell r="S1895" t="str">
            <v>จังหวัดลำพูน</v>
          </cell>
          <cell r="T1895" t="str">
            <v>ผบ.1248</v>
          </cell>
          <cell r="U1895">
            <v>2563</v>
          </cell>
          <cell r="V1895" t="str">
            <v>ผบ.1915</v>
          </cell>
          <cell r="W1895">
            <v>2563</v>
          </cell>
          <cell r="X1895">
            <v>17</v>
          </cell>
          <cell r="Y1895">
            <v>8</v>
          </cell>
          <cell r="Z1895">
            <v>2563</v>
          </cell>
          <cell r="AA1895"/>
          <cell r="AB1895"/>
          <cell r="AC1895"/>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cell r="BC1895"/>
          <cell r="BD1895"/>
          <cell r="BE1895"/>
          <cell r="BF1895"/>
          <cell r="BG1895"/>
          <cell r="BH1895"/>
          <cell r="BI1895"/>
          <cell r="BJ1895"/>
          <cell r="BK1895"/>
          <cell r="BL1895"/>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cell r="C1896"/>
          <cell r="D1896"/>
          <cell r="E1896"/>
          <cell r="F1896"/>
          <cell r="G1896"/>
          <cell r="H1896"/>
          <cell r="I1896"/>
          <cell r="J1896"/>
          <cell r="K1896"/>
          <cell r="L1896"/>
          <cell r="M1896"/>
          <cell r="N1896"/>
          <cell r="O1896"/>
          <cell r="P1896"/>
          <cell r="Q1896"/>
          <cell r="R1896"/>
          <cell r="S1896"/>
          <cell r="T1896"/>
          <cell r="U1896"/>
          <cell r="V1896"/>
          <cell r="W1896"/>
          <cell r="X1896"/>
          <cell r="Y1896"/>
          <cell r="Z1896"/>
          <cell r="AA1896"/>
          <cell r="AB1896"/>
          <cell r="AC1896"/>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cell r="BC1896"/>
          <cell r="BD1896"/>
          <cell r="BE1896"/>
          <cell r="BF1896"/>
          <cell r="BG1896"/>
          <cell r="BH1896"/>
          <cell r="BI1896"/>
          <cell r="BJ1896"/>
          <cell r="BK1896"/>
          <cell r="BL1896"/>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cell r="C1897"/>
          <cell r="D1897"/>
          <cell r="E1897"/>
          <cell r="F1897"/>
          <cell r="G1897"/>
          <cell r="H1897"/>
          <cell r="I1897"/>
          <cell r="J1897"/>
          <cell r="K1897"/>
          <cell r="L1897"/>
          <cell r="M1897"/>
          <cell r="N1897"/>
          <cell r="O1897"/>
          <cell r="P1897"/>
          <cell r="Q1897"/>
          <cell r="R1897"/>
          <cell r="S1897" t="str">
            <v>จังหวัดเทิง</v>
          </cell>
          <cell r="T1897" t="str">
            <v>ผบE537</v>
          </cell>
          <cell r="U1897">
            <v>2566</v>
          </cell>
          <cell r="V1897" t="str">
            <v>ผบE1172</v>
          </cell>
          <cell r="W1897">
            <v>2566</v>
          </cell>
          <cell r="X1897"/>
          <cell r="Y1897"/>
          <cell r="Z1897"/>
          <cell r="AA1897">
            <v>24</v>
          </cell>
          <cell r="AB1897">
            <v>7</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cell r="BC1897"/>
          <cell r="BD1897"/>
          <cell r="BE1897"/>
          <cell r="BF1897"/>
          <cell r="BG1897"/>
          <cell r="BH1897"/>
          <cell r="BI1897"/>
          <cell r="BJ1897"/>
          <cell r="BK1897"/>
          <cell r="BL1897"/>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cell r="C1898"/>
          <cell r="D1898"/>
          <cell r="E1898"/>
          <cell r="F1898"/>
          <cell r="G1898"/>
          <cell r="H1898"/>
          <cell r="I1898"/>
          <cell r="J1898"/>
          <cell r="K1898"/>
          <cell r="L1898"/>
          <cell r="M1898"/>
          <cell r="N1898"/>
          <cell r="O1898"/>
          <cell r="P1898"/>
          <cell r="Q1898"/>
          <cell r="R1898"/>
          <cell r="S1898"/>
          <cell r="T1898"/>
          <cell r="U1898"/>
          <cell r="V1898"/>
          <cell r="W1898"/>
          <cell r="X1898"/>
          <cell r="Y1898"/>
          <cell r="Z1898"/>
          <cell r="AA1898"/>
          <cell r="AB1898"/>
          <cell r="AC1898"/>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cell r="BC1898"/>
          <cell r="BD1898"/>
          <cell r="BE1898"/>
          <cell r="BF1898"/>
          <cell r="BG1898"/>
          <cell r="BH1898"/>
          <cell r="BI1898"/>
          <cell r="BJ1898"/>
          <cell r="BK1898"/>
          <cell r="BL1898"/>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cell r="C1899"/>
          <cell r="D1899"/>
          <cell r="E1899"/>
          <cell r="F1899"/>
          <cell r="G1899"/>
          <cell r="H1899"/>
          <cell r="I1899"/>
          <cell r="J1899"/>
          <cell r="K1899"/>
          <cell r="L1899"/>
          <cell r="M1899"/>
          <cell r="N1899"/>
          <cell r="O1899"/>
          <cell r="P1899"/>
          <cell r="Q1899"/>
          <cell r="R1899"/>
          <cell r="S1899" t="str">
            <v>จังหวัดฮอด</v>
          </cell>
          <cell r="T1899" t="str">
            <v>ผบE372</v>
          </cell>
          <cell r="U1899">
            <v>2566</v>
          </cell>
          <cell r="V1899" t="str">
            <v>ผบE695</v>
          </cell>
          <cell r="W1899">
            <v>2566</v>
          </cell>
          <cell r="X1899"/>
          <cell r="Y1899"/>
          <cell r="Z1899"/>
          <cell r="AA1899">
            <v>28</v>
          </cell>
          <cell r="AB1899">
            <v>6</v>
          </cell>
          <cell r="AC1899">
            <v>2566</v>
          </cell>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cell r="BC1899"/>
          <cell r="BD1899"/>
          <cell r="BE1899"/>
          <cell r="BF1899"/>
          <cell r="BG1899"/>
          <cell r="BH1899"/>
          <cell r="BI1899"/>
          <cell r="BJ1899"/>
          <cell r="BK1899"/>
          <cell r="BL1899"/>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cell r="C1900"/>
          <cell r="D1900"/>
          <cell r="E1900"/>
          <cell r="F1900"/>
          <cell r="G1900"/>
          <cell r="H1900"/>
          <cell r="I1900"/>
          <cell r="J1900"/>
          <cell r="K1900"/>
          <cell r="L1900"/>
          <cell r="M1900"/>
          <cell r="N1900"/>
          <cell r="O1900"/>
          <cell r="P1900"/>
          <cell r="Q1900"/>
          <cell r="R1900"/>
          <cell r="S1900"/>
          <cell r="T1900"/>
          <cell r="U1900"/>
          <cell r="V1900"/>
          <cell r="W1900"/>
          <cell r="X1900">
            <v>2</v>
          </cell>
          <cell r="Y1900"/>
          <cell r="Z1900"/>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cell r="BC1900"/>
          <cell r="BD1900"/>
          <cell r="BE1900"/>
          <cell r="BF1900"/>
          <cell r="BG1900"/>
          <cell r="BH1900"/>
          <cell r="BI1900"/>
          <cell r="BJ1900"/>
          <cell r="BK1900"/>
          <cell r="BL1900"/>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cell r="C1901"/>
          <cell r="D1901"/>
          <cell r="E1901"/>
          <cell r="F1901"/>
          <cell r="G1901"/>
          <cell r="H1901"/>
          <cell r="I1901"/>
          <cell r="J1901"/>
          <cell r="K1901"/>
          <cell r="L1901"/>
          <cell r="M1901"/>
          <cell r="N1901"/>
          <cell r="O1901"/>
          <cell r="P1901"/>
          <cell r="Q1901"/>
          <cell r="R1901"/>
          <cell r="S1901" t="str">
            <v>แขวงเชียงใหม่</v>
          </cell>
          <cell r="T1901" t="str">
            <v>ผบE5788</v>
          </cell>
          <cell r="U1901">
            <v>2567</v>
          </cell>
          <cell r="V1901"/>
          <cell r="W1901"/>
          <cell r="X1901">
            <v>26</v>
          </cell>
          <cell r="Y1901">
            <v>8</v>
          </cell>
          <cell r="Z1901">
            <v>2567</v>
          </cell>
          <cell r="AA1901"/>
          <cell r="AB1901"/>
          <cell r="AC1901"/>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cell r="BC1901"/>
          <cell r="BD1901"/>
          <cell r="BE1901"/>
          <cell r="BF1901"/>
          <cell r="BG1901"/>
          <cell r="BH1901"/>
          <cell r="BI1901"/>
          <cell r="BJ1901"/>
          <cell r="BK1901"/>
          <cell r="BL1901"/>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cell r="C1902"/>
          <cell r="D1902"/>
          <cell r="E1902"/>
          <cell r="F1902"/>
          <cell r="G1902"/>
          <cell r="H1902"/>
          <cell r="I1902"/>
          <cell r="J1902"/>
          <cell r="K1902"/>
          <cell r="L1902"/>
          <cell r="M1902"/>
          <cell r="N1902"/>
          <cell r="O1902"/>
          <cell r="P1902"/>
          <cell r="Q1902"/>
          <cell r="R1902"/>
          <cell r="S1902"/>
          <cell r="T1902"/>
          <cell r="U1902"/>
          <cell r="V1902"/>
          <cell r="W1902"/>
          <cell r="X1902"/>
          <cell r="Y1902"/>
          <cell r="Z1902"/>
          <cell r="AA1902"/>
          <cell r="AB1902"/>
          <cell r="AC1902"/>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cell r="BC1902"/>
          <cell r="BD1902"/>
          <cell r="BE1902"/>
          <cell r="BF1902"/>
          <cell r="BG1902"/>
          <cell r="BH1902"/>
          <cell r="BI1902"/>
          <cell r="BJ1902"/>
          <cell r="BK1902"/>
          <cell r="BL1902"/>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cell r="C1903"/>
          <cell r="D1903"/>
          <cell r="E1903"/>
          <cell r="F1903"/>
          <cell r="G1903"/>
          <cell r="H1903"/>
          <cell r="I1903"/>
          <cell r="J1903"/>
          <cell r="K1903"/>
          <cell r="L1903"/>
          <cell r="M1903"/>
          <cell r="N1903"/>
          <cell r="O1903"/>
          <cell r="P1903"/>
          <cell r="Q1903"/>
          <cell r="R1903"/>
          <cell r="S1903"/>
          <cell r="T1903"/>
          <cell r="U1903"/>
          <cell r="V1903"/>
          <cell r="W1903"/>
          <cell r="X1903">
            <v>5</v>
          </cell>
          <cell r="Y1903"/>
          <cell r="Z1903"/>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cell r="BC1903"/>
          <cell r="BD1903"/>
          <cell r="BE1903"/>
          <cell r="BF1903"/>
          <cell r="BG1903"/>
          <cell r="BH1903"/>
          <cell r="BI1903"/>
          <cell r="BJ1903"/>
          <cell r="BK1903"/>
          <cell r="BL1903"/>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2747</v>
          </cell>
          <cell r="C1904">
            <v>1898</v>
          </cell>
          <cell r="D1904"/>
          <cell r="E1904"/>
          <cell r="F1904"/>
          <cell r="G1904">
            <v>800098249900</v>
          </cell>
          <cell r="H1904" t="str">
            <v>นาย</v>
          </cell>
          <cell r="I1904" t="str">
            <v xml:space="preserve">ธวัชชัย  </v>
          </cell>
          <cell r="J1904" t="str">
            <v>มาศยะ</v>
          </cell>
          <cell r="K1904" t="str">
            <v>1 1002 00613 47 0</v>
          </cell>
          <cell r="L1904" t="str">
            <v>เทสโก้โลตัส คำเที่ยง</v>
          </cell>
          <cell r="M1904" t="str">
            <v>เชียงใหม่ 1</v>
          </cell>
          <cell r="N1904">
            <v>8</v>
          </cell>
          <cell r="O1904" t="str">
            <v>ธนาคารประชาชน</v>
          </cell>
          <cell r="P1904" t="str">
            <v>1.บุคคลค้ำประกัน</v>
          </cell>
          <cell r="Q1904">
            <v>71438</v>
          </cell>
          <cell r="R1904">
            <v>16006.69</v>
          </cell>
          <cell r="S1904" t="str">
            <v>แขวงเชียงใหม่</v>
          </cell>
          <cell r="T1904" t="str">
            <v>ผบE4477</v>
          </cell>
          <cell r="U1904">
            <v>2567</v>
          </cell>
          <cell r="V1904" t="str">
            <v>ผบE6587</v>
          </cell>
          <cell r="W1904">
            <v>2567</v>
          </cell>
          <cell r="X1904">
            <v>16</v>
          </cell>
          <cell r="Y1904">
            <v>7</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มาศยะ</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2748</v>
          </cell>
          <cell r="C1905">
            <v>1899</v>
          </cell>
          <cell r="D1905">
            <v>11</v>
          </cell>
          <cell r="E1905">
            <v>9</v>
          </cell>
          <cell r="F1905"/>
          <cell r="G1905">
            <v>863083981820</v>
          </cell>
          <cell r="H1905" t="str">
            <v>นาย</v>
          </cell>
          <cell r="I1905" t="str">
            <v xml:space="preserve">ธวัชชัย  </v>
          </cell>
          <cell r="J1905" t="str">
            <v>พรมดวงดี</v>
          </cell>
          <cell r="K1905" t="str">
            <v>1 5599 00175 13 5</v>
          </cell>
          <cell r="L1905" t="str">
            <v>แม่อาย</v>
          </cell>
          <cell r="M1905" t="str">
            <v>เชียงใหม่ 2</v>
          </cell>
          <cell r="N1905">
            <v>8</v>
          </cell>
          <cell r="O1905" t="str">
            <v>สินเชื่อธนาคารประชาชน</v>
          </cell>
          <cell r="P1905" t="str">
            <v>1.บุคคลค้ำประกัน</v>
          </cell>
          <cell r="Q1905">
            <v>94499</v>
          </cell>
          <cell r="R1905">
            <v>8685.52</v>
          </cell>
          <cell r="S1905" t="str">
            <v>จังหวัดน่าน</v>
          </cell>
          <cell r="T1905" t="str">
            <v>ผบE1078</v>
          </cell>
          <cell r="U1905">
            <v>2567</v>
          </cell>
          <cell r="V1905" t="str">
            <v>ผบE1618</v>
          </cell>
          <cell r="W1905">
            <v>2567</v>
          </cell>
          <cell r="X1905">
            <v>13</v>
          </cell>
          <cell r="Y1905">
            <v>8</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สืบทรัพย์</v>
          </cell>
          <cell r="BC1905"/>
          <cell r="BD1905"/>
          <cell r="BE1905"/>
          <cell r="BF1905"/>
          <cell r="BG1905"/>
          <cell r="BH1905"/>
          <cell r="BI1905"/>
          <cell r="BJ1905"/>
          <cell r="BK1905"/>
          <cell r="BL1905" t="str">
            <v>นายธวัชชัย   พรมดวงดี</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2749</v>
          </cell>
          <cell r="C1906">
            <v>1900</v>
          </cell>
          <cell r="D1906">
            <v>10</v>
          </cell>
          <cell r="E1906">
            <v>9</v>
          </cell>
          <cell r="F1906">
            <v>2567</v>
          </cell>
          <cell r="G1906" t="str">
            <v>800076731168,
800076731143,
800076731150</v>
          </cell>
          <cell r="H1906" t="str">
            <v>นาย</v>
          </cell>
          <cell r="I1906" t="str">
            <v>ณรงค์ศักดิ์</v>
          </cell>
          <cell r="J1906" t="str">
            <v>เหมวรรธนุบูรณ์</v>
          </cell>
          <cell r="K1906" t="str">
            <v>8-5710-84052-98-0</v>
          </cell>
          <cell r="L1906" t="str">
            <v>บิ๊กซี ดอนจั่น</v>
          </cell>
          <cell r="M1906" t="str">
            <v>เชียงใหม่ 1</v>
          </cell>
          <cell r="N1906">
            <v>8</v>
          </cell>
          <cell r="O1906" t="str">
            <v>สินเชื่อเคหะ,สินเชื่อไทรทอง</v>
          </cell>
          <cell r="P1906" t="str">
            <v>2.หลักทรัพย์ค้ำประกัน</v>
          </cell>
          <cell r="Q1906">
            <v>605834.74</v>
          </cell>
          <cell r="R1906">
            <v>66889.679999999993</v>
          </cell>
          <cell r="S1906" t="str">
            <v>จังหวัดเชียงใหม่</v>
          </cell>
          <cell r="T1906" t="str">
            <v>ผบE1110</v>
          </cell>
          <cell r="U1906">
            <v>2567</v>
          </cell>
          <cell r="V1906" t="str">
            <v>ผบE1363</v>
          </cell>
          <cell r="W1906">
            <v>2567</v>
          </cell>
          <cell r="X1906">
            <v>24</v>
          </cell>
          <cell r="Y1906">
            <v>6</v>
          </cell>
          <cell r="Z1906">
            <v>2567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t="str">
            <v>ยึดทรัพย์</v>
          </cell>
          <cell r="BC1906"/>
          <cell r="BD1906"/>
          <cell r="BE1906"/>
          <cell r="BF1906"/>
          <cell r="BG1906"/>
          <cell r="BH1906"/>
          <cell r="BI1906"/>
          <cell r="BJ1906"/>
          <cell r="BK1906"/>
          <cell r="BL1906" t="str">
            <v>นายณรงค์ศักดิ์ เหมวรรธนุบูรณ์</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CO1907"/>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t="str">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cell r="CE5"/>
          <cell r="CF5"/>
          <cell r="CG5"/>
          <cell r="CH5"/>
          <cell r="CI5"/>
          <cell r="CJ5"/>
          <cell r="CK5"/>
          <cell r="CL5"/>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1441</v>
          </cell>
          <cell r="C7"/>
          <cell r="D7">
            <v>20</v>
          </cell>
          <cell r="E7">
            <v>10</v>
          </cell>
          <cell r="F7">
            <v>2564</v>
          </cell>
          <cell r="G7">
            <v>800010660143</v>
          </cell>
          <cell r="H7" t="str">
            <v>นาย</v>
          </cell>
          <cell r="I7" t="str">
            <v>ภควัส</v>
          </cell>
          <cell r="J7" t="str">
            <v>คำดี</v>
          </cell>
          <cell r="K7" t="str">
            <v>1-1020-01138-33-1</v>
          </cell>
          <cell r="L7" t="str">
            <v>เซ็นทรัลแอร์พอร์ตพลาซ่า
เชียงใหม่</v>
          </cell>
          <cell r="M7" t="str">
            <v>เชียงใหม่ 1</v>
          </cell>
          <cell r="N7">
            <v>8</v>
          </cell>
          <cell r="O7" t="str">
            <v>สินเชื่อสวัสดิการ</v>
          </cell>
          <cell r="P7" t="str">
            <v>1.บุคคลค้ำประกัน</v>
          </cell>
          <cell r="Q7">
            <v>184522.72</v>
          </cell>
          <cell r="R7">
            <v>18211.72</v>
          </cell>
          <cell r="S7" t="str">
            <v>จังหวัดเชียงราย</v>
          </cell>
          <cell r="T7" t="str">
            <v>ผบ.2174</v>
          </cell>
          <cell r="U7" t="str">
            <v>2556</v>
          </cell>
          <cell r="V7" t="str">
            <v>ผบ.3048</v>
          </cell>
          <cell r="W7">
            <v>2556</v>
          </cell>
          <cell r="X7">
            <v>6</v>
          </cell>
          <cell r="Y7">
            <v>11</v>
          </cell>
          <cell r="Z7">
            <v>2556</v>
          </cell>
          <cell r="AA7"/>
          <cell r="AB7"/>
          <cell r="AC7"/>
          <cell r="AD7">
            <v>21</v>
          </cell>
          <cell r="AE7">
            <v>2</v>
          </cell>
          <cell r="AF7">
            <v>2557</v>
          </cell>
          <cell r="AG7"/>
          <cell r="AH7"/>
          <cell r="AI7"/>
          <cell r="AJ7"/>
          <cell r="AK7"/>
          <cell r="AL7"/>
          <cell r="AM7"/>
          <cell r="AN7"/>
          <cell r="AO7"/>
          <cell r="AP7"/>
          <cell r="AQ7"/>
          <cell r="AR7"/>
          <cell r="AS7"/>
          <cell r="AT7"/>
          <cell r="AU7"/>
          <cell r="AV7"/>
          <cell r="AW7"/>
          <cell r="AX7"/>
          <cell r="AY7"/>
          <cell r="AZ7"/>
          <cell r="BA7"/>
          <cell r="BB7" t="str">
            <v>สืบทรัพย์ ครั้งที่ 2 (คำสั่ง 14/06/2566)//สืบแล้ว รายงานผล วันที่ 22/06/2566</v>
          </cell>
          <cell r="BC7"/>
          <cell r="BD7"/>
          <cell r="BE7"/>
          <cell r="BF7"/>
          <cell r="BG7"/>
          <cell r="BH7"/>
          <cell r="BI7"/>
          <cell r="BJ7"/>
          <cell r="BK7"/>
          <cell r="BL7"/>
          <cell r="BM7"/>
          <cell r="BN7"/>
          <cell r="BO7"/>
          <cell r="BP7"/>
          <cell r="BQ7"/>
          <cell r="BR7"/>
          <cell r="BS7"/>
          <cell r="BT7" t="str">
            <v>นายภควัส คำดี</v>
          </cell>
          <cell r="BU7">
            <v>0</v>
          </cell>
          <cell r="BV7"/>
          <cell r="BW7"/>
          <cell r="BX7"/>
          <cell r="BY7"/>
          <cell r="BZ7"/>
          <cell r="CA7"/>
          <cell r="CB7"/>
          <cell r="CC7"/>
          <cell r="CD7" t="str">
            <v>1.นายภควัส คำดี
2.นายโยธิน ปัญสุวรรณ์
3.นางชไมพร จรูญพนากุล
4.นายจักรกฤษณ์ จรูญพนากุล</v>
          </cell>
          <cell r="CE7" t="str">
            <v>จำเลยที่ 1
จำเลยที่ 2
จำเลยที่ 3
คู่สมรสจำเลยที่ 3</v>
          </cell>
          <cell r="CF7" t="str">
            <v>1-1120-01138-33-3
3-5607-00243-74-7
1-5099-00526-26-4
1-5003-00076-25-1</v>
          </cell>
          <cell r="CG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7" t="str">
            <v>พบทรัพย์</v>
          </cell>
          <cell r="CI7"/>
          <cell r="CJ7"/>
          <cell r="CK7"/>
          <cell r="CL7"/>
          <cell r="CM7"/>
          <cell r="CN7"/>
          <cell r="CO7"/>
          <cell r="CP7"/>
        </row>
        <row r="8">
          <cell r="B8">
            <v>1442</v>
          </cell>
          <cell r="C8">
            <v>3</v>
          </cell>
          <cell r="D8">
            <v>28</v>
          </cell>
          <cell r="E8">
            <v>10</v>
          </cell>
          <cell r="F8">
            <v>2564</v>
          </cell>
          <cell r="G8">
            <v>800049065934</v>
          </cell>
          <cell r="H8" t="str">
            <v>นาง</v>
          </cell>
          <cell r="I8" t="str">
            <v>เรืองใจ</v>
          </cell>
          <cell r="J8" t="str">
            <v>จันทร์ต๊ะวงค์</v>
          </cell>
          <cell r="K8">
            <v>3501700238931</v>
          </cell>
          <cell r="L8" t="str">
            <v>ดอยเต่า</v>
          </cell>
          <cell r="M8" t="str">
            <v>เชียงใหม่ 3</v>
          </cell>
          <cell r="N8">
            <v>8</v>
          </cell>
          <cell r="O8" t="str">
            <v>สินเชื่อพัฒนาองค์กรชุมชน (รายบุคคล)</v>
          </cell>
          <cell r="P8" t="str">
            <v>1.บุคคลค้ำประกัน</v>
          </cell>
          <cell r="Q8">
            <v>184770.99</v>
          </cell>
          <cell r="R8">
            <v>59518.76</v>
          </cell>
          <cell r="S8" t="str">
            <v>จังหวัดฮอด</v>
          </cell>
          <cell r="T8" t="str">
            <v>ผบ.E140</v>
          </cell>
          <cell r="U8" t="str">
            <v>2564</v>
          </cell>
          <cell r="V8" t="str">
            <v>ผบ.E156</v>
          </cell>
          <cell r="W8">
            <v>2564</v>
          </cell>
          <cell r="X8">
            <v>21</v>
          </cell>
          <cell r="Y8">
            <v>6</v>
          </cell>
          <cell r="Z8">
            <v>2564</v>
          </cell>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t="str">
            <v>สืบทรัพย์ (คำสั่ง 28/10/2564)สืบแล้ว รายงานผล วันที่ 29/1/2565</v>
          </cell>
          <cell r="BC8">
            <v>1500</v>
          </cell>
          <cell r="BD8">
            <v>12</v>
          </cell>
          <cell r="BE8">
            <v>4</v>
          </cell>
          <cell r="BF8">
            <v>2566</v>
          </cell>
          <cell r="BG8">
            <v>0</v>
          </cell>
          <cell r="BH8" t="str">
            <v>-</v>
          </cell>
          <cell r="BI8" t="str">
            <v>-</v>
          </cell>
          <cell r="BJ8" t="str">
            <v>-</v>
          </cell>
          <cell r="BK8">
            <v>0</v>
          </cell>
          <cell r="BL8">
            <v>935</v>
          </cell>
          <cell r="BM8">
            <v>0</v>
          </cell>
          <cell r="BN8">
            <v>27</v>
          </cell>
          <cell r="BO8">
            <v>6</v>
          </cell>
          <cell r="BP8">
            <v>2566</v>
          </cell>
          <cell r="BQ8" t="str">
            <v>-</v>
          </cell>
          <cell r="BR8" t="str">
            <v>-</v>
          </cell>
          <cell r="BS8" t="str">
            <v>-</v>
          </cell>
          <cell r="BT8" t="str">
            <v>นางเรืองใจ จันทร์ต๊ะวงค์</v>
          </cell>
          <cell r="BU8">
            <v>883263010922</v>
          </cell>
          <cell r="BV8"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8" t="str">
            <v>จำเลยที่ 1
คู่สมรสจำเลยที่ 1
จำเลยที่ 2
จำเลยที่ 3
คู่สมรสจำเลยที่ 3</v>
          </cell>
          <cell r="BX8" t="str">
            <v>3-5017-00238-93-1
3-5104-00114-52-6
3-5106-00732-37-1
3-5106-00754-48-1
3-4404-00537-68-1</v>
          </cell>
          <cell r="BY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8" t="str">
            <v>ไม่พบทรัพย์</v>
          </cell>
          <cell r="CA8"/>
          <cell r="CB8">
            <v>4</v>
          </cell>
          <cell r="CC8" t="str">
            <v>จันทร์นิภา</v>
          </cell>
          <cell r="CD8"/>
          <cell r="CE8"/>
          <cell r="CF8"/>
          <cell r="CG8"/>
          <cell r="CH8"/>
          <cell r="CI8"/>
          <cell r="CJ8"/>
          <cell r="CK8"/>
          <cell r="CL8"/>
          <cell r="CM8"/>
          <cell r="CN8"/>
          <cell r="CO8"/>
        </row>
        <row r="9">
          <cell r="B9">
            <v>1443</v>
          </cell>
          <cell r="C9">
            <v>4</v>
          </cell>
          <cell r="D9">
            <v>28</v>
          </cell>
          <cell r="E9">
            <v>10</v>
          </cell>
          <cell r="F9">
            <v>2564</v>
          </cell>
          <cell r="G9">
            <v>800049079026</v>
          </cell>
          <cell r="H9" t="str">
            <v>นาง</v>
          </cell>
          <cell r="I9" t="str">
            <v>บัวนำ</v>
          </cell>
          <cell r="J9" t="str">
            <v>แสงจันทร์</v>
          </cell>
          <cell r="K9">
            <v>3501700240455</v>
          </cell>
          <cell r="L9" t="str">
            <v>ดอยเต่า</v>
          </cell>
          <cell r="M9" t="str">
            <v>เชียงใหม่ 3</v>
          </cell>
          <cell r="N9">
            <v>8</v>
          </cell>
          <cell r="O9" t="str">
            <v>สินเชื่อพัฒนาองค์กรชุมชน (รายบุคคล)</v>
          </cell>
          <cell r="P9" t="str">
            <v>1.บุคคลค้ำประกัน</v>
          </cell>
          <cell r="Q9">
            <v>184532.88</v>
          </cell>
          <cell r="R9">
            <v>71653.38</v>
          </cell>
          <cell r="S9" t="str">
            <v>จังหวัดฮอด</v>
          </cell>
          <cell r="T9" t="str">
            <v>ผบ.E11</v>
          </cell>
          <cell r="U9" t="str">
            <v>2564</v>
          </cell>
          <cell r="V9" t="str">
            <v>ผบ.E139</v>
          </cell>
          <cell r="W9">
            <v>2564</v>
          </cell>
          <cell r="X9">
            <v>16</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3/3/2565</v>
          </cell>
          <cell r="BC9">
            <v>1500</v>
          </cell>
          <cell r="BD9">
            <v>16</v>
          </cell>
          <cell r="BE9">
            <v>10</v>
          </cell>
          <cell r="BF9">
            <v>2566</v>
          </cell>
          <cell r="BG9">
            <v>0</v>
          </cell>
          <cell r="BH9" t="str">
            <v>-</v>
          </cell>
          <cell r="BI9" t="str">
            <v>-</v>
          </cell>
          <cell r="BJ9" t="str">
            <v>-</v>
          </cell>
          <cell r="BK9">
            <v>0</v>
          </cell>
          <cell r="BL9">
            <v>1330</v>
          </cell>
          <cell r="BM9">
            <v>0</v>
          </cell>
          <cell r="BN9">
            <v>15</v>
          </cell>
          <cell r="BO9">
            <v>2</v>
          </cell>
          <cell r="BP9">
            <v>2567</v>
          </cell>
          <cell r="BQ9" t="str">
            <v>-</v>
          </cell>
          <cell r="BR9" t="str">
            <v>-</v>
          </cell>
          <cell r="BS9" t="str">
            <v>-</v>
          </cell>
          <cell r="BT9" t="str">
            <v>นางบัวนำ แสงจันทร์</v>
          </cell>
          <cell r="BU9">
            <v>883263010001</v>
          </cell>
          <cell r="BV9" t="str">
            <v>1.นางบัวนำ แสงจันทร์
2.นายอำนวย แสงจันทร์
3.นางสาวแสงเทียน ปัญญาฟู 
4.นายมงคล เชยจันทร์
5.นายธนกฤษ วงศ์ษายะ</v>
          </cell>
          <cell r="BW9" t="str">
            <v>จำเลยที่ 1
คู่สมรสจำเลยที่ 1
จำเลยที่ 2
คู่สมรสจำเลยที่ 2
จำเลยที่ 3</v>
          </cell>
          <cell r="BX9" t="str">
            <v xml:space="preserve">3-5017-00240-45-5
3-3207-00472-71-3
1-5017-00066-77-7
2-2409-00018-06-7
5-5017-00016-41-1
</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9" t="str">
            <v>พบทรัพย์</v>
          </cell>
          <cell r="CA9" t="str">
            <v>พบทรัพย์</v>
          </cell>
          <cell r="CB9">
            <v>5</v>
          </cell>
          <cell r="CC9" t="str">
            <v>จันทร์นิภา</v>
          </cell>
          <cell r="CD9"/>
          <cell r="CE9"/>
          <cell r="CF9"/>
          <cell r="CG9"/>
          <cell r="CH9"/>
          <cell r="CI9"/>
          <cell r="CJ9"/>
          <cell r="CK9"/>
          <cell r="CL9"/>
          <cell r="CM9"/>
          <cell r="CN9"/>
          <cell r="CO9"/>
        </row>
        <row r="10">
          <cell r="B10">
            <v>1444</v>
          </cell>
          <cell r="C10">
            <v>5</v>
          </cell>
          <cell r="D10">
            <v>28</v>
          </cell>
          <cell r="E10">
            <v>10</v>
          </cell>
          <cell r="F10">
            <v>2564</v>
          </cell>
          <cell r="G10">
            <v>800045136515</v>
          </cell>
          <cell r="H10" t="str">
            <v>นาง</v>
          </cell>
          <cell r="I10" t="str">
            <v xml:space="preserve">ศรีแก้ว </v>
          </cell>
          <cell r="J10" t="str">
            <v>ปานันท์</v>
          </cell>
          <cell r="K10">
            <v>3501700118471</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150036.72</v>
          </cell>
          <cell r="R10">
            <v>33962.129999999997</v>
          </cell>
          <cell r="S10" t="str">
            <v>จังหวัดฮอด</v>
          </cell>
          <cell r="T10" t="str">
            <v>ผบ.E179</v>
          </cell>
          <cell r="U10" t="str">
            <v>2564</v>
          </cell>
          <cell r="V10" t="str">
            <v>ผบ.E164</v>
          </cell>
          <cell r="W10">
            <v>2564</v>
          </cell>
          <cell r="X10">
            <v>21</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4/3/2565 // นำส่งเอกสารยึดทรัพย์ 23/11/2566 // รายงาน 28/11/2566</v>
          </cell>
          <cell r="BC10" t="str">
            <v/>
          </cell>
          <cell r="BD10" t="str">
            <v/>
          </cell>
          <cell r="BE10" t="str">
            <v/>
          </cell>
          <cell r="BF10" t="str">
            <v/>
          </cell>
          <cell r="BG10" t="str">
            <v/>
          </cell>
          <cell r="BH10" t="str">
            <v/>
          </cell>
          <cell r="BI10" t="str">
            <v/>
          </cell>
          <cell r="BJ10" t="str">
            <v/>
          </cell>
          <cell r="BK10" t="str">
            <v/>
          </cell>
          <cell r="BL10" t="str">
            <v/>
          </cell>
          <cell r="BM10" t="str">
            <v/>
          </cell>
          <cell r="BN10" t="str">
            <v/>
          </cell>
          <cell r="BO10" t="str">
            <v/>
          </cell>
          <cell r="BP10" t="str">
            <v/>
          </cell>
          <cell r="BQ10" t="str">
            <v/>
          </cell>
          <cell r="BR10" t="str">
            <v/>
          </cell>
          <cell r="BS10" t="str">
            <v/>
          </cell>
          <cell r="BT10" t="str">
            <v>นางศรีแก้ว  ปานันท์</v>
          </cell>
          <cell r="BU10">
            <v>883263012070</v>
          </cell>
          <cell r="BV10" t="str">
            <v>1.นางศรีแก้ว ปานันท์
2.นายประสุต โต๋ลี
3.นางกันทอง ยวงอักษร
4.นายบุญรอด ยวงอักษร</v>
          </cell>
          <cell r="BW10" t="str">
            <v>จำเลยที่ 1
คู่สมรสจำเลยที่ 1
จำเลยที่ 2
คู่สมรสจำเลยที่ 2</v>
          </cell>
          <cell r="BX10" t="str">
            <v>3-5017-00118-47-1
3-5017-00182-75-7
3-5017-00115-84-7
3-1601-00050-97-6</v>
          </cell>
          <cell r="BY1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0" t="str">
            <v>พบทรัพย์</v>
          </cell>
          <cell r="CA10"/>
          <cell r="CB10">
            <v>4</v>
          </cell>
          <cell r="CC10" t="str">
            <v>จันทร์นิภา</v>
          </cell>
          <cell r="CD10"/>
          <cell r="CE10"/>
          <cell r="CF10"/>
          <cell r="CG10"/>
          <cell r="CH10"/>
          <cell r="CI10"/>
          <cell r="CJ10"/>
          <cell r="CK10"/>
          <cell r="CL10"/>
          <cell r="CM10"/>
          <cell r="CN10"/>
          <cell r="CO10"/>
        </row>
        <row r="11">
          <cell r="B11">
            <v>1445</v>
          </cell>
          <cell r="C11">
            <v>6</v>
          </cell>
          <cell r="D11">
            <v>28</v>
          </cell>
          <cell r="E11">
            <v>10</v>
          </cell>
          <cell r="F11">
            <v>2564</v>
          </cell>
          <cell r="G11">
            <v>800042674559</v>
          </cell>
          <cell r="H11" t="str">
            <v>นาย</v>
          </cell>
          <cell r="I11" t="str">
            <v xml:space="preserve">บุญมี </v>
          </cell>
          <cell r="J11" t="str">
            <v>กันด้วง</v>
          </cell>
          <cell r="K11">
            <v>3501700011537</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145024.82999999999</v>
          </cell>
          <cell r="R11">
            <v>127146.91</v>
          </cell>
          <cell r="S11" t="str">
            <v>จังหวัดฮอด</v>
          </cell>
          <cell r="T11" t="str">
            <v>ผบ.E710</v>
          </cell>
          <cell r="U11" t="str">
            <v>2564</v>
          </cell>
          <cell r="V11" t="str">
            <v>ผบ.E185</v>
          </cell>
          <cell r="W11">
            <v>2564</v>
          </cell>
          <cell r="X11"/>
          <cell r="Y11"/>
          <cell r="Z11"/>
          <cell r="AA11">
            <v>24</v>
          </cell>
          <cell r="AB11">
            <v>6</v>
          </cell>
          <cell r="AC11">
            <v>2564</v>
          </cell>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3/3/2565</v>
          </cell>
          <cell r="BC11">
            <v>1200</v>
          </cell>
          <cell r="BD11">
            <v>20</v>
          </cell>
          <cell r="BE11">
            <v>2</v>
          </cell>
          <cell r="BF11">
            <v>2566</v>
          </cell>
          <cell r="BG11">
            <v>0</v>
          </cell>
          <cell r="BH11" t="str">
            <v>-</v>
          </cell>
          <cell r="BI11" t="str">
            <v>-</v>
          </cell>
          <cell r="BJ11" t="str">
            <v>-</v>
          </cell>
          <cell r="BK11">
            <v>0</v>
          </cell>
          <cell r="BL11">
            <v>995</v>
          </cell>
          <cell r="BM11">
            <v>0</v>
          </cell>
          <cell r="BN11">
            <v>13</v>
          </cell>
          <cell r="BO11">
            <v>6</v>
          </cell>
          <cell r="BP11">
            <v>2566</v>
          </cell>
          <cell r="BQ11" t="str">
            <v>-</v>
          </cell>
          <cell r="BR11" t="str">
            <v>-</v>
          </cell>
          <cell r="BS11" t="str">
            <v>-</v>
          </cell>
          <cell r="BT11" t="str">
            <v>นายบุญมี  กันด้วง</v>
          </cell>
          <cell r="BU11">
            <v>0</v>
          </cell>
          <cell r="BV11" t="str">
            <v>1.นายบุญมี กันด้วง
2.นายพรชัย สิทธิโม่ง
3.นางมีนา ปันต๊ะทา
4.นางหรือนางสาวศิรินภา ณวรรณติ๊บ</v>
          </cell>
          <cell r="BW11" t="str">
            <v xml:space="preserve"> จำเลยที่ 1
จำเลยที่ 2
คู่สมรสจำเลยที่ 2
จำเลยที่ 3</v>
          </cell>
          <cell r="BX11" t="str">
            <v xml:space="preserve"> 3-5017-00011-53-7
3-5017-00015-87-7
3-5017-00023-58-6
1-5002-00012-59-6</v>
          </cell>
          <cell r="BY1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1446</v>
          </cell>
          <cell r="C12">
            <v>7</v>
          </cell>
          <cell r="D12">
            <v>28</v>
          </cell>
          <cell r="E12">
            <v>10</v>
          </cell>
          <cell r="F12">
            <v>2564</v>
          </cell>
          <cell r="G12">
            <v>800033892905</v>
          </cell>
          <cell r="H12" t="str">
            <v>นาย</v>
          </cell>
          <cell r="I12" t="str">
            <v>บุญเชิด</v>
          </cell>
          <cell r="J12" t="str">
            <v>สมอ้าย</v>
          </cell>
          <cell r="K12">
            <v>3501700227564</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144219.20000000001</v>
          </cell>
          <cell r="R12">
            <v>55970.55</v>
          </cell>
          <cell r="S12" t="str">
            <v>จังหวัดฮอด</v>
          </cell>
          <cell r="T12" t="str">
            <v>ผบ.E23</v>
          </cell>
          <cell r="U12" t="str">
            <v>2564</v>
          </cell>
          <cell r="V12" t="str">
            <v>ผบ.E147</v>
          </cell>
          <cell r="W12">
            <v>2564</v>
          </cell>
          <cell r="X12"/>
          <cell r="Y12"/>
          <cell r="Z12"/>
          <cell r="AA12">
            <v>16</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1205</v>
          </cell>
          <cell r="BM12">
            <v>0</v>
          </cell>
          <cell r="BN12">
            <v>13</v>
          </cell>
          <cell r="BO12">
            <v>6</v>
          </cell>
          <cell r="BP12">
            <v>2566</v>
          </cell>
          <cell r="BQ12" t="str">
            <v>-</v>
          </cell>
          <cell r="BR12" t="str">
            <v>-</v>
          </cell>
          <cell r="BS12" t="str">
            <v>-</v>
          </cell>
          <cell r="BT12" t="str">
            <v>นายบุญเชิด สมอ้าย</v>
          </cell>
          <cell r="BU12">
            <v>0</v>
          </cell>
          <cell r="BV12" t="str">
            <v>1.นายบุญเชิด สมอ้าย
2.นายเลิศ ปันมา
3.นางลั่นทม หมดตัน
4.นายชุม หมดตัน</v>
          </cell>
          <cell r="BW12" t="str">
            <v>จำเลยที่ 1
จำเลยที่ 2
จำเลยที่ 3
คู่สมรสจำเลยที่ 3</v>
          </cell>
          <cell r="BX12" t="str">
            <v xml:space="preserve"> 3-5017-00227-56-4
3-5017-00079-30-1
1-5213-00008-07-9
-3-5017-00230-57-3</v>
          </cell>
          <cell r="BY1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2" t="str">
            <v>พบทรัพย์</v>
          </cell>
          <cell r="CA12"/>
          <cell r="CB12">
            <v>4</v>
          </cell>
          <cell r="CC12" t="str">
            <v>จันทร์นิภา</v>
          </cell>
          <cell r="CD12"/>
          <cell r="CE12"/>
          <cell r="CF12"/>
          <cell r="CG12"/>
          <cell r="CH12"/>
          <cell r="CI12"/>
          <cell r="CJ12"/>
          <cell r="CK12"/>
          <cell r="CL12"/>
          <cell r="CM12"/>
          <cell r="CN12"/>
          <cell r="CO12"/>
        </row>
        <row r="13">
          <cell r="B13">
            <v>1447</v>
          </cell>
          <cell r="C13">
            <v>8</v>
          </cell>
          <cell r="D13">
            <v>28</v>
          </cell>
          <cell r="E13">
            <v>10</v>
          </cell>
          <cell r="F13">
            <v>2564</v>
          </cell>
          <cell r="G13">
            <v>800043822504</v>
          </cell>
          <cell r="H13" t="str">
            <v>นาย</v>
          </cell>
          <cell r="I13" t="str">
            <v>พรมมินทร์</v>
          </cell>
          <cell r="J13" t="str">
            <v>บารมีรุ่งเรืองกิจ</v>
          </cell>
          <cell r="K13">
            <v>3501700109227</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137806.26999999999</v>
          </cell>
          <cell r="R13">
            <v>27201.360000000001</v>
          </cell>
          <cell r="S13" t="str">
            <v>จังหวัดฮอด</v>
          </cell>
          <cell r="T13" t="str">
            <v>ผบ.E18</v>
          </cell>
          <cell r="U13" t="str">
            <v>2564</v>
          </cell>
          <cell r="V13" t="str">
            <v>ผบ.E149</v>
          </cell>
          <cell r="W13">
            <v>2564</v>
          </cell>
          <cell r="X13">
            <v>16</v>
          </cell>
          <cell r="Y13">
            <v>6</v>
          </cell>
          <cell r="Z13">
            <v>2564</v>
          </cell>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8/1/2565</v>
          </cell>
          <cell r="BC13" t="str">
            <v>0
1200</v>
          </cell>
          <cell r="BD13" t="str">
            <v>13
27</v>
          </cell>
          <cell r="BE13" t="str">
            <v>11
3</v>
          </cell>
          <cell r="BF13" t="str">
            <v>2566
2567</v>
          </cell>
          <cell r="BG13">
            <v>0</v>
          </cell>
          <cell r="BH13" t="str">
            <v>-</v>
          </cell>
          <cell r="BI13" t="str">
            <v>-</v>
          </cell>
          <cell r="BJ13" t="str">
            <v>-</v>
          </cell>
          <cell r="BK13">
            <v>0</v>
          </cell>
          <cell r="BL13" t="str">
            <v>1020
260</v>
          </cell>
          <cell r="BM13">
            <v>0</v>
          </cell>
          <cell r="BN13">
            <v>3</v>
          </cell>
          <cell r="BO13">
            <v>7</v>
          </cell>
          <cell r="BP13">
            <v>2567</v>
          </cell>
          <cell r="BQ13" t="str">
            <v>-</v>
          </cell>
          <cell r="BR13" t="str">
            <v>-</v>
          </cell>
          <cell r="BS13" t="str">
            <v>-</v>
          </cell>
          <cell r="BT13" t="str">
            <v>นายพรมมินทร์ บารมีรุ่งเรืองกิจ</v>
          </cell>
          <cell r="BU13">
            <v>883263011611</v>
          </cell>
          <cell r="BV13" t="str">
            <v>1.นายพรมมินทร์ บารมีรุ่งเรือง
2.นางเปิง แก้วแก้ง
3.นางสุทิน ฟูตั๋น
4.นายสุนทร โนคำ</v>
          </cell>
          <cell r="BW13" t="str">
            <v>จำเลยที่ 1
จำเลยที่ 2
จำเลยที่ 3
คู่สมรสจำเลยที่ 3</v>
          </cell>
          <cell r="BX13" t="str">
            <v>3-5017-00109-22-7
3-5017-00103-37-7
3-5017-00011-40-5
3-5017-00102-48-6</v>
          </cell>
          <cell r="BY1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1448</v>
          </cell>
          <cell r="C14">
            <v>9</v>
          </cell>
          <cell r="D14">
            <v>28</v>
          </cell>
          <cell r="E14">
            <v>10</v>
          </cell>
          <cell r="F14">
            <v>2564</v>
          </cell>
          <cell r="G14">
            <v>800070685766</v>
          </cell>
          <cell r="H14" t="str">
            <v>นาย</v>
          </cell>
          <cell r="I14" t="str">
            <v xml:space="preserve">จำรัส </v>
          </cell>
          <cell r="J14" t="str">
            <v>พวงรัตน์</v>
          </cell>
          <cell r="K14">
            <v>3510400278413</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99000</v>
          </cell>
          <cell r="R14">
            <v>35736.160000000003</v>
          </cell>
          <cell r="S14" t="str">
            <v>จังหวัดฮอด</v>
          </cell>
          <cell r="T14" t="str">
            <v>ผบ.E1045</v>
          </cell>
          <cell r="U14" t="str">
            <v>2564</v>
          </cell>
          <cell r="V14" t="str">
            <v>ผบ.E138</v>
          </cell>
          <cell r="W14">
            <v>2564</v>
          </cell>
          <cell r="X14"/>
          <cell r="Y14"/>
          <cell r="Z14"/>
          <cell r="AA14">
            <v>16</v>
          </cell>
          <cell r="AB14">
            <v>6</v>
          </cell>
          <cell r="AC14">
            <v>2564</v>
          </cell>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3/3/2565</v>
          </cell>
          <cell r="BC14">
            <v>900</v>
          </cell>
          <cell r="BD14">
            <v>25</v>
          </cell>
          <cell r="BE14">
            <v>5</v>
          </cell>
          <cell r="BF14">
            <v>2565</v>
          </cell>
          <cell r="BG14">
            <v>0</v>
          </cell>
          <cell r="BH14" t="str">
            <v>-</v>
          </cell>
          <cell r="BI14" t="str">
            <v>-</v>
          </cell>
          <cell r="BJ14" t="str">
            <v>-</v>
          </cell>
          <cell r="BK14">
            <v>0</v>
          </cell>
          <cell r="BL14">
            <v>670</v>
          </cell>
          <cell r="BM14">
            <v>0</v>
          </cell>
          <cell r="BN14">
            <v>18</v>
          </cell>
          <cell r="BO14">
            <v>10</v>
          </cell>
          <cell r="BP14">
            <v>2565</v>
          </cell>
          <cell r="BQ14" t="str">
            <v>-</v>
          </cell>
          <cell r="BR14" t="str">
            <v>-</v>
          </cell>
          <cell r="BS14" t="str">
            <v>-</v>
          </cell>
          <cell r="BT14" t="str">
            <v>นายจำรัส  พวงรัตน์</v>
          </cell>
          <cell r="BU14">
            <v>883263010035</v>
          </cell>
          <cell r="BV14" t="str">
            <v>1.นายจำรัส พวงรัตน์
2.นายนิกร สุกใส
3.นางสาวธิดารัตน์ ตาทน</v>
          </cell>
          <cell r="BW14" t="str">
            <v>จำเลยที่ 1
จำเลยที่ 2
จำเลยที่ 3</v>
          </cell>
          <cell r="BX14" t="str">
            <v>3-5104-00278-41-3
1-5002-00124-77-7
1-5104-00161-51-0</v>
          </cell>
          <cell r="BY1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4" t="str">
            <v>ไม่พบทรัพย์</v>
          </cell>
          <cell r="CA14"/>
          <cell r="CB14">
            <v>3</v>
          </cell>
          <cell r="CC14" t="str">
            <v>จันทร์นิภา</v>
          </cell>
          <cell r="CD14"/>
          <cell r="CE14"/>
          <cell r="CF14"/>
          <cell r="CG14"/>
          <cell r="CH14"/>
          <cell r="CI14"/>
          <cell r="CJ14"/>
          <cell r="CK14"/>
          <cell r="CL14"/>
          <cell r="CM14"/>
          <cell r="CN14"/>
          <cell r="CO14"/>
        </row>
        <row r="15">
          <cell r="B15">
            <v>1449</v>
          </cell>
          <cell r="C15">
            <v>10</v>
          </cell>
          <cell r="D15">
            <v>28</v>
          </cell>
          <cell r="E15">
            <v>10</v>
          </cell>
          <cell r="F15">
            <v>2564</v>
          </cell>
          <cell r="G15">
            <v>800071450772</v>
          </cell>
          <cell r="H15" t="str">
            <v>นาย</v>
          </cell>
          <cell r="I15" t="str">
            <v>วิชา</v>
          </cell>
          <cell r="J15" t="str">
            <v>จันธิมา</v>
          </cell>
          <cell r="K15">
            <v>1580400016170</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93000</v>
          </cell>
          <cell r="R15">
            <v>24224.34</v>
          </cell>
          <cell r="S15" t="str">
            <v>จังหวัดฮอด</v>
          </cell>
          <cell r="T15" t="str">
            <v>ผบ.E146</v>
          </cell>
          <cell r="U15" t="str">
            <v>2564</v>
          </cell>
          <cell r="V15" t="str">
            <v>ผบ.E162</v>
          </cell>
          <cell r="W15">
            <v>2564</v>
          </cell>
          <cell r="X15">
            <v>21</v>
          </cell>
          <cell r="Y15">
            <v>6</v>
          </cell>
          <cell r="Z15">
            <v>2564</v>
          </cell>
          <cell r="AA15"/>
          <cell r="AB15"/>
          <cell r="AC15"/>
          <cell r="AD15">
            <v>22</v>
          </cell>
          <cell r="AE15">
            <v>6</v>
          </cell>
          <cell r="AF15">
            <v>2564</v>
          </cell>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4/3/2565</v>
          </cell>
          <cell r="BC15">
            <v>900</v>
          </cell>
          <cell r="BD15">
            <v>18</v>
          </cell>
          <cell r="BE15">
            <v>8</v>
          </cell>
          <cell r="BF15">
            <v>2566</v>
          </cell>
          <cell r="BG15">
            <v>0</v>
          </cell>
          <cell r="BH15" t="str">
            <v>-</v>
          </cell>
          <cell r="BI15" t="str">
            <v>-</v>
          </cell>
          <cell r="BJ15" t="str">
            <v>-</v>
          </cell>
          <cell r="BK15">
            <v>0</v>
          </cell>
          <cell r="BL15">
            <v>1590</v>
          </cell>
          <cell r="BM15">
            <v>0</v>
          </cell>
          <cell r="BN15" t="str">
            <v/>
          </cell>
          <cell r="BO15" t="str">
            <v/>
          </cell>
          <cell r="BP15" t="str">
            <v/>
          </cell>
          <cell r="BQ15" t="str">
            <v>-</v>
          </cell>
          <cell r="BR15" t="str">
            <v>-</v>
          </cell>
          <cell r="BS15" t="str">
            <v>-</v>
          </cell>
          <cell r="BT15" t="str">
            <v>นายวิชา จันธิมา</v>
          </cell>
          <cell r="BU15">
            <v>0</v>
          </cell>
          <cell r="BV15" t="str">
            <v>1.นายวิชา จันทร์ธิมา 
2.นายสุนันท์ บุญยวง 
3.นายชุติพนธ์ เสนาลัย</v>
          </cell>
          <cell r="BW15" t="str">
            <v>จำเลยที่ 1
จำเลยที่ 2
จำเลยที่ 3</v>
          </cell>
          <cell r="BX15" t="str">
            <v xml:space="preserve"> 1-5804-00016-17-0
3-5106-00519-50-3
1-5104-00163-83-1</v>
          </cell>
          <cell r="BY1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5" t="str">
            <v>พบทรัพย์</v>
          </cell>
          <cell r="CA15"/>
          <cell r="CB15">
            <v>3</v>
          </cell>
          <cell r="CC15" t="str">
            <v>จันทร์นิภา</v>
          </cell>
          <cell r="CD15"/>
          <cell r="CE15"/>
          <cell r="CF15"/>
          <cell r="CG15"/>
          <cell r="CH15"/>
          <cell r="CI15"/>
          <cell r="CJ15"/>
          <cell r="CK15"/>
          <cell r="CL15"/>
          <cell r="CM15">
            <v>243468</v>
          </cell>
          <cell r="CN15"/>
          <cell r="CO15"/>
        </row>
        <row r="16">
          <cell r="B16">
            <v>1450</v>
          </cell>
          <cell r="C16">
            <v>11</v>
          </cell>
          <cell r="D16">
            <v>28</v>
          </cell>
          <cell r="E16">
            <v>10</v>
          </cell>
          <cell r="F16">
            <v>2564</v>
          </cell>
          <cell r="G16">
            <v>800055984101</v>
          </cell>
          <cell r="H16" t="str">
            <v>นางสาว</v>
          </cell>
          <cell r="I16" t="str">
            <v>ดวงหทัย</v>
          </cell>
          <cell r="J16" t="str">
            <v>อ้ายปัน</v>
          </cell>
          <cell r="K16">
            <v>3501700206389</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92316.14</v>
          </cell>
          <cell r="R16">
            <v>35114.449999999997</v>
          </cell>
          <cell r="S16" t="str">
            <v>จังหวัดฮอด</v>
          </cell>
          <cell r="T16" t="str">
            <v>ผบ.E13</v>
          </cell>
          <cell r="U16" t="str">
            <v>2564</v>
          </cell>
          <cell r="V16" t="str">
            <v>ผบ.E140</v>
          </cell>
          <cell r="W16">
            <v>2564</v>
          </cell>
          <cell r="X16">
            <v>16</v>
          </cell>
          <cell r="Y16">
            <v>6</v>
          </cell>
          <cell r="Z16">
            <v>2564</v>
          </cell>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13</v>
          </cell>
          <cell r="BE16">
            <v>11</v>
          </cell>
          <cell r="BF16">
            <v>2566</v>
          </cell>
          <cell r="BG16">
            <v>0</v>
          </cell>
          <cell r="BH16" t="str">
            <v>-</v>
          </cell>
          <cell r="BI16" t="str">
            <v>-</v>
          </cell>
          <cell r="BJ16" t="str">
            <v>-</v>
          </cell>
          <cell r="BK16">
            <v>0</v>
          </cell>
          <cell r="BL16">
            <v>630</v>
          </cell>
          <cell r="BM16">
            <v>0</v>
          </cell>
          <cell r="BN16">
            <v>3</v>
          </cell>
          <cell r="BO16">
            <v>7</v>
          </cell>
          <cell r="BP16">
            <v>2567</v>
          </cell>
          <cell r="BQ16" t="str">
            <v>-</v>
          </cell>
          <cell r="BR16" t="str">
            <v>-</v>
          </cell>
          <cell r="BS16" t="str">
            <v>-</v>
          </cell>
          <cell r="BT16" t="str">
            <v>นางสาวดวงหทัย อ้ายปัน</v>
          </cell>
          <cell r="BU16">
            <v>883263010004</v>
          </cell>
          <cell r="BV16" t="str">
            <v>1.นางสาวดวงหทัย อ้ายปัน
2.นางสาวนิภาพร อาทะ
3.นายรุ่งโรจน์ คำวิน</v>
          </cell>
          <cell r="BW16" t="str">
            <v>จำเลยที่ 1
จำเลยที่ 2
จำเลยที่ 3</v>
          </cell>
          <cell r="BX16" t="str">
            <v>3-5017-00206-38-9
3-5104-00143-05-4
3-5017-00240-20-0</v>
          </cell>
          <cell r="BY1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6" t="str">
            <v>ไม่พบทรัพย์</v>
          </cell>
          <cell r="CA16" t="str">
            <v>พบ</v>
          </cell>
          <cell r="CB16">
            <v>3</v>
          </cell>
          <cell r="CC16" t="str">
            <v>จันทร์นิภา</v>
          </cell>
          <cell r="CD16"/>
          <cell r="CE16"/>
          <cell r="CF16"/>
          <cell r="CG16"/>
          <cell r="CH16"/>
          <cell r="CI16"/>
          <cell r="CJ16"/>
          <cell r="CK16"/>
          <cell r="CL16"/>
          <cell r="CM16"/>
          <cell r="CN16"/>
          <cell r="CO16"/>
        </row>
        <row r="17">
          <cell r="B17">
            <v>1451</v>
          </cell>
          <cell r="C17">
            <v>12</v>
          </cell>
          <cell r="D17">
            <v>28</v>
          </cell>
          <cell r="E17">
            <v>10</v>
          </cell>
          <cell r="F17">
            <v>2564</v>
          </cell>
          <cell r="G17">
            <v>800058192645</v>
          </cell>
          <cell r="H17" t="str">
            <v>นางสาว</v>
          </cell>
          <cell r="I17" t="str">
            <v>จีราวรรณ</v>
          </cell>
          <cell r="J17" t="str">
            <v>ธงชัย</v>
          </cell>
          <cell r="K17">
            <v>1501700006995</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85347.58</v>
          </cell>
          <cell r="R17">
            <v>23926.62</v>
          </cell>
          <cell r="S17" t="str">
            <v>จังหวัดฮอด</v>
          </cell>
          <cell r="T17" t="str">
            <v>ผบ.E25</v>
          </cell>
          <cell r="U17" t="str">
            <v>2564</v>
          </cell>
          <cell r="V17" t="str">
            <v>ผบ.E142</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v>
          </cell>
          <cell r="BC17" t="str">
            <v>0
1200</v>
          </cell>
          <cell r="BD17" t="str">
            <v>13
27</v>
          </cell>
          <cell r="BE17" t="str">
            <v>11
3</v>
          </cell>
          <cell r="BF17" t="str">
            <v>2566
2567</v>
          </cell>
          <cell r="BG17">
            <v>0</v>
          </cell>
          <cell r="BH17" t="str">
            <v>-</v>
          </cell>
          <cell r="BI17" t="str">
            <v>-</v>
          </cell>
          <cell r="BJ17" t="str">
            <v>-</v>
          </cell>
          <cell r="BK17">
            <v>0</v>
          </cell>
          <cell r="BL17" t="str">
            <v>890
320</v>
          </cell>
          <cell r="BM17">
            <v>0</v>
          </cell>
          <cell r="BN17">
            <v>3</v>
          </cell>
          <cell r="BO17">
            <v>7</v>
          </cell>
          <cell r="BP17">
            <v>2567</v>
          </cell>
          <cell r="BQ17" t="str">
            <v>-</v>
          </cell>
          <cell r="BR17" t="str">
            <v>-</v>
          </cell>
          <cell r="BS17" t="str">
            <v>-</v>
          </cell>
          <cell r="BT17" t="str">
            <v>นางสาวจีราวรรณ ธงชัย</v>
          </cell>
          <cell r="BU17">
            <v>883263010016</v>
          </cell>
          <cell r="BV17" t="str">
            <v>1.นางสาวจีราวรรณ ธงชัย
2.นางสาวเกี๋ยวพา ใจปวน
3.นางเพ็ญ ซาวพงค์
4.นายดวงคำ ซาวพงษ์</v>
          </cell>
          <cell r="BW17" t="str">
            <v>จำเลยที่ 1
จำเลยที่ 2
จำเลยที่ 3
คู่สมรสจำเลยที่ 3</v>
          </cell>
          <cell r="BX17" t="str">
            <v xml:space="preserve"> 1-5017-00006-99-5
2-5017-00016-79-4
3-5017-00237-91-8
3-5106-00808-35-1</v>
          </cell>
          <cell r="BY1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พบทรัพย์</v>
          </cell>
          <cell r="CA17"/>
          <cell r="CB17">
            <v>4</v>
          </cell>
          <cell r="CC17" t="str">
            <v>จันทร์นิภา</v>
          </cell>
          <cell r="CD17"/>
          <cell r="CE17"/>
          <cell r="CF17"/>
          <cell r="CG17"/>
          <cell r="CH17"/>
          <cell r="CI17"/>
          <cell r="CJ17"/>
          <cell r="CK17"/>
          <cell r="CL17"/>
          <cell r="CM17"/>
          <cell r="CN17"/>
          <cell r="CO17">
            <v>243192</v>
          </cell>
        </row>
        <row r="18">
          <cell r="B18">
            <v>1452</v>
          </cell>
          <cell r="C18">
            <v>13</v>
          </cell>
          <cell r="D18">
            <v>28</v>
          </cell>
          <cell r="E18">
            <v>10</v>
          </cell>
          <cell r="F18">
            <v>2564</v>
          </cell>
          <cell r="G18">
            <v>800071450830</v>
          </cell>
          <cell r="H18" t="str">
            <v>นาย</v>
          </cell>
          <cell r="I18" t="str">
            <v>ชุติพนธ์</v>
          </cell>
          <cell r="J18" t="str">
            <v>เสนาลัย</v>
          </cell>
          <cell r="K18">
            <v>1510400163831</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84123.29</v>
          </cell>
          <cell r="R18">
            <v>29086.67</v>
          </cell>
          <cell r="S18" t="str">
            <v>จังหวัดฮอด</v>
          </cell>
          <cell r="T18" t="str">
            <v>ผบ.E139</v>
          </cell>
          <cell r="U18" t="str">
            <v>2564</v>
          </cell>
          <cell r="V18" t="str">
            <v>ผบ.E155</v>
          </cell>
          <cell r="W18">
            <v>2564</v>
          </cell>
          <cell r="X18">
            <v>21</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
          </cell>
          <cell r="BD18" t="str">
            <v/>
          </cell>
          <cell r="BE18" t="str">
            <v/>
          </cell>
          <cell r="BF18" t="str">
            <v/>
          </cell>
          <cell r="BG18" t="str">
            <v/>
          </cell>
          <cell r="BH18" t="str">
            <v/>
          </cell>
          <cell r="BI18" t="str">
            <v/>
          </cell>
          <cell r="BJ18" t="str">
            <v/>
          </cell>
          <cell r="BK18" t="str">
            <v/>
          </cell>
          <cell r="BL18" t="str">
            <v/>
          </cell>
          <cell r="BM18" t="str">
            <v/>
          </cell>
          <cell r="BN18" t="str">
            <v/>
          </cell>
          <cell r="BO18" t="str">
            <v/>
          </cell>
          <cell r="BP18" t="str">
            <v/>
          </cell>
          <cell r="BQ18" t="str">
            <v/>
          </cell>
          <cell r="BR18" t="str">
            <v/>
          </cell>
          <cell r="BS18" t="str">
            <v/>
          </cell>
          <cell r="BT18" t="str">
            <v>นายชุติพนธ์ เสนาลัย</v>
          </cell>
          <cell r="BU18">
            <v>883263010027</v>
          </cell>
          <cell r="BV18" t="str">
            <v>1.นายชุติพนธ์ เสนาลัย
2.นายวิชา จันธิมา
3.นายสุนันท์ บุญยวง</v>
          </cell>
          <cell r="BW18" t="str">
            <v>จำเลยที่ 1
จำเลยที่ 2
จำเลยที่ 3</v>
          </cell>
          <cell r="BX18" t="str">
            <v>1-5104-00163-83-1
1-5804-00016-17-0
3-5106-00519-50-3</v>
          </cell>
          <cell r="BY1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8" t="str">
            <v>พบทรัพย์</v>
          </cell>
          <cell r="CA18"/>
          <cell r="CB18">
            <v>3</v>
          </cell>
          <cell r="CC18" t="str">
            <v>จันทร์นิภา</v>
          </cell>
          <cell r="CD18"/>
          <cell r="CE18"/>
          <cell r="CF18"/>
          <cell r="CG18"/>
          <cell r="CH18"/>
          <cell r="CI18"/>
          <cell r="CJ18"/>
          <cell r="CK18"/>
          <cell r="CL18"/>
          <cell r="CM18"/>
          <cell r="CN18"/>
          <cell r="CO18"/>
        </row>
        <row r="19">
          <cell r="B19">
            <v>1453</v>
          </cell>
          <cell r="C19">
            <v>14</v>
          </cell>
          <cell r="D19">
            <v>28</v>
          </cell>
          <cell r="E19">
            <v>10</v>
          </cell>
          <cell r="F19">
            <v>2564</v>
          </cell>
          <cell r="G19">
            <v>800093647181</v>
          </cell>
          <cell r="H19" t="str">
            <v>นางสาว</v>
          </cell>
          <cell r="I19" t="str">
            <v>จรูญรัส</v>
          </cell>
          <cell r="J19" t="str">
            <v>พิมพ์สาร</v>
          </cell>
          <cell r="K19">
            <v>1509901081037</v>
          </cell>
          <cell r="L19" t="str">
            <v>ดอยเต่า</v>
          </cell>
          <cell r="M19" t="str">
            <v>เชียงใหม่ 3</v>
          </cell>
          <cell r="N19">
            <v>8</v>
          </cell>
          <cell r="O19" t="str">
            <v>สินเชื่อแก้ไขปัญหาหนี้นอกระบบPSA ระยะที่ 2</v>
          </cell>
          <cell r="P19" t="str">
            <v>1.บุคคลค้ำประกัน</v>
          </cell>
          <cell r="Q19">
            <v>43227.95</v>
          </cell>
          <cell r="R19">
            <v>4776.63</v>
          </cell>
          <cell r="S19" t="str">
            <v>จังหวัดฮอด</v>
          </cell>
          <cell r="T19" t="str">
            <v>ผบ.E706</v>
          </cell>
          <cell r="U19" t="str">
            <v>2564</v>
          </cell>
          <cell r="V19" t="str">
            <v>ผบ.E184</v>
          </cell>
          <cell r="W19">
            <v>2564</v>
          </cell>
          <cell r="X19"/>
          <cell r="Y19"/>
          <cell r="Z19"/>
          <cell r="AA19">
            <v>24</v>
          </cell>
          <cell r="AB19">
            <v>6</v>
          </cell>
          <cell r="AC19">
            <v>2564</v>
          </cell>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0
900</v>
          </cell>
          <cell r="BD19" t="str">
            <v>13
27</v>
          </cell>
          <cell r="BE19" t="str">
            <v>11
3</v>
          </cell>
          <cell r="BF19" t="str">
            <v>2566
2567</v>
          </cell>
          <cell r="BG19">
            <v>0</v>
          </cell>
          <cell r="BH19" t="str">
            <v>-</v>
          </cell>
          <cell r="BI19" t="str">
            <v>-</v>
          </cell>
          <cell r="BJ19" t="str">
            <v>-</v>
          </cell>
          <cell r="BK19">
            <v>0</v>
          </cell>
          <cell r="BL19" t="str">
            <v>775
195</v>
          </cell>
          <cell r="BM19">
            <v>0</v>
          </cell>
          <cell r="BN19">
            <v>3</v>
          </cell>
          <cell r="BO19">
            <v>7</v>
          </cell>
          <cell r="BP19">
            <v>2567</v>
          </cell>
          <cell r="BQ19" t="str">
            <v>-</v>
          </cell>
          <cell r="BR19" t="str">
            <v>-</v>
          </cell>
          <cell r="BS19" t="str">
            <v>-</v>
          </cell>
          <cell r="BT19" t="str">
            <v>นางสาวจรูญรัส พิมพ์สาร</v>
          </cell>
          <cell r="BU19">
            <v>0</v>
          </cell>
          <cell r="BV19" t="str">
            <v>1.นางสาวจรูญรัส พิมพ์สาร
2.นางรันด์จวน สอนณะ
3.นายปั๋นแก้ว สอนณะ</v>
          </cell>
          <cell r="BW19" t="str">
            <v>จำเลยที่ 1
จำเลยที่ 2
คู่สมรสจำเลยที่ 2</v>
          </cell>
          <cell r="BX19" t="str">
            <v>1-5099-01081-03-7
3-5017-00113-92-5
3-5017-00112-63-5</v>
          </cell>
          <cell r="BY1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1454</v>
          </cell>
          <cell r="C20">
            <v>15</v>
          </cell>
          <cell r="D20">
            <v>28</v>
          </cell>
          <cell r="E20">
            <v>10</v>
          </cell>
          <cell r="F20">
            <v>2564</v>
          </cell>
          <cell r="G20">
            <v>800036417437</v>
          </cell>
          <cell r="H20" t="str">
            <v>นางสาว</v>
          </cell>
          <cell r="I20" t="str">
            <v xml:space="preserve">นงลักษณ์ </v>
          </cell>
          <cell r="J20" t="str">
            <v>ติ๊บใจ</v>
          </cell>
          <cell r="K20">
            <v>3501700121006</v>
          </cell>
          <cell r="L20" t="str">
            <v>ดอยเต่า</v>
          </cell>
          <cell r="M20" t="str">
            <v>เชียงใหม่ 3</v>
          </cell>
          <cell r="N20">
            <v>8</v>
          </cell>
          <cell r="O20" t="str">
            <v>สินเชื่อพัฒนาองค์กรชุมชน (รายบุคคล)</v>
          </cell>
          <cell r="P20" t="str">
            <v>1.บุคคลค้ำประกัน</v>
          </cell>
          <cell r="Q20">
            <v>154571.57</v>
          </cell>
          <cell r="R20">
            <v>42274.29</v>
          </cell>
          <cell r="S20" t="str">
            <v>จังหวัดฮอด</v>
          </cell>
          <cell r="T20" t="str">
            <v>ผบ.E709</v>
          </cell>
          <cell r="U20" t="str">
            <v>2563</v>
          </cell>
          <cell r="V20" t="str">
            <v>ผบ.E572</v>
          </cell>
          <cell r="W20">
            <v>2564</v>
          </cell>
          <cell r="X20">
            <v>12</v>
          </cell>
          <cell r="Y20">
            <v>10</v>
          </cell>
          <cell r="Z20">
            <v>2564</v>
          </cell>
          <cell r="AA20">
            <v>18</v>
          </cell>
          <cell r="AB20">
            <v>10</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3/3/2565</v>
          </cell>
          <cell r="BC20">
            <v>1500</v>
          </cell>
          <cell r="BD20">
            <v>25</v>
          </cell>
          <cell r="BE20">
            <v>9</v>
          </cell>
          <cell r="BF20">
            <v>2566</v>
          </cell>
          <cell r="BG20">
            <v>0</v>
          </cell>
          <cell r="BH20" t="str">
            <v>-</v>
          </cell>
          <cell r="BI20" t="str">
            <v>-</v>
          </cell>
          <cell r="BJ20" t="str">
            <v>-</v>
          </cell>
          <cell r="BK20">
            <v>0</v>
          </cell>
          <cell r="BL20">
            <v>1495</v>
          </cell>
          <cell r="BM20">
            <v>0</v>
          </cell>
          <cell r="BN20" t="str">
            <v/>
          </cell>
          <cell r="BO20" t="str">
            <v/>
          </cell>
          <cell r="BP20" t="str">
            <v/>
          </cell>
          <cell r="BQ20" t="str">
            <v>-</v>
          </cell>
          <cell r="BR20" t="str">
            <v>-</v>
          </cell>
          <cell r="BS20" t="str">
            <v>-</v>
          </cell>
          <cell r="BT20" t="str">
            <v>นางสาวนงลักษณ์  ติ๊บใจ</v>
          </cell>
          <cell r="BU20">
            <v>0</v>
          </cell>
          <cell r="BV20" t="str">
            <v>1.นางสาวนงลักษณ์ ติ๊บใจ
2.นางกุหลาบ เปี้ยปาละ
3.นายประดิษฐ์ เปี้ยปาละ 
4.นางอริสา มูลอุด
5.นายประสิทธิ์ มูลอุด</v>
          </cell>
          <cell r="BW20" t="str">
            <v>จำเลยที่ 1
จำเลยที่ 2
คู่สมรสจำเลยที่ 2
จำเลยที่ 3
คู๋สมรสจำเลยที่ 3</v>
          </cell>
          <cell r="BX20" t="str">
            <v xml:space="preserve"> 3-5017-00121-006
3-5017-00123-54-8
3-5017-00090-61-5
3-5017-00068-16-4
3-5017-00086-75-8
</v>
          </cell>
          <cell r="BY20"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0" t="str">
            <v>ไม่พบทรัพย์</v>
          </cell>
          <cell r="CA20"/>
          <cell r="CB20">
            <v>5</v>
          </cell>
          <cell r="CC20" t="str">
            <v>จันทร์นิภา</v>
          </cell>
          <cell r="CD20"/>
          <cell r="CE20"/>
          <cell r="CF20"/>
          <cell r="CG20"/>
          <cell r="CH20"/>
          <cell r="CI20"/>
          <cell r="CJ20"/>
          <cell r="CK20"/>
          <cell r="CL20"/>
          <cell r="CM20"/>
          <cell r="CN20"/>
          <cell r="CO20"/>
        </row>
        <row r="21">
          <cell r="B21">
            <v>1455</v>
          </cell>
          <cell r="C21">
            <v>16</v>
          </cell>
          <cell r="D21">
            <v>28</v>
          </cell>
          <cell r="E21">
            <v>10</v>
          </cell>
          <cell r="F21">
            <v>2564</v>
          </cell>
          <cell r="G21">
            <v>800045136812</v>
          </cell>
          <cell r="H21" t="str">
            <v>นาง</v>
          </cell>
          <cell r="I21" t="str">
            <v>กันทอง</v>
          </cell>
          <cell r="J21" t="str">
            <v>ยวงอักษร</v>
          </cell>
          <cell r="K21">
            <v>3501700115847</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149813.51</v>
          </cell>
          <cell r="R21">
            <v>34690.949999999997</v>
          </cell>
          <cell r="S21" t="str">
            <v>จังหวัดฮอด</v>
          </cell>
          <cell r="T21" t="str">
            <v>ผบ.E286</v>
          </cell>
          <cell r="U21" t="str">
            <v>2564</v>
          </cell>
          <cell r="V21" t="str">
            <v>ผบ.E576</v>
          </cell>
          <cell r="W21">
            <v>2564</v>
          </cell>
          <cell r="X21"/>
          <cell r="Y21"/>
          <cell r="Z21"/>
          <cell r="AA21">
            <v>12</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4/3/2565</v>
          </cell>
          <cell r="BC21">
            <v>1200</v>
          </cell>
          <cell r="BD21">
            <v>7</v>
          </cell>
          <cell r="BE21">
            <v>11</v>
          </cell>
          <cell r="BF21">
            <v>2565</v>
          </cell>
          <cell r="BG21">
            <v>0</v>
          </cell>
          <cell r="BH21" t="str">
            <v>-</v>
          </cell>
          <cell r="BI21" t="str">
            <v>-</v>
          </cell>
          <cell r="BJ21" t="str">
            <v>-</v>
          </cell>
          <cell r="BK21">
            <v>0</v>
          </cell>
          <cell r="BL21">
            <v>1295</v>
          </cell>
          <cell r="BM21">
            <v>0</v>
          </cell>
          <cell r="BN21">
            <v>27</v>
          </cell>
          <cell r="BO21">
            <v>2</v>
          </cell>
          <cell r="BP21">
            <v>2566</v>
          </cell>
          <cell r="BQ21" t="str">
            <v>-</v>
          </cell>
          <cell r="BR21" t="str">
            <v>-</v>
          </cell>
          <cell r="BS21" t="str">
            <v>-</v>
          </cell>
          <cell r="BT21" t="str">
            <v>นางกันทอง ยวงอักษร</v>
          </cell>
          <cell r="BU21">
            <v>0</v>
          </cell>
          <cell r="BV21" t="str">
            <v>1.นางกันทอง ยวงอักษร
2.นายบุญรอด ยวงอักษร
3.นางศรีแก้ว ปานันท์
4.นายประสุต โต๋ลี</v>
          </cell>
          <cell r="BW21" t="str">
            <v>จำเลยที่ 1
คู่สมรสจำเลยที่ 1
จำเลยที่ 2
คู่สมรสจำเลยที่ 2</v>
          </cell>
          <cell r="BX21" t="str">
            <v>3-5017-00115-84-7
3-1601-00050-97-6
3-5017-00118-47-1
3-5017-00182-75-7</v>
          </cell>
          <cell r="BY2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1" t="str">
            <v>พบทรัพย์</v>
          </cell>
          <cell r="CA21"/>
          <cell r="CB21">
            <v>4</v>
          </cell>
          <cell r="CC21" t="str">
            <v>จันทร์นิภา</v>
          </cell>
          <cell r="CD21"/>
          <cell r="CE21"/>
          <cell r="CF21"/>
          <cell r="CG21"/>
          <cell r="CH21"/>
          <cell r="CI21"/>
          <cell r="CJ21"/>
          <cell r="CK21"/>
          <cell r="CL21"/>
          <cell r="CM21"/>
          <cell r="CN21"/>
          <cell r="CO21"/>
        </row>
        <row r="22">
          <cell r="B22">
            <v>1456</v>
          </cell>
          <cell r="C22">
            <v>17</v>
          </cell>
          <cell r="D22">
            <v>28</v>
          </cell>
          <cell r="E22">
            <v>10</v>
          </cell>
          <cell r="F22">
            <v>2564</v>
          </cell>
          <cell r="G22">
            <v>800041362750</v>
          </cell>
          <cell r="H22" t="str">
            <v>นาย</v>
          </cell>
          <cell r="I22" t="str">
            <v>ก่ำ</v>
          </cell>
          <cell r="J22" t="str">
            <v>ปู่หล้า</v>
          </cell>
          <cell r="K22">
            <v>3501700158252</v>
          </cell>
          <cell r="L22" t="str">
            <v>ดอยเต่า</v>
          </cell>
          <cell r="M22" t="str">
            <v>เชียงใหม่ 3</v>
          </cell>
          <cell r="N22">
            <v>8</v>
          </cell>
          <cell r="O22" t="str">
            <v>สินเชื่อธนาคารประชาชน</v>
          </cell>
          <cell r="P22" t="str">
            <v>1.บุคคลค้ำประกัน</v>
          </cell>
          <cell r="Q22">
            <v>122682.41</v>
          </cell>
          <cell r="R22">
            <v>52741.36</v>
          </cell>
          <cell r="S22" t="str">
            <v>จังหวัดฮอด</v>
          </cell>
          <cell r="T22" t="str">
            <v>ผบ.E284</v>
          </cell>
          <cell r="U22" t="str">
            <v>2564</v>
          </cell>
          <cell r="V22" t="str">
            <v>ผบ.E574</v>
          </cell>
          <cell r="W22">
            <v>2564</v>
          </cell>
          <cell r="X22">
            <v>12</v>
          </cell>
          <cell r="Y22">
            <v>10</v>
          </cell>
          <cell r="Z22">
            <v>2564</v>
          </cell>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28/10/2564)//สืบแล้ว  รายงานผล วันที่ 3/3/2565</v>
          </cell>
          <cell r="BC22">
            <v>900</v>
          </cell>
          <cell r="BD22">
            <v>25</v>
          </cell>
          <cell r="BE22">
            <v>5</v>
          </cell>
          <cell r="BF22">
            <v>2565</v>
          </cell>
          <cell r="BG22">
            <v>0</v>
          </cell>
          <cell r="BH22" t="str">
            <v>-</v>
          </cell>
          <cell r="BI22" t="str">
            <v>-</v>
          </cell>
          <cell r="BJ22" t="str">
            <v>-</v>
          </cell>
          <cell r="BK22">
            <v>0</v>
          </cell>
          <cell r="BL22">
            <v>670</v>
          </cell>
          <cell r="BM22">
            <v>0</v>
          </cell>
          <cell r="BN22">
            <v>18</v>
          </cell>
          <cell r="BO22">
            <v>10</v>
          </cell>
          <cell r="BP22">
            <v>2565</v>
          </cell>
          <cell r="BQ22" t="str">
            <v>-</v>
          </cell>
          <cell r="BR22" t="str">
            <v>-</v>
          </cell>
          <cell r="BS22" t="str">
            <v>-</v>
          </cell>
          <cell r="BT22" t="str">
            <v>นายก่ำ ปู่หล้า</v>
          </cell>
          <cell r="BU22">
            <v>0</v>
          </cell>
          <cell r="BV22" t="str">
            <v>1.นายก่ำ ปู่หล้า
2.นางจันทร์  ปู่หล้า
3.นายเอกชัย ปู่กี</v>
          </cell>
          <cell r="BW22" t="str">
            <v>จำเลยที่ 1
คู่สมรสจำเลยที่ 1
จำเลยที่ 2</v>
          </cell>
          <cell r="BX22" t="str">
            <v>3-5017-00158-25-2
2-5017-00016-23-9
3-5017-00173-43-0</v>
          </cell>
          <cell r="BY2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2" t="str">
            <v>ไม่พบทรัพย์</v>
          </cell>
          <cell r="CA22"/>
          <cell r="CB22">
            <v>3</v>
          </cell>
          <cell r="CC22" t="str">
            <v>จันทร์นิภา</v>
          </cell>
          <cell r="CD22"/>
          <cell r="CE22"/>
          <cell r="CF22"/>
          <cell r="CG22"/>
          <cell r="CH22"/>
          <cell r="CI22"/>
          <cell r="CJ22"/>
          <cell r="CK22"/>
          <cell r="CL22"/>
          <cell r="CM22"/>
          <cell r="CN22"/>
          <cell r="CO22"/>
        </row>
        <row r="23">
          <cell r="B23">
            <v>1457</v>
          </cell>
          <cell r="C23">
            <v>18</v>
          </cell>
          <cell r="D23">
            <v>28</v>
          </cell>
          <cell r="E23">
            <v>10</v>
          </cell>
          <cell r="F23">
            <v>2564</v>
          </cell>
          <cell r="G23">
            <v>800058744023</v>
          </cell>
          <cell r="H23" t="str">
            <v>นาง</v>
          </cell>
          <cell r="I23" t="str">
            <v>อรสา</v>
          </cell>
          <cell r="J23" t="str">
            <v>มาเครื่อง</v>
          </cell>
          <cell r="K23">
            <v>3501700100572</v>
          </cell>
          <cell r="L23" t="str">
            <v>ดอยเต่า</v>
          </cell>
          <cell r="M23" t="str">
            <v>เชียงใหม่ 3</v>
          </cell>
          <cell r="N23">
            <v>8</v>
          </cell>
          <cell r="O23" t="str">
            <v>สินเชื่อธนาคารประชาชน</v>
          </cell>
          <cell r="P23" t="str">
            <v>1.บุคคลค้ำประกัน</v>
          </cell>
          <cell r="Q23">
            <v>82791</v>
          </cell>
          <cell r="R23">
            <v>16943.599999999999</v>
          </cell>
          <cell r="S23" t="str">
            <v>จังหวัดฮอด</v>
          </cell>
          <cell r="T23" t="str">
            <v>ผบ.E708</v>
          </cell>
          <cell r="U23" t="str">
            <v>2563</v>
          </cell>
          <cell r="V23" t="str">
            <v>ผบ.E571</v>
          </cell>
          <cell r="W23">
            <v>2564</v>
          </cell>
          <cell r="X23">
            <v>12</v>
          </cell>
          <cell r="Y23">
            <v>10</v>
          </cell>
          <cell r="Z23">
            <v>2564</v>
          </cell>
          <cell r="AA23"/>
          <cell r="AB23"/>
          <cell r="AC23"/>
          <cell r="AD23">
            <v>18</v>
          </cell>
          <cell r="AE23">
            <v>10</v>
          </cell>
          <cell r="AF23">
            <v>2564</v>
          </cell>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25/3/2565</v>
          </cell>
          <cell r="BC23" t="str">
            <v/>
          </cell>
          <cell r="BD23" t="str">
            <v/>
          </cell>
          <cell r="BE23" t="str">
            <v/>
          </cell>
          <cell r="BF23" t="str">
            <v/>
          </cell>
          <cell r="BG23" t="str">
            <v/>
          </cell>
          <cell r="BH23" t="str">
            <v/>
          </cell>
          <cell r="BI23" t="str">
            <v/>
          </cell>
          <cell r="BJ23" t="str">
            <v/>
          </cell>
          <cell r="BK23" t="str">
            <v/>
          </cell>
          <cell r="BL23" t="str">
            <v/>
          </cell>
          <cell r="BM23" t="str">
            <v/>
          </cell>
          <cell r="BN23" t="str">
            <v/>
          </cell>
          <cell r="BO23" t="str">
            <v/>
          </cell>
          <cell r="BP23" t="str">
            <v/>
          </cell>
          <cell r="BQ23" t="str">
            <v/>
          </cell>
          <cell r="BR23" t="str">
            <v/>
          </cell>
          <cell r="BS23" t="str">
            <v/>
          </cell>
          <cell r="BT23" t="str">
            <v>นางอรสา มาเครื่อง</v>
          </cell>
          <cell r="BU23">
            <v>0</v>
          </cell>
          <cell r="BV23" t="str">
            <v>1.นางอรสา มาเครื่อง
2.นายสุกิจ มาเครื่อง
3.นายเกรียงไกร อินทรมุกต์
4.นางสาวอัจฉรา หลวงใจ</v>
          </cell>
          <cell r="BW23" t="str">
            <v>จำเลยที่ 1
คู่สมรสจำเลยที่ 1
จำเลยที่ 2
จำเลยที่ 3</v>
          </cell>
          <cell r="BX23" t="str">
            <v xml:space="preserve"> 3-5017-00100-57-2
3-5104-00503-14-0
1-5017-00002-85-0
1-5099-00258-12-0</v>
          </cell>
          <cell r="BY23"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3" t="str">
            <v>พบทรัพย์</v>
          </cell>
          <cell r="CA23"/>
          <cell r="CB23">
            <v>4</v>
          </cell>
          <cell r="CC23" t="str">
            <v>จันทร์นิภา</v>
          </cell>
          <cell r="CD23"/>
          <cell r="CE23"/>
          <cell r="CF23"/>
          <cell r="CG23"/>
          <cell r="CH23"/>
          <cell r="CI23"/>
          <cell r="CJ23"/>
          <cell r="CK23"/>
          <cell r="CL23"/>
          <cell r="CM23"/>
          <cell r="CN23"/>
          <cell r="CO23"/>
        </row>
        <row r="24">
          <cell r="B24">
            <v>1458</v>
          </cell>
          <cell r="C24">
            <v>19</v>
          </cell>
          <cell r="D24">
            <v>28</v>
          </cell>
          <cell r="E24">
            <v>10</v>
          </cell>
          <cell r="F24">
            <v>2564</v>
          </cell>
          <cell r="G24">
            <v>800088935815</v>
          </cell>
          <cell r="H24" t="str">
            <v>นาง</v>
          </cell>
          <cell r="I24" t="str">
            <v xml:space="preserve">ปณชล </v>
          </cell>
          <cell r="J24" t="str">
            <v>จันทร์เทพ</v>
          </cell>
          <cell r="K24">
            <v>1501700007967</v>
          </cell>
          <cell r="L24" t="str">
            <v>ดอยเต่า</v>
          </cell>
          <cell r="M24" t="str">
            <v>เชียงใหม่ 3</v>
          </cell>
          <cell r="N24">
            <v>8</v>
          </cell>
          <cell r="O24" t="str">
            <v>สินเชื่อธนาคารประชาชน</v>
          </cell>
          <cell r="P24" t="str">
            <v>1.บุคคลค้ำประกัน</v>
          </cell>
          <cell r="Q24">
            <v>81666.63</v>
          </cell>
          <cell r="R24">
            <v>21783.119999999999</v>
          </cell>
          <cell r="S24" t="str">
            <v>จังหวัดฮอด</v>
          </cell>
          <cell r="T24" t="str">
            <v>ผบ.E349</v>
          </cell>
          <cell r="U24" t="str">
            <v>2564</v>
          </cell>
          <cell r="V24" t="str">
            <v>ผบ.E578</v>
          </cell>
          <cell r="W24">
            <v>2564</v>
          </cell>
          <cell r="X24">
            <v>12</v>
          </cell>
          <cell r="Y24">
            <v>10</v>
          </cell>
          <cell r="Z24">
            <v>2564</v>
          </cell>
          <cell r="AA24"/>
          <cell r="AB24"/>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4/3/2565 // นำส่งเอกสารยึดทรัพย์ 23/11/2566 // รายงาน 28/11/2566</v>
          </cell>
          <cell r="BC24">
            <v>1800</v>
          </cell>
          <cell r="BD24">
            <v>13</v>
          </cell>
          <cell r="BE24">
            <v>11</v>
          </cell>
          <cell r="BF24">
            <v>2566</v>
          </cell>
          <cell r="BG24">
            <v>0</v>
          </cell>
          <cell r="BH24" t="str">
            <v>-</v>
          </cell>
          <cell r="BI24" t="str">
            <v>-</v>
          </cell>
          <cell r="BJ24" t="str">
            <v>-</v>
          </cell>
          <cell r="BK24">
            <v>0</v>
          </cell>
          <cell r="BL24">
            <v>1490</v>
          </cell>
          <cell r="BM24">
            <v>0</v>
          </cell>
          <cell r="BN24">
            <v>7</v>
          </cell>
          <cell r="BO24">
            <v>3</v>
          </cell>
          <cell r="BP24">
            <v>2567</v>
          </cell>
          <cell r="BQ24" t="str">
            <v>-</v>
          </cell>
          <cell r="BR24" t="str">
            <v>-</v>
          </cell>
          <cell r="BS24" t="str">
            <v>-</v>
          </cell>
          <cell r="BT24" t="str">
            <v>นางปณชล  จันทร์เทพ</v>
          </cell>
          <cell r="BU24">
            <v>883263011613</v>
          </cell>
          <cell r="BV2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4" t="str">
            <v>จำเลยที่ 1
คู่สมรสจำเลยที่ 1
จำเลยที่ 2
คู่สมรสจำเลยที่ 2
จำเลยที่ 3
คู่สมรสจำเลยที่ 3</v>
          </cell>
          <cell r="BX24" t="str">
            <v xml:space="preserve"> 1-5017-00007-96-7
1-5106-00059-38-7
3-5016-00765-62-8
3-5017-00090-85-2
3-5017-00124-82-0
3-5017-00130-36-6</v>
          </cell>
          <cell r="BY2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4" t="str">
            <v>พบทรัพย์</v>
          </cell>
          <cell r="CA24" t="str">
            <v>พบ</v>
          </cell>
          <cell r="CB24">
            <v>6</v>
          </cell>
          <cell r="CC24" t="str">
            <v>จันทร์นิภา</v>
          </cell>
          <cell r="CD24"/>
          <cell r="CE24"/>
          <cell r="CF24"/>
          <cell r="CG24"/>
          <cell r="CH24"/>
          <cell r="CI24"/>
          <cell r="CJ24"/>
          <cell r="CK24"/>
          <cell r="CL24"/>
          <cell r="CM24"/>
          <cell r="CN24"/>
          <cell r="CO24"/>
        </row>
        <row r="25">
          <cell r="B25">
            <v>1459</v>
          </cell>
          <cell r="C25">
            <v>20</v>
          </cell>
          <cell r="D25">
            <v>28</v>
          </cell>
          <cell r="E25">
            <v>10</v>
          </cell>
          <cell r="F25">
            <v>2564</v>
          </cell>
          <cell r="G25">
            <v>800092261471</v>
          </cell>
          <cell r="H25" t="str">
            <v>นาง</v>
          </cell>
          <cell r="I25" t="str">
            <v>สิริรัตน์</v>
          </cell>
          <cell r="J25" t="str">
            <v>อัมพานนท์หรือเรือนมณี</v>
          </cell>
          <cell r="K25">
            <v>3509900040881</v>
          </cell>
          <cell r="L25" t="str">
            <v>ดอยเต่า</v>
          </cell>
          <cell r="M25" t="str">
            <v>เชียงใหม่ 3</v>
          </cell>
          <cell r="N25">
            <v>8</v>
          </cell>
          <cell r="O25" t="str">
            <v>สินเชื่อห้องแถว</v>
          </cell>
          <cell r="P25" t="str">
            <v>1.บุคคลค้ำประกัน</v>
          </cell>
          <cell r="Q25">
            <v>45696.03</v>
          </cell>
          <cell r="R25">
            <v>8300.5499999999993</v>
          </cell>
          <cell r="S25" t="str">
            <v>แขวงเชียงใหม่</v>
          </cell>
          <cell r="T25" t="str">
            <v>ผบ.E4383</v>
          </cell>
          <cell r="U25" t="str">
            <v>2563</v>
          </cell>
          <cell r="V25" t="str">
            <v>ผบ.E2002</v>
          </cell>
          <cell r="W25">
            <v>2564</v>
          </cell>
          <cell r="X25"/>
          <cell r="Y25"/>
          <cell r="Z25"/>
          <cell r="AA25">
            <v>23</v>
          </cell>
          <cell r="AB25">
            <v>8</v>
          </cell>
          <cell r="AC25">
            <v>2564</v>
          </cell>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v>
          </cell>
          <cell r="BC25">
            <v>900</v>
          </cell>
          <cell r="BD25">
            <v>15</v>
          </cell>
          <cell r="BE25">
            <v>12</v>
          </cell>
          <cell r="BF25">
            <v>2565</v>
          </cell>
          <cell r="BG25">
            <v>0</v>
          </cell>
          <cell r="BH25" t="str">
            <v>-</v>
          </cell>
          <cell r="BI25" t="str">
            <v>-</v>
          </cell>
          <cell r="BJ25" t="str">
            <v>-</v>
          </cell>
          <cell r="BK25">
            <v>0</v>
          </cell>
          <cell r="BL25">
            <v>1375</v>
          </cell>
          <cell r="BM25">
            <v>0</v>
          </cell>
          <cell r="BN25">
            <v>24</v>
          </cell>
          <cell r="BO25">
            <v>3</v>
          </cell>
          <cell r="BP25">
            <v>2566</v>
          </cell>
          <cell r="BQ25" t="str">
            <v>-</v>
          </cell>
          <cell r="BR25" t="str">
            <v>-</v>
          </cell>
          <cell r="BS25" t="str">
            <v>-</v>
          </cell>
          <cell r="BT25" t="str">
            <v>นางสิริรัตน์ อัมพานนท์หรือเรือนมณี</v>
          </cell>
          <cell r="BU25">
            <v>883263012074</v>
          </cell>
          <cell r="BV25" t="str">
            <v>1.นางสิริรัตน์ อัมพานนท์หรือเรือนมณี
2.นายธิติ อัมพานนท์
3.นายนิวัฒน์ เรือนมณี</v>
          </cell>
          <cell r="BW25" t="str">
            <v>จำเลย
คู่สมรสปัจจุบัน
คู่สมรสเก่า</v>
          </cell>
          <cell r="BX25" t="str">
            <v>3-5099-00040-88-1
3-1104-01145-09-7
3-5099-00512-75-8</v>
          </cell>
          <cell r="BY2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5" t="str">
            <v>พบทรัพย์</v>
          </cell>
          <cell r="CA25" t="str">
            <v>พบทรัพย์</v>
          </cell>
          <cell r="CB25">
            <v>3</v>
          </cell>
          <cell r="CC25" t="str">
            <v>จันทร์นิภา</v>
          </cell>
          <cell r="CD25"/>
          <cell r="CE25"/>
          <cell r="CF25"/>
          <cell r="CG25"/>
          <cell r="CH25"/>
          <cell r="CI25"/>
          <cell r="CJ25"/>
          <cell r="CK25"/>
          <cell r="CL25"/>
          <cell r="CM25"/>
          <cell r="CN25"/>
          <cell r="CO25"/>
        </row>
        <row r="26">
          <cell r="B26">
            <v>1460</v>
          </cell>
          <cell r="C26">
            <v>21</v>
          </cell>
          <cell r="D26">
            <v>28</v>
          </cell>
          <cell r="E26">
            <v>10</v>
          </cell>
          <cell r="F26">
            <v>2564</v>
          </cell>
          <cell r="G26">
            <v>80006661304</v>
          </cell>
          <cell r="H26" t="str">
            <v>นาย</v>
          </cell>
          <cell r="I26" t="str">
            <v xml:space="preserve">วิรัตน์ </v>
          </cell>
          <cell r="J26" t="str">
            <v>งามชาติ</v>
          </cell>
          <cell r="K26">
            <v>3500300059663</v>
          </cell>
          <cell r="L26" t="str">
            <v>แม่แจ่ม</v>
          </cell>
          <cell r="M26" t="str">
            <v>เชียงใหม่ 3</v>
          </cell>
          <cell r="N26">
            <v>8</v>
          </cell>
          <cell r="O26" t="str">
            <v>สินเชื่อพัฒนาองค์กรชุมชน (รายบุคคล)</v>
          </cell>
          <cell r="P26" t="str">
            <v>1.บุคคลค้ำประกัน</v>
          </cell>
          <cell r="Q26">
            <v>38815.839999999997</v>
          </cell>
          <cell r="R26">
            <v>7243.23</v>
          </cell>
          <cell r="S26" t="str">
            <v>จังหวัดฮอด</v>
          </cell>
          <cell r="T26" t="str">
            <v>ผบ.E711</v>
          </cell>
          <cell r="U26" t="str">
            <v>2563</v>
          </cell>
          <cell r="V26" t="str">
            <v>ผบ.E205</v>
          </cell>
          <cell r="W26">
            <v>2564</v>
          </cell>
          <cell r="X26">
            <v>24</v>
          </cell>
          <cell r="Y26">
            <v>6</v>
          </cell>
          <cell r="Z26">
            <v>2564</v>
          </cell>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30/12/2564//ปิดบัญชีแล้ว งดการบังคับคดี</v>
          </cell>
          <cell r="BC26" t="str">
            <v>0
1200</v>
          </cell>
          <cell r="BD26" t="str">
            <v>13
27</v>
          </cell>
          <cell r="BE26" t="str">
            <v>11
3</v>
          </cell>
          <cell r="BF26" t="str">
            <v>2566
2567</v>
          </cell>
          <cell r="BG26">
            <v>0</v>
          </cell>
          <cell r="BH26" t="str">
            <v>-</v>
          </cell>
          <cell r="BI26" t="str">
            <v>-</v>
          </cell>
          <cell r="BJ26" t="str">
            <v>-</v>
          </cell>
          <cell r="BK26">
            <v>0</v>
          </cell>
          <cell r="BL26" t="str">
            <v>965
320</v>
          </cell>
          <cell r="BM26">
            <v>0</v>
          </cell>
          <cell r="BN26" t="str">
            <v/>
          </cell>
          <cell r="BO26" t="str">
            <v/>
          </cell>
          <cell r="BP26" t="str">
            <v/>
          </cell>
          <cell r="BQ26" t="str">
            <v>-</v>
          </cell>
          <cell r="BR26" t="str">
            <v>-</v>
          </cell>
          <cell r="BS26" t="str">
            <v>-</v>
          </cell>
          <cell r="BT26" t="str">
            <v>นายวิรัตน์  งามชาติ</v>
          </cell>
          <cell r="BU26">
            <v>883263012090</v>
          </cell>
          <cell r="BV26" t="str">
            <v>1.นายวิรัตน์ งามชาติ
2.นางคำยวน คิดสม
3.นายพรหมินทร์ คิดสม
4.นายบุญศรี รบชนะ</v>
          </cell>
          <cell r="BW26" t="str">
            <v>จำเลยที่ 1
จำเลยที่ 2
คู่สมรสจำเลยที่ 2
จำเลยที่ 3</v>
          </cell>
          <cell r="BX26" t="str">
            <v>3-5003-00059-66-3
3-5003-00241-56-9
3-5003-00056-78-8
3-5003-00056-62-1</v>
          </cell>
          <cell r="BY2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6" t="str">
            <v>พบทรัพย์</v>
          </cell>
          <cell r="CA26"/>
          <cell r="CB26">
            <v>5</v>
          </cell>
          <cell r="CC26" t="str">
            <v>วรกมล
ศรัญญู (ยึด)</v>
          </cell>
          <cell r="CD26"/>
          <cell r="CE26"/>
          <cell r="CF26"/>
          <cell r="CG26"/>
          <cell r="CH26"/>
          <cell r="CI26"/>
          <cell r="CJ26"/>
          <cell r="CK26" t="str">
            <v>วรกมล</v>
          </cell>
          <cell r="CL26"/>
          <cell r="CM26"/>
          <cell r="CN26"/>
          <cell r="CO26"/>
        </row>
        <row r="27">
          <cell r="B27">
            <v>1461</v>
          </cell>
          <cell r="C27">
            <v>22</v>
          </cell>
          <cell r="D27">
            <v>28</v>
          </cell>
          <cell r="E27">
            <v>10</v>
          </cell>
          <cell r="F27">
            <v>2564</v>
          </cell>
          <cell r="G27">
            <v>800066620751</v>
          </cell>
          <cell r="H27" t="str">
            <v>นาง</v>
          </cell>
          <cell r="I27" t="str">
            <v>คำยวน</v>
          </cell>
          <cell r="J27" t="str">
            <v>คิดสม</v>
          </cell>
          <cell r="K27">
            <v>3500300241569</v>
          </cell>
          <cell r="L27" t="str">
            <v>แม่แจ่ม</v>
          </cell>
          <cell r="M27" t="str">
            <v>เชียงใหม่ 3</v>
          </cell>
          <cell r="N27">
            <v>8</v>
          </cell>
          <cell r="O27" t="str">
            <v>สินเชื่อพัฒนาองค์กรชุมชน (รายบุคคล)</v>
          </cell>
          <cell r="P27" t="str">
            <v>1.บุคคลค้ำประกัน</v>
          </cell>
          <cell r="Q27">
            <v>37774.19</v>
          </cell>
          <cell r="R27">
            <v>3472.63</v>
          </cell>
          <cell r="S27" t="str">
            <v>จังหวัดฮอด</v>
          </cell>
          <cell r="T27" t="str">
            <v>ผบ.E705</v>
          </cell>
          <cell r="U27" t="str">
            <v>2563</v>
          </cell>
          <cell r="V27" t="str">
            <v>ผบ.E187</v>
          </cell>
          <cell r="W27">
            <v>2564</v>
          </cell>
          <cell r="X27">
            <v>24</v>
          </cell>
          <cell r="Y27">
            <v>6</v>
          </cell>
          <cell r="Z27">
            <v>2564</v>
          </cell>
          <cell r="AA27"/>
          <cell r="AB27"/>
          <cell r="AC27"/>
          <cell r="AD27">
            <v>12</v>
          </cell>
          <cell r="AE27">
            <v>7</v>
          </cell>
          <cell r="AF27">
            <v>2564</v>
          </cell>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30/12/2565</v>
          </cell>
          <cell r="BC27" t="str">
            <v/>
          </cell>
          <cell r="BD27" t="str">
            <v/>
          </cell>
          <cell r="BE27" t="str">
            <v/>
          </cell>
          <cell r="BF27" t="str">
            <v/>
          </cell>
          <cell r="BG27" t="str">
            <v/>
          </cell>
          <cell r="BH27" t="str">
            <v/>
          </cell>
          <cell r="BI27" t="str">
            <v/>
          </cell>
          <cell r="BJ27" t="str">
            <v/>
          </cell>
          <cell r="BK27" t="str">
            <v/>
          </cell>
          <cell r="BL27" t="str">
            <v/>
          </cell>
          <cell r="BM27" t="str">
            <v/>
          </cell>
          <cell r="BN27" t="str">
            <v/>
          </cell>
          <cell r="BO27" t="str">
            <v/>
          </cell>
          <cell r="BP27" t="str">
            <v/>
          </cell>
          <cell r="BQ27" t="str">
            <v/>
          </cell>
          <cell r="BR27" t="str">
            <v/>
          </cell>
          <cell r="BS27" t="str">
            <v/>
          </cell>
          <cell r="BT27" t="str">
            <v>นางคำยวน คิดสม</v>
          </cell>
          <cell r="BU27">
            <v>0</v>
          </cell>
          <cell r="BV27" t="str">
            <v>1.นางคำยวน คิดสม
2.นายพรหมินทร์ คิดสม
3.นายวิรัตน์ งามชาติ
4.นายบุญศรี รบชนะ</v>
          </cell>
          <cell r="BW27" t="str">
            <v xml:space="preserve">จำเลยที่ 1
คู่สมรสจำเลยที่ 1
จำเลยที่ 2
จำเลยที่ 3
</v>
          </cell>
          <cell r="BX27" t="str">
            <v>3-5003-00241-56-9
3-5003-00056-78-8
3-5003-00059-66-3
3-5003-00056-62-1</v>
          </cell>
          <cell r="BY2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7" t="str">
            <v>พบทรัพย์</v>
          </cell>
          <cell r="CA27"/>
          <cell r="CB27">
            <v>5</v>
          </cell>
          <cell r="CC27" t="str">
            <v>วรกมล</v>
          </cell>
          <cell r="CD27"/>
          <cell r="CE27"/>
          <cell r="CF27"/>
          <cell r="CG27"/>
          <cell r="CH27"/>
          <cell r="CI27"/>
          <cell r="CJ27"/>
          <cell r="CK27"/>
          <cell r="CL27"/>
          <cell r="CM27"/>
          <cell r="CN27"/>
          <cell r="CO27"/>
        </row>
        <row r="28">
          <cell r="B28">
            <v>1462</v>
          </cell>
          <cell r="C28">
            <v>23</v>
          </cell>
          <cell r="D28">
            <v>28</v>
          </cell>
          <cell r="E28">
            <v>10</v>
          </cell>
          <cell r="F28">
            <v>2564</v>
          </cell>
          <cell r="G28">
            <v>800054860963</v>
          </cell>
          <cell r="H28" t="str">
            <v>นาย</v>
          </cell>
          <cell r="I28" t="str">
            <v>กระแส</v>
          </cell>
          <cell r="J28" t="str">
            <v>ทาอวน</v>
          </cell>
          <cell r="K28">
            <v>3500300022255</v>
          </cell>
          <cell r="L28" t="str">
            <v>แม่แจ่ม</v>
          </cell>
          <cell r="M28" t="str">
            <v>เชียงใหม่ 3</v>
          </cell>
          <cell r="N28">
            <v>8</v>
          </cell>
          <cell r="O28" t="str">
            <v>สินเชื่อพัฒนาองค์กรชุมชน (รายบุคคล)</v>
          </cell>
          <cell r="P28" t="str">
            <v>1.บุคคลค้ำประกัน</v>
          </cell>
          <cell r="Q28">
            <v>33668.400000000001</v>
          </cell>
          <cell r="R28">
            <v>6762.25</v>
          </cell>
          <cell r="S28" t="str">
            <v>จังหวัดฮอด</v>
          </cell>
          <cell r="T28" t="str">
            <v>ผบ.E707</v>
          </cell>
          <cell r="U28" t="str">
            <v>2563</v>
          </cell>
          <cell r="V28" t="str">
            <v>ผบ.E188</v>
          </cell>
          <cell r="W28">
            <v>2564</v>
          </cell>
          <cell r="X28">
            <v>24</v>
          </cell>
          <cell r="Y28">
            <v>6</v>
          </cell>
          <cell r="Z28">
            <v>2564</v>
          </cell>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11/12/2564</v>
          </cell>
          <cell r="BC28">
            <v>1800</v>
          </cell>
          <cell r="BD28">
            <v>31</v>
          </cell>
          <cell r="BE28">
            <v>8</v>
          </cell>
          <cell r="BF28">
            <v>2565</v>
          </cell>
          <cell r="BG28">
            <v>0</v>
          </cell>
          <cell r="BH28" t="str">
            <v>-</v>
          </cell>
          <cell r="BI28" t="str">
            <v>-</v>
          </cell>
          <cell r="BJ28" t="str">
            <v>-</v>
          </cell>
          <cell r="BK28">
            <v>0</v>
          </cell>
          <cell r="BL28">
            <v>1365</v>
          </cell>
          <cell r="BM28">
            <v>0</v>
          </cell>
          <cell r="BN28" t="str">
            <v/>
          </cell>
          <cell r="BO28" t="str">
            <v/>
          </cell>
          <cell r="BP28" t="str">
            <v/>
          </cell>
          <cell r="BQ28" t="str">
            <v>-</v>
          </cell>
          <cell r="BR28" t="str">
            <v>-</v>
          </cell>
          <cell r="BS28" t="str">
            <v>-</v>
          </cell>
          <cell r="BT28" t="str">
            <v>นายกระแส ทาอวน</v>
          </cell>
          <cell r="BU28">
            <v>883263012087</v>
          </cell>
          <cell r="BV2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8" t="str">
            <v>จำเลยที่ 1
คู่สมรสจำเลยที่ 1
จำเลยที่ 2
คู่สมรสจำเลยที่ 2
จำเลยที่ 3
คู่สมรสจำเลยที่ 3</v>
          </cell>
          <cell r="BX28" t="str">
            <v>3-5003-00022-25-5
3-5003-00443-27-7
3-5003-00444-02-8
3-5003-00312-32-6
3-5003-00449-07-1
3-4406-00812-16-3</v>
          </cell>
          <cell r="BY2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8" t="str">
            <v>ไม่พบทรัพย์</v>
          </cell>
          <cell r="CA28"/>
          <cell r="CB28">
            <v>6</v>
          </cell>
          <cell r="CC28" t="str">
            <v>วรกมล</v>
          </cell>
          <cell r="CD28"/>
          <cell r="CE28"/>
          <cell r="CF28"/>
          <cell r="CG28"/>
          <cell r="CH28"/>
          <cell r="CI28"/>
          <cell r="CJ28"/>
          <cell r="CK28"/>
          <cell r="CL28"/>
          <cell r="CM28"/>
          <cell r="CN28"/>
          <cell r="CO28"/>
        </row>
        <row r="29">
          <cell r="B29">
            <v>1463</v>
          </cell>
          <cell r="C29">
            <v>24</v>
          </cell>
          <cell r="D29">
            <v>28</v>
          </cell>
          <cell r="E29">
            <v>10</v>
          </cell>
          <cell r="F29">
            <v>2564</v>
          </cell>
          <cell r="G29">
            <v>800051388265</v>
          </cell>
          <cell r="H29" t="str">
            <v>นาง</v>
          </cell>
          <cell r="I29" t="str">
            <v>จวน</v>
          </cell>
          <cell r="J29" t="str">
            <v>กรรณิกา</v>
          </cell>
          <cell r="K29">
            <v>3500300238991</v>
          </cell>
          <cell r="L29" t="str">
            <v>แม่แจ่ม</v>
          </cell>
          <cell r="M29" t="str">
            <v>เชียงใหม่ 3</v>
          </cell>
          <cell r="N29">
            <v>8</v>
          </cell>
          <cell r="O29" t="str">
            <v>สินเชื่อธนาคารประชาชน</v>
          </cell>
          <cell r="P29" t="str">
            <v>1.บุคคลค้ำประกัน</v>
          </cell>
          <cell r="Q29">
            <v>16289.99</v>
          </cell>
          <cell r="R29">
            <v>13650.19</v>
          </cell>
          <cell r="S29" t="str">
            <v>จังหวัดฮอด</v>
          </cell>
          <cell r="T29" t="str">
            <v>ผบ.E22</v>
          </cell>
          <cell r="U29" t="str">
            <v>2564</v>
          </cell>
          <cell r="V29" t="str">
            <v>ผบ.E152</v>
          </cell>
          <cell r="W29">
            <v>2564</v>
          </cell>
          <cell r="X29">
            <v>16</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29/1/2565</v>
          </cell>
          <cell r="BC29">
            <v>600</v>
          </cell>
          <cell r="BD29">
            <v>31</v>
          </cell>
          <cell r="BE29">
            <v>8</v>
          </cell>
          <cell r="BF29">
            <v>2565</v>
          </cell>
          <cell r="BG29">
            <v>0</v>
          </cell>
          <cell r="BH29" t="str">
            <v>-</v>
          </cell>
          <cell r="BI29" t="str">
            <v>-</v>
          </cell>
          <cell r="BJ29" t="str">
            <v>-</v>
          </cell>
          <cell r="BK29">
            <v>0</v>
          </cell>
          <cell r="BL29">
            <v>855</v>
          </cell>
          <cell r="BM29">
            <v>0</v>
          </cell>
          <cell r="BN29" t="str">
            <v/>
          </cell>
          <cell r="BO29" t="str">
            <v/>
          </cell>
          <cell r="BP29" t="str">
            <v/>
          </cell>
          <cell r="BQ29" t="str">
            <v>-</v>
          </cell>
          <cell r="BR29" t="str">
            <v>-</v>
          </cell>
          <cell r="BS29" t="str">
            <v>-</v>
          </cell>
          <cell r="BT29" t="str">
            <v>นางจวน กรรณิกา</v>
          </cell>
          <cell r="BU29">
            <v>883263012031</v>
          </cell>
          <cell r="BV29" t="str">
            <v>1.นางจวน กรรณิกา
2.นายปันแก้ว กรรณิกา</v>
          </cell>
          <cell r="BW29" t="str">
            <v>จำเลยที่ 1
คู่สมรสจำเลยที่ 1</v>
          </cell>
          <cell r="BX29" t="str">
            <v>3-5003-00238-99-1
3-5003-00238-95-9</v>
          </cell>
          <cell r="BY2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29" t="str">
            <v>พบทรัพย์</v>
          </cell>
          <cell r="CA29"/>
          <cell r="CB29">
            <v>2</v>
          </cell>
          <cell r="CC29" t="str">
            <v>วรกมล</v>
          </cell>
          <cell r="CD29"/>
          <cell r="CE29"/>
          <cell r="CF29"/>
          <cell r="CG29"/>
          <cell r="CH29"/>
          <cell r="CI29"/>
          <cell r="CJ29"/>
          <cell r="CK29"/>
          <cell r="CL29"/>
          <cell r="CM29"/>
          <cell r="CN29"/>
          <cell r="CO29"/>
        </row>
        <row r="30">
          <cell r="B30">
            <v>1464</v>
          </cell>
          <cell r="C30">
            <v>25</v>
          </cell>
          <cell r="D30">
            <v>28</v>
          </cell>
          <cell r="E30">
            <v>10</v>
          </cell>
          <cell r="F30">
            <v>2564</v>
          </cell>
          <cell r="G30">
            <v>800101207366</v>
          </cell>
          <cell r="H30" t="str">
            <v>นาย</v>
          </cell>
          <cell r="I30" t="str">
            <v>มงคล</v>
          </cell>
          <cell r="J30" t="str">
            <v>ปัญญารักษา</v>
          </cell>
          <cell r="K30">
            <v>3501900421429</v>
          </cell>
          <cell r="L30" t="str">
            <v>สารภี</v>
          </cell>
          <cell r="M30" t="str">
            <v>เชียงใหม่ 3</v>
          </cell>
          <cell r="N30">
            <v>8</v>
          </cell>
          <cell r="O30" t="str">
            <v>สินเชื่อเพื่อพัฒนาชนบท</v>
          </cell>
          <cell r="P30" t="str">
            <v>1.บุคคลค้ำประกัน</v>
          </cell>
          <cell r="Q30">
            <v>500000</v>
          </cell>
          <cell r="R30">
            <v>67995.820000000007</v>
          </cell>
          <cell r="S30" t="str">
            <v>จังหวัดเชียงใหม่</v>
          </cell>
          <cell r="T30" t="str">
            <v>ผบ.1582</v>
          </cell>
          <cell r="U30" t="str">
            <v>2554</v>
          </cell>
          <cell r="V30" t="str">
            <v>ผบ.1765</v>
          </cell>
          <cell r="W30">
            <v>2554</v>
          </cell>
          <cell r="X30"/>
          <cell r="Y30"/>
          <cell r="Z30"/>
          <cell r="AA30">
            <v>8</v>
          </cell>
          <cell r="AB30">
            <v>12</v>
          </cell>
          <cell r="AC30">
            <v>2554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11/12/2564</v>
          </cell>
          <cell r="BC30">
            <v>600</v>
          </cell>
          <cell r="BD30">
            <v>27</v>
          </cell>
          <cell r="BE30">
            <v>4</v>
          </cell>
          <cell r="BF30">
            <v>2565</v>
          </cell>
          <cell r="BG30">
            <v>0</v>
          </cell>
          <cell r="BH30" t="str">
            <v>-</v>
          </cell>
          <cell r="BI30" t="str">
            <v>-</v>
          </cell>
          <cell r="BJ30" t="str">
            <v>-</v>
          </cell>
          <cell r="BK30">
            <v>0</v>
          </cell>
          <cell r="BL30">
            <v>605</v>
          </cell>
          <cell r="BM30">
            <v>0</v>
          </cell>
          <cell r="BN30">
            <v>7</v>
          </cell>
          <cell r="BO30">
            <v>9</v>
          </cell>
          <cell r="BP30">
            <v>2565</v>
          </cell>
          <cell r="BQ30" t="str">
            <v>-</v>
          </cell>
          <cell r="BR30" t="str">
            <v>-</v>
          </cell>
          <cell r="BS30" t="str">
            <v>-</v>
          </cell>
          <cell r="BT30" t="str">
            <v>นายมงคล ปัญญารักษา</v>
          </cell>
          <cell r="BU30">
            <v>0</v>
          </cell>
          <cell r="BV30" t="str">
            <v>1.นายมงคล ปัญญารักษา
2.นางสันสนีย์ สินธุแปง</v>
          </cell>
          <cell r="BW30" t="str">
            <v>จำเลยที่ 1
คู่สมรสจำเลยที่ 1</v>
          </cell>
          <cell r="BX30" t="str">
            <v>3-5019-00421-42-9
3-5199-00062-10-8</v>
          </cell>
          <cell r="BY3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0" t="str">
            <v>ไม่พบทรัพย์</v>
          </cell>
          <cell r="CA30"/>
          <cell r="CB30">
            <v>2</v>
          </cell>
          <cell r="CC30" t="str">
            <v>วรกมล</v>
          </cell>
          <cell r="CD30"/>
          <cell r="CE30"/>
          <cell r="CF30"/>
          <cell r="CG30"/>
          <cell r="CH30"/>
          <cell r="CI30"/>
          <cell r="CJ30"/>
          <cell r="CK30"/>
          <cell r="CL30"/>
          <cell r="CM30"/>
          <cell r="CN30"/>
          <cell r="CO30"/>
        </row>
        <row r="31">
          <cell r="B31">
            <v>1465</v>
          </cell>
          <cell r="C31">
            <v>26</v>
          </cell>
          <cell r="D31">
            <v>28</v>
          </cell>
          <cell r="E31">
            <v>10</v>
          </cell>
          <cell r="F31">
            <v>2564</v>
          </cell>
          <cell r="G31">
            <v>800101208224</v>
          </cell>
          <cell r="H31" t="str">
            <v>นาย</v>
          </cell>
          <cell r="I31" t="str">
            <v>จรัญ</v>
          </cell>
          <cell r="J31" t="str">
            <v>สุนันต๊ะ</v>
          </cell>
          <cell r="K31">
            <v>5501900030604</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ผบ.1766</v>
          </cell>
          <cell r="W31">
            <v>2555</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11/12/2565</v>
          </cell>
          <cell r="BC31">
            <v>600</v>
          </cell>
          <cell r="BD31">
            <v>27</v>
          </cell>
          <cell r="BE31">
            <v>4</v>
          </cell>
          <cell r="BF31">
            <v>2565</v>
          </cell>
          <cell r="BG31">
            <v>0</v>
          </cell>
          <cell r="BH31" t="str">
            <v>-</v>
          </cell>
          <cell r="BI31" t="str">
            <v>-</v>
          </cell>
          <cell r="BJ31" t="str">
            <v>-</v>
          </cell>
          <cell r="BK31">
            <v>0</v>
          </cell>
          <cell r="BL31">
            <v>865</v>
          </cell>
          <cell r="BM31">
            <v>0</v>
          </cell>
          <cell r="BN31">
            <v>7</v>
          </cell>
          <cell r="BO31">
            <v>9</v>
          </cell>
          <cell r="BP31">
            <v>2565</v>
          </cell>
          <cell r="BQ31" t="str">
            <v>-</v>
          </cell>
          <cell r="BR31" t="str">
            <v>-</v>
          </cell>
          <cell r="BS31" t="str">
            <v>-</v>
          </cell>
          <cell r="BT31" t="str">
            <v>นายจรัญ สุนันต๊ะ</v>
          </cell>
          <cell r="BU31">
            <v>0</v>
          </cell>
          <cell r="BV31" t="str">
            <v>1.นายจรัญ สุนันต๊ะ
2.นางกันยา พรมนวล</v>
          </cell>
          <cell r="BW31" t="str">
            <v>จำเลยที่ 8
คู่สมรสจำเลยที่ 8</v>
          </cell>
          <cell r="BX31" t="str">
            <v>5-5019-00030-60-4
3-5103-00210-19-1</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1466</v>
          </cell>
          <cell r="C32">
            <v>27</v>
          </cell>
          <cell r="D32">
            <v>28</v>
          </cell>
          <cell r="E32">
            <v>10</v>
          </cell>
          <cell r="F32">
            <v>2564</v>
          </cell>
          <cell r="G32">
            <v>800101207929</v>
          </cell>
          <cell r="H32" t="str">
            <v>นาง</v>
          </cell>
          <cell r="I32" t="str">
            <v>พรฤดี</v>
          </cell>
          <cell r="J32" t="str">
            <v>บุญสม</v>
          </cell>
          <cell r="K32">
            <v>3519900107241</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ผบ.1583</v>
          </cell>
          <cell r="U32" t="str">
            <v>2555</v>
          </cell>
          <cell r="V32" t="str">
            <v>ผบ.1767</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11/12/2566</v>
          </cell>
          <cell r="BC32">
            <v>300</v>
          </cell>
          <cell r="BD32">
            <v>31</v>
          </cell>
          <cell r="BE32">
            <v>8</v>
          </cell>
          <cell r="BF32">
            <v>2565</v>
          </cell>
          <cell r="BG32">
            <v>0</v>
          </cell>
          <cell r="BH32" t="str">
            <v>-</v>
          </cell>
          <cell r="BI32" t="str">
            <v>-</v>
          </cell>
          <cell r="BJ32" t="str">
            <v>-</v>
          </cell>
          <cell r="BK32">
            <v>0</v>
          </cell>
          <cell r="BL32">
            <v>230</v>
          </cell>
          <cell r="BM32">
            <v>0</v>
          </cell>
          <cell r="BN32">
            <v>24</v>
          </cell>
          <cell r="BO32">
            <v>11</v>
          </cell>
          <cell r="BP32">
            <v>2565</v>
          </cell>
          <cell r="BQ32" t="str">
            <v>-</v>
          </cell>
          <cell r="BR32" t="str">
            <v>-</v>
          </cell>
          <cell r="BS32" t="str">
            <v>-</v>
          </cell>
          <cell r="BT32" t="str">
            <v>นางพรฤดี บุญสม</v>
          </cell>
          <cell r="BU32">
            <v>0</v>
          </cell>
          <cell r="BV32" t="str">
            <v>1.นางพรฤดี บุญสม</v>
          </cell>
          <cell r="BW32" t="str">
            <v>จำเลยที่ 6</v>
          </cell>
          <cell r="BX32" t="str">
            <v>3-5199-00107-24-1</v>
          </cell>
          <cell r="BY32" t="str">
            <v>-ไม่พบว่ามีกรรมสิทธิ์ในที่ดิน อ.สารภี จ.เชียงใหม่</v>
          </cell>
          <cell r="BZ32" t="str">
            <v>ไม่พบทรัพย์</v>
          </cell>
          <cell r="CA32"/>
          <cell r="CB32">
            <v>1</v>
          </cell>
          <cell r="CC32" t="str">
            <v>จันทร์นิภา</v>
          </cell>
          <cell r="CD32"/>
          <cell r="CE32"/>
          <cell r="CF32"/>
          <cell r="CG32"/>
          <cell r="CH32"/>
          <cell r="CI32"/>
          <cell r="CJ32"/>
          <cell r="CK32"/>
          <cell r="CL32"/>
          <cell r="CM32"/>
          <cell r="CN32"/>
          <cell r="CO32"/>
        </row>
        <row r="33">
          <cell r="B33">
            <v>1467</v>
          </cell>
          <cell r="C33">
            <v>28</v>
          </cell>
          <cell r="D33">
            <v>28</v>
          </cell>
          <cell r="E33">
            <v>10</v>
          </cell>
          <cell r="F33">
            <v>2564</v>
          </cell>
          <cell r="G33">
            <v>800101183799</v>
          </cell>
          <cell r="H33" t="str">
            <v>นาง</v>
          </cell>
          <cell r="I33" t="str">
            <v>บัวซอน</v>
          </cell>
          <cell r="J33" t="str">
            <v>อินต๊ะพิงค์</v>
          </cell>
          <cell r="K33">
            <v>3501900439069</v>
          </cell>
          <cell r="L33" t="str">
            <v>สารภี</v>
          </cell>
          <cell r="M33" t="str">
            <v>เชียงใหม่ 3</v>
          </cell>
          <cell r="N33">
            <v>8</v>
          </cell>
          <cell r="O33" t="str">
            <v>สินเชื่อเพื่อพัฒนาชนบท</v>
          </cell>
          <cell r="P33" t="str">
            <v>1.บุคคลค้ำประกัน</v>
          </cell>
          <cell r="Q33">
            <v>406413.8</v>
          </cell>
          <cell r="R33">
            <v>50773.89</v>
          </cell>
          <cell r="S33" t="str">
            <v>จังหวัดเชียงใหม่</v>
          </cell>
          <cell r="T33" t="str">
            <v>ผบ.1154</v>
          </cell>
          <cell r="U33" t="str">
            <v>2556</v>
          </cell>
          <cell r="V33" t="str">
            <v>ผบ.1250</v>
          </cell>
          <cell r="W33">
            <v>2556</v>
          </cell>
          <cell r="X33"/>
          <cell r="Y33"/>
          <cell r="Z33"/>
          <cell r="AA33">
            <v>22</v>
          </cell>
          <cell r="AB33">
            <v>8</v>
          </cell>
          <cell r="AC33">
            <v>2556</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29/1/2565</v>
          </cell>
          <cell r="BC33" t="str">
            <v>600
600</v>
          </cell>
          <cell r="BD33" t="str">
            <v>25
27</v>
          </cell>
          <cell r="BE33" t="str">
            <v>7
3</v>
          </cell>
          <cell r="BF33" t="str">
            <v>2566
2567</v>
          </cell>
          <cell r="BG33">
            <v>0</v>
          </cell>
          <cell r="BH33" t="str">
            <v>-</v>
          </cell>
          <cell r="BI33" t="str">
            <v>-</v>
          </cell>
          <cell r="BJ33" t="str">
            <v>-</v>
          </cell>
          <cell r="BK33">
            <v>0</v>
          </cell>
          <cell r="BL33" t="str">
            <v>430
450</v>
          </cell>
          <cell r="BM33">
            <v>0</v>
          </cell>
          <cell r="BN33" t="str">
            <v/>
          </cell>
          <cell r="BO33" t="str">
            <v/>
          </cell>
          <cell r="BP33" t="str">
            <v/>
          </cell>
          <cell r="BQ33" t="str">
            <v>-</v>
          </cell>
          <cell r="BR33" t="str">
            <v>-</v>
          </cell>
          <cell r="BS33" t="str">
            <v>-</v>
          </cell>
          <cell r="BT33" t="str">
            <v>นางบัวซอน อินต๊ะพิงค์</v>
          </cell>
          <cell r="BU33">
            <v>0</v>
          </cell>
          <cell r="BV33" t="str">
            <v xml:space="preserve">1.นางบัวซอน อินต๊ะพิงค์
2.นายอิ่นคำ อินต๊ะพิงค์ </v>
          </cell>
          <cell r="BW33" t="str">
            <v>(รับสภาพหนี้แทนนายอิ่นคำ)
จำเลยที่ 4</v>
          </cell>
          <cell r="BX33" t="str">
            <v>3-5019-00439-06-9
3-5101-00301-59-2</v>
          </cell>
          <cell r="BY33" t="str">
            <v>-ไม่พบว่ามีกรรมสิทธิ์ในที่ดินที่ อ.สารภี จ.เชียงใหม่
-ไม่พบว่ามีกรรมสิทธิ์ในที่ดินที่ อ.สารภี จ.เชียงใหม่</v>
          </cell>
          <cell r="BZ33" t="str">
            <v>ไม่พบทรัพย์</v>
          </cell>
          <cell r="CA33"/>
          <cell r="CB33">
            <v>2</v>
          </cell>
          <cell r="CC33" t="str">
            <v>วรกมล</v>
          </cell>
          <cell r="CD33"/>
          <cell r="CE33"/>
          <cell r="CF33"/>
          <cell r="CG33"/>
          <cell r="CH33"/>
          <cell r="CI33"/>
          <cell r="CJ33"/>
          <cell r="CK33"/>
          <cell r="CL33"/>
          <cell r="CM33"/>
          <cell r="CN33"/>
          <cell r="CO33"/>
        </row>
        <row r="34">
          <cell r="B34">
            <v>1468</v>
          </cell>
          <cell r="C34">
            <v>29</v>
          </cell>
          <cell r="D34">
            <v>28</v>
          </cell>
          <cell r="E34">
            <v>10</v>
          </cell>
          <cell r="F34">
            <v>2564</v>
          </cell>
          <cell r="G34">
            <v>800097962164</v>
          </cell>
          <cell r="H34" t="str">
            <v>นาง</v>
          </cell>
          <cell r="I34" t="str">
            <v>ปราณี</v>
          </cell>
          <cell r="J34" t="str">
            <v>ไชยจินดา</v>
          </cell>
          <cell r="K34">
            <v>3501900432692</v>
          </cell>
          <cell r="L34" t="str">
            <v>สารภี</v>
          </cell>
          <cell r="M34" t="str">
            <v>เชียงใหม่ 3</v>
          </cell>
          <cell r="N34">
            <v>8</v>
          </cell>
          <cell r="O34" t="str">
            <v>สินเชื่อเพื่อพัฒนาชนบท</v>
          </cell>
          <cell r="P34" t="str">
            <v>1.บุคคลค้ำประกัน</v>
          </cell>
          <cell r="Q34">
            <v>74148.25</v>
          </cell>
          <cell r="R34">
            <v>23512.6</v>
          </cell>
          <cell r="S34" t="str">
            <v>แขวงเชียงใหม่</v>
          </cell>
          <cell r="T34" t="str">
            <v>ผบ.11149</v>
          </cell>
          <cell r="U34" t="str">
            <v>2561</v>
          </cell>
          <cell r="V34" t="str">
            <v>ผบ.11620</v>
          </cell>
          <cell r="W34">
            <v>2561</v>
          </cell>
          <cell r="X34"/>
          <cell r="Y34"/>
          <cell r="Z34"/>
          <cell r="AA34">
            <v>29</v>
          </cell>
          <cell r="AB34">
            <v>10</v>
          </cell>
          <cell r="AC34">
            <v>2561</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30/12/2565</v>
          </cell>
          <cell r="BC34" t="str">
            <v>0
300</v>
          </cell>
          <cell r="BD34" t="str">
            <v>13
27</v>
          </cell>
          <cell r="BE34" t="str">
            <v>11
3</v>
          </cell>
          <cell r="BF34" t="str">
            <v>2566
2567</v>
          </cell>
          <cell r="BG34">
            <v>0</v>
          </cell>
          <cell r="BH34" t="str">
            <v>-</v>
          </cell>
          <cell r="BI34" t="str">
            <v>-</v>
          </cell>
          <cell r="BJ34" t="str">
            <v>-</v>
          </cell>
          <cell r="BK34">
            <v>0</v>
          </cell>
          <cell r="BL34" t="str">
            <v>400
65</v>
          </cell>
          <cell r="BM34">
            <v>0</v>
          </cell>
          <cell r="BN34">
            <v>5</v>
          </cell>
          <cell r="BO34">
            <v>3</v>
          </cell>
          <cell r="BP34">
            <v>2567</v>
          </cell>
          <cell r="BQ34" t="str">
            <v>-</v>
          </cell>
          <cell r="BR34" t="str">
            <v>-</v>
          </cell>
          <cell r="BS34" t="str">
            <v>-</v>
          </cell>
          <cell r="BT34" t="str">
            <v>นางปราณี ไชยจินดา</v>
          </cell>
          <cell r="BU34">
            <v>0</v>
          </cell>
          <cell r="BV34" t="str">
            <v>1.นางปราณี ไชยจินดา</v>
          </cell>
          <cell r="BW34" t="str">
            <v>จำเลยที่ 3</v>
          </cell>
          <cell r="BX34" t="str">
            <v>3-5019-00432-69-2</v>
          </cell>
          <cell r="BY34" t="str">
            <v>-พบว่ามีกรรมสิทธิ์ในที่ดิน โฉนดที่ดินเลขที่ 35770 ต.สันทราย อ.สารภี จ.เชียงใหม่ (ติดจำนองกับสหกรณ์การเกษตรสารภี จำกัด)</v>
          </cell>
          <cell r="BZ34" t="str">
            <v>พบทรัพย์</v>
          </cell>
          <cell r="CA34"/>
          <cell r="CB34">
            <v>1</v>
          </cell>
          <cell r="CC34" t="str">
            <v>วรกมล</v>
          </cell>
          <cell r="CD34"/>
          <cell r="CE34"/>
          <cell r="CF34"/>
          <cell r="CG34"/>
          <cell r="CH34"/>
          <cell r="CI34"/>
          <cell r="CJ34"/>
          <cell r="CK34"/>
          <cell r="CL34"/>
          <cell r="CM34"/>
          <cell r="CN34"/>
          <cell r="CO34"/>
        </row>
        <row r="35">
          <cell r="B35">
            <v>1469</v>
          </cell>
          <cell r="C35">
            <v>30</v>
          </cell>
          <cell r="D35">
            <v>28</v>
          </cell>
          <cell r="E35">
            <v>10</v>
          </cell>
          <cell r="F35">
            <v>2564</v>
          </cell>
          <cell r="G35">
            <v>800043495202</v>
          </cell>
          <cell r="H35" t="str">
            <v>นางสาว</v>
          </cell>
          <cell r="I35" t="str">
            <v>ชมพูแพร</v>
          </cell>
          <cell r="J35" t="str">
            <v>ชุ่มศรี</v>
          </cell>
          <cell r="K35">
            <v>3501200745167</v>
          </cell>
          <cell r="L35" t="str">
            <v>สันป่าตอง</v>
          </cell>
          <cell r="M35" t="str">
            <v>เชียงใหม่ 3</v>
          </cell>
          <cell r="N35">
            <v>8</v>
          </cell>
          <cell r="O35" t="str">
            <v>สินเชื่อธนาคารประชาชน</v>
          </cell>
          <cell r="P35" t="str">
            <v>1.บุคคลค้ำประกัน</v>
          </cell>
          <cell r="Q35">
            <v>49187.74</v>
          </cell>
          <cell r="R35">
            <v>10065.93</v>
          </cell>
          <cell r="S35" t="str">
            <v>แขวงเชียงใหม่</v>
          </cell>
          <cell r="T35" t="str">
            <v>ผบ.E1988</v>
          </cell>
          <cell r="U35" t="str">
            <v>2564</v>
          </cell>
          <cell r="V35" t="str">
            <v>ผบ.E2702</v>
          </cell>
          <cell r="W35">
            <v>2564</v>
          </cell>
          <cell r="X35"/>
          <cell r="Y35"/>
          <cell r="Z35"/>
          <cell r="AA35">
            <v>21</v>
          </cell>
          <cell r="AB35">
            <v>9</v>
          </cell>
          <cell r="AC35">
            <v>2564</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30/12/2566</v>
          </cell>
          <cell r="BC35">
            <v>900</v>
          </cell>
          <cell r="BD35">
            <v>18</v>
          </cell>
          <cell r="BE35">
            <v>8</v>
          </cell>
          <cell r="BF35">
            <v>2566</v>
          </cell>
          <cell r="BG35">
            <v>0</v>
          </cell>
          <cell r="BH35" t="str">
            <v>-</v>
          </cell>
          <cell r="BI35" t="str">
            <v>-</v>
          </cell>
          <cell r="BJ35" t="str">
            <v>-</v>
          </cell>
          <cell r="BK35">
            <v>0</v>
          </cell>
          <cell r="BL35">
            <v>1090</v>
          </cell>
          <cell r="BM35">
            <v>0</v>
          </cell>
          <cell r="BN35" t="str">
            <v/>
          </cell>
          <cell r="BO35" t="str">
            <v/>
          </cell>
          <cell r="BP35" t="str">
            <v/>
          </cell>
          <cell r="BQ35" t="str">
            <v>-</v>
          </cell>
          <cell r="BR35" t="str">
            <v>-</v>
          </cell>
          <cell r="BS35" t="str">
            <v>-</v>
          </cell>
          <cell r="BT35" t="str">
            <v>นางสาวชมพูแพร ชุ่มศรี</v>
          </cell>
          <cell r="BU35">
            <v>883263011803</v>
          </cell>
          <cell r="BV35" t="str">
            <v>1.นางสาวชมพูแพร ชุมศรี
2.นางสาวอภิชญา หล้านวล
3.นายสุวรรณ อินทวรรณ</v>
          </cell>
          <cell r="BW35" t="str">
            <v>จำเลยที่ 1
จำเลยที่ 2
จำเลยที่ 3</v>
          </cell>
          <cell r="BX35" t="str">
            <v>3-5012-00745-16-7
3-5012-00193-32-6
3-5012-00458-19-2</v>
          </cell>
          <cell r="BY3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5" t="str">
            <v>พบทรัพย์</v>
          </cell>
          <cell r="CA35"/>
          <cell r="CB35">
            <v>3</v>
          </cell>
          <cell r="CC35" t="str">
            <v>วรกมล</v>
          </cell>
          <cell r="CD35"/>
          <cell r="CE35"/>
          <cell r="CF35"/>
          <cell r="CG35"/>
          <cell r="CH35"/>
          <cell r="CI35"/>
          <cell r="CJ35"/>
          <cell r="CK35"/>
          <cell r="CL35"/>
          <cell r="CM35">
            <v>243468</v>
          </cell>
          <cell r="CN35"/>
          <cell r="CO35"/>
        </row>
        <row r="36">
          <cell r="B36">
            <v>1470</v>
          </cell>
          <cell r="C36">
            <v>31</v>
          </cell>
          <cell r="D36">
            <v>28</v>
          </cell>
          <cell r="E36">
            <v>10</v>
          </cell>
          <cell r="F36">
            <v>2564</v>
          </cell>
          <cell r="G36">
            <v>800029586248</v>
          </cell>
          <cell r="H36" t="str">
            <v>นางสาว</v>
          </cell>
          <cell r="I36" t="str">
            <v xml:space="preserve">ลักขณา </v>
          </cell>
          <cell r="J36" t="str">
            <v>วาโยธาตุ</v>
          </cell>
          <cell r="K36">
            <v>3520600001261</v>
          </cell>
          <cell r="L36" t="str">
            <v>ถนนทิพย์เนตร</v>
          </cell>
          <cell r="M36" t="str">
            <v>เชียงใหม่ 1</v>
          </cell>
          <cell r="N36">
            <v>8</v>
          </cell>
          <cell r="O36" t="str">
            <v>สินเชื่อธนาคารประชาชน</v>
          </cell>
          <cell r="P36" t="str">
            <v>1.บุคคลค้ำประกัน</v>
          </cell>
          <cell r="Q36">
            <v>86664</v>
          </cell>
          <cell r="R36">
            <v>18494.88</v>
          </cell>
          <cell r="S36" t="str">
            <v>แขวงลำปาง</v>
          </cell>
          <cell r="T36" t="str">
            <v>ผบ.4829</v>
          </cell>
          <cell r="U36" t="str">
            <v>2558</v>
          </cell>
          <cell r="V36" t="str">
            <v>ผบ.5573</v>
          </cell>
          <cell r="W36">
            <v>2558</v>
          </cell>
          <cell r="X36">
            <v>1</v>
          </cell>
          <cell r="Y36">
            <v>12</v>
          </cell>
          <cell r="Z36">
            <v>2558</v>
          </cell>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11/12/2566 // สืบรอบ 2 (คำสั่ง 29/11/2566)</v>
          </cell>
          <cell r="BC36">
            <v>900</v>
          </cell>
          <cell r="BD36">
            <v>22</v>
          </cell>
          <cell r="BE36">
            <v>7</v>
          </cell>
          <cell r="BF36">
            <v>2565</v>
          </cell>
          <cell r="BG36">
            <v>0</v>
          </cell>
          <cell r="BH36" t="str">
            <v>-</v>
          </cell>
          <cell r="BI36" t="str">
            <v>-</v>
          </cell>
          <cell r="BJ36" t="str">
            <v>-</v>
          </cell>
          <cell r="BK36">
            <v>0</v>
          </cell>
          <cell r="BL36">
            <v>1230</v>
          </cell>
          <cell r="BM36">
            <v>0</v>
          </cell>
          <cell r="BN36">
            <v>20</v>
          </cell>
          <cell r="BO36">
            <v>10</v>
          </cell>
          <cell r="BP36">
            <v>2565</v>
          </cell>
          <cell r="BQ36" t="str">
            <v>-</v>
          </cell>
          <cell r="BR36" t="str">
            <v>-</v>
          </cell>
          <cell r="BS36" t="str">
            <v>-</v>
          </cell>
          <cell r="BT36" t="str">
            <v>นางสาวลักขณา  วาโยธาตุ</v>
          </cell>
          <cell r="BU36">
            <v>0</v>
          </cell>
          <cell r="BV36" t="str">
            <v>1.นางสาวลักขณา วาโยธาตุ
2.นางสาวอุษา ปัญญาคำ
3.นายธีระ อะทะเมืองกูล</v>
          </cell>
          <cell r="BW36" t="str">
            <v>จำเลยที่ 1
จำเลยที่ 2
จำเลยที่ 3</v>
          </cell>
          <cell r="BX36" t="str">
            <v>3-5206-00001-26-1
3-5701-01694-63-6
1-5607-00013-26-5</v>
          </cell>
          <cell r="BY3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6" t="str">
            <v>ไม่พบทรัพย์</v>
          </cell>
          <cell r="CA36"/>
          <cell r="CB36">
            <v>3</v>
          </cell>
          <cell r="CC36"/>
          <cell r="CD36"/>
          <cell r="CE36"/>
          <cell r="CF36"/>
          <cell r="CG36"/>
          <cell r="CH36"/>
          <cell r="CI36"/>
          <cell r="CJ36"/>
          <cell r="CK36"/>
          <cell r="CL36"/>
          <cell r="CM36"/>
          <cell r="CN36"/>
          <cell r="CO36"/>
        </row>
        <row r="37">
          <cell r="B37">
            <v>1471</v>
          </cell>
          <cell r="C37">
            <v>622</v>
          </cell>
          <cell r="D37">
            <v>2</v>
          </cell>
          <cell r="E37">
            <v>11</v>
          </cell>
          <cell r="F37">
            <v>2564</v>
          </cell>
          <cell r="G37">
            <v>800053729110</v>
          </cell>
          <cell r="H37" t="str">
            <v>นาง</v>
          </cell>
          <cell r="I37" t="str">
            <v>อำไพ</v>
          </cell>
          <cell r="J37" t="str">
            <v>ภูตาสืบ</v>
          </cell>
          <cell r="K37" t="str">
            <v>3-5011-00369-27-9</v>
          </cell>
          <cell r="L37" t="str">
            <v>พร้าว</v>
          </cell>
          <cell r="M37" t="str">
            <v>เชียงใหม่ 2</v>
          </cell>
          <cell r="N37">
            <v>8</v>
          </cell>
          <cell r="O37" t="str">
            <v>สินเชื่อไทรทอง</v>
          </cell>
          <cell r="P37" t="str">
            <v>2.หลักทรัพย์ค้ำประกัน</v>
          </cell>
          <cell r="Q37"/>
          <cell r="R37"/>
          <cell r="S37" t="str">
            <v>จังหวัดเชียงใหม่</v>
          </cell>
          <cell r="T37" t="str">
            <v>ผบ.1481</v>
          </cell>
          <cell r="U37" t="str">
            <v>2563</v>
          </cell>
          <cell r="V37" t="str">
            <v>ผบ.2567</v>
          </cell>
          <cell r="W37">
            <v>2563</v>
          </cell>
          <cell r="X37"/>
          <cell r="Y37"/>
          <cell r="Z37"/>
          <cell r="AA37"/>
          <cell r="AB37"/>
          <cell r="AC37"/>
          <cell r="AD37"/>
          <cell r="AE37"/>
          <cell r="AF37"/>
          <cell r="AG37"/>
          <cell r="AH37"/>
          <cell r="AI37"/>
          <cell r="AJ37"/>
          <cell r="AK37"/>
          <cell r="AL37"/>
          <cell r="AM37" t="str">
            <v>โฉนด</v>
          </cell>
          <cell r="AN37" t="str">
            <v>10733</v>
          </cell>
          <cell r="AO37" t="str">
            <v>แม่ปั๋ง</v>
          </cell>
          <cell r="AP37" t="str">
            <v>พร้าว</v>
          </cell>
          <cell r="AQ37" t="str">
            <v>เชียงใหม่</v>
          </cell>
          <cell r="AR37"/>
          <cell r="AS37"/>
          <cell r="AT37"/>
          <cell r="AU37"/>
          <cell r="AV37"/>
          <cell r="AW37"/>
          <cell r="AX37"/>
          <cell r="AY37"/>
          <cell r="AZ37"/>
          <cell r="BA37"/>
          <cell r="BB37" t="str">
            <v>ยึดทรัพย์ (คำสั่ง 2/11/2564)//ยื่นบุริมสิทธิ (คำสั่ง 3/12/2564)</v>
          </cell>
          <cell r="BC37"/>
          <cell r="BD37"/>
          <cell r="BE37"/>
          <cell r="BF37"/>
          <cell r="BG37"/>
          <cell r="BH37"/>
          <cell r="BI37"/>
          <cell r="BJ37"/>
          <cell r="BK37"/>
          <cell r="BL37"/>
          <cell r="BM37"/>
          <cell r="BN37"/>
          <cell r="BO37"/>
          <cell r="BP37"/>
          <cell r="BQ37"/>
          <cell r="BR37"/>
          <cell r="BS37"/>
          <cell r="BT37" t="str">
            <v>นางอำไพ ภูตาสืบ</v>
          </cell>
          <cell r="BU37">
            <v>0</v>
          </cell>
          <cell r="BV37"/>
          <cell r="BW37"/>
          <cell r="BX37"/>
          <cell r="BY37"/>
          <cell r="BZ37"/>
          <cell r="CA37"/>
          <cell r="CB37" t="str">
            <v>นพวิสต์ (ยึด)</v>
          </cell>
          <cell r="CC37" t="str">
            <v>วรกมล</v>
          </cell>
          <cell r="CD37" t="str">
            <v>นางอำไพ ภูตาสืบ</v>
          </cell>
          <cell r="CE37"/>
          <cell r="CF37">
            <v>243397</v>
          </cell>
          <cell r="CG37">
            <v>242913</v>
          </cell>
          <cell r="CH37"/>
          <cell r="CI37"/>
          <cell r="CJ37">
            <v>3</v>
          </cell>
          <cell r="CK37" t="str">
            <v>นุสบา</v>
          </cell>
          <cell r="CL37"/>
          <cell r="CM37"/>
          <cell r="CN37"/>
          <cell r="CO37"/>
        </row>
        <row r="38">
          <cell r="B38">
            <v>1473</v>
          </cell>
          <cell r="C38">
            <v>32</v>
          </cell>
          <cell r="D38">
            <v>4</v>
          </cell>
          <cell r="E38">
            <v>11</v>
          </cell>
          <cell r="F38">
            <v>2564</v>
          </cell>
          <cell r="G38">
            <v>800000896525</v>
          </cell>
          <cell r="H38" t="str">
            <v>นาง</v>
          </cell>
          <cell r="I38" t="str">
            <v>สุนีย์</v>
          </cell>
          <cell r="J38" t="str">
            <v>ดวงยา</v>
          </cell>
          <cell r="K38">
            <v>3501300538759</v>
          </cell>
          <cell r="L38" t="str">
            <v>สันกำแพง</v>
          </cell>
          <cell r="M38" t="str">
            <v>เชียงใหม่ 3</v>
          </cell>
          <cell r="N38">
            <v>8</v>
          </cell>
          <cell r="O38" t="str">
            <v>สินเชื่อธุรกิจเพื่อสังคม</v>
          </cell>
          <cell r="P38" t="str">
            <v>1.บุคคลค้ำประกัน</v>
          </cell>
          <cell r="Q38">
            <v>22050</v>
          </cell>
          <cell r="R38">
            <v>3644.71</v>
          </cell>
          <cell r="S38" t="str">
            <v>แขวงเชียงใหม่</v>
          </cell>
          <cell r="T38" t="str">
            <v>ผบ.5135</v>
          </cell>
          <cell r="U38" t="str">
            <v>2556</v>
          </cell>
          <cell r="V38" t="str">
            <v>ผบ.7654</v>
          </cell>
          <cell r="W38">
            <v>2556</v>
          </cell>
          <cell r="X38"/>
          <cell r="Y38"/>
          <cell r="Z38"/>
          <cell r="AA38">
            <v>19</v>
          </cell>
          <cell r="AB38">
            <v>11</v>
          </cell>
          <cell r="AC38">
            <v>2556</v>
          </cell>
          <cell r="AD38"/>
          <cell r="AE38"/>
          <cell r="AF38"/>
          <cell r="AG38"/>
          <cell r="AH38"/>
          <cell r="AI38"/>
          <cell r="AJ38"/>
          <cell r="AK38"/>
          <cell r="AL38"/>
          <cell r="AM38"/>
          <cell r="AN38"/>
          <cell r="AO38"/>
          <cell r="AP38"/>
          <cell r="AQ38"/>
          <cell r="AR38"/>
          <cell r="AS38"/>
          <cell r="AT38"/>
          <cell r="AU38"/>
          <cell r="AV38"/>
          <cell r="AW38"/>
          <cell r="AX38"/>
          <cell r="AY38"/>
          <cell r="AZ38"/>
          <cell r="BA38"/>
          <cell r="BB38" t="str">
            <v>สืบทรัพย์ (คำสั่ง 28/10/2564)//สืบแล้ว รายงานผล วันที่ 30/12/2565</v>
          </cell>
          <cell r="BC38">
            <v>1500</v>
          </cell>
          <cell r="BD38">
            <v>18</v>
          </cell>
          <cell r="BE38">
            <v>8</v>
          </cell>
          <cell r="BF38">
            <v>2566</v>
          </cell>
          <cell r="BG38">
            <v>0</v>
          </cell>
          <cell r="BH38" t="str">
            <v>-</v>
          </cell>
          <cell r="BI38" t="str">
            <v>-</v>
          </cell>
          <cell r="BJ38" t="str">
            <v>-</v>
          </cell>
          <cell r="BK38">
            <v>0</v>
          </cell>
          <cell r="BL38">
            <v>1810</v>
          </cell>
          <cell r="BM38">
            <v>0</v>
          </cell>
          <cell r="BN38">
            <v>30</v>
          </cell>
          <cell r="BO38">
            <v>10</v>
          </cell>
          <cell r="BP38">
            <v>2566</v>
          </cell>
          <cell r="BQ38" t="str">
            <v>-</v>
          </cell>
          <cell r="BR38" t="str">
            <v>-</v>
          </cell>
          <cell r="BS38" t="str">
            <v>-</v>
          </cell>
          <cell r="BT38" t="str">
            <v>นางสุนีย์ ดวงยา</v>
          </cell>
          <cell r="BU38">
            <v>0</v>
          </cell>
          <cell r="BV38"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8" t="str">
            <v>จำเลยที่ 1
จำเลยที่ 2
คู่สมรสจำเลยที่ 2
จำเลยที่ 3
คู่สมรสจำเลยที่ 3</v>
          </cell>
          <cell r="BX38" t="str">
            <v>3-5013-00538-75-9
3-5013-00460-35-1
3-4101-00156-72-1
3-5201-00032-39-7
3-5206-00071-51-1</v>
          </cell>
          <cell r="BY3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8" t="str">
            <v>พบทรัพย์</v>
          </cell>
          <cell r="CA38"/>
          <cell r="CB38">
            <v>5</v>
          </cell>
          <cell r="CC38" t="str">
            <v>จันทร์นิภา</v>
          </cell>
          <cell r="CD38"/>
          <cell r="CE38"/>
          <cell r="CF38"/>
          <cell r="CG38"/>
          <cell r="CH38"/>
          <cell r="CI38"/>
          <cell r="CJ38"/>
          <cell r="CK38"/>
          <cell r="CL38"/>
          <cell r="CM38">
            <v>243468</v>
          </cell>
          <cell r="CN38"/>
          <cell r="CO38"/>
        </row>
        <row r="39">
          <cell r="B39">
            <v>1474</v>
          </cell>
          <cell r="C39">
            <v>33</v>
          </cell>
          <cell r="D39">
            <v>4</v>
          </cell>
          <cell r="E39">
            <v>11</v>
          </cell>
          <cell r="F39">
            <v>2564</v>
          </cell>
          <cell r="G39" t="str">
            <v>800063640851
800063641271</v>
          </cell>
          <cell r="H39" t="str">
            <v>นางสาว</v>
          </cell>
          <cell r="I39" t="str">
            <v xml:space="preserve">สุดารัตน์ </v>
          </cell>
          <cell r="J39" t="str">
            <v>ศรีวะสุทธิ์</v>
          </cell>
          <cell r="K39">
            <v>1103700750037</v>
          </cell>
          <cell r="L39" t="str">
            <v>เม-ญ่า เชียงใหม่</v>
          </cell>
          <cell r="M39" t="str">
            <v>เชียงใหม่ 1</v>
          </cell>
          <cell r="N39">
            <v>8</v>
          </cell>
          <cell r="O39" t="str">
            <v>สินเชื่อธนาคารประชาชน</v>
          </cell>
          <cell r="P39" t="str">
            <v>1.บุคคลค้ำประกัน</v>
          </cell>
          <cell r="Q39">
            <v>56183.49</v>
          </cell>
          <cell r="R39">
            <v>5820.49</v>
          </cell>
          <cell r="S39" t="str">
            <v>แขวงเชียงใหม่</v>
          </cell>
          <cell r="T39" t="str">
            <v>ผบ.1299</v>
          </cell>
          <cell r="U39" t="str">
            <v>2563</v>
          </cell>
          <cell r="V39" t="str">
            <v>ผบ.3772</v>
          </cell>
          <cell r="W39">
            <v>2563</v>
          </cell>
          <cell r="X39"/>
          <cell r="Y39"/>
          <cell r="Z39"/>
          <cell r="AA39">
            <v>10</v>
          </cell>
          <cell r="AB39">
            <v>3</v>
          </cell>
          <cell r="AC39">
            <v>2563</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4/11/2564)//สืบแล้ว  รายงานผล วันที่ 4/3/2565</v>
          </cell>
          <cell r="BC39">
            <v>1200</v>
          </cell>
          <cell r="BD39">
            <v>30</v>
          </cell>
          <cell r="BE39">
            <v>11</v>
          </cell>
          <cell r="BF39">
            <v>2565</v>
          </cell>
          <cell r="BG39">
            <v>0</v>
          </cell>
          <cell r="BH39" t="str">
            <v>-</v>
          </cell>
          <cell r="BI39" t="str">
            <v>-</v>
          </cell>
          <cell r="BJ39" t="str">
            <v>-</v>
          </cell>
          <cell r="BK39">
            <v>0</v>
          </cell>
          <cell r="BL39">
            <v>1690</v>
          </cell>
          <cell r="BM39">
            <v>0</v>
          </cell>
          <cell r="BN39" t="str">
            <v/>
          </cell>
          <cell r="BO39" t="str">
            <v/>
          </cell>
          <cell r="BP39" t="str">
            <v/>
          </cell>
          <cell r="BQ39" t="str">
            <v>-</v>
          </cell>
          <cell r="BR39" t="str">
            <v>-</v>
          </cell>
          <cell r="BS39" t="str">
            <v>-</v>
          </cell>
          <cell r="BT39" t="str">
            <v>นางสาวสุดารัตน์  ศรีวะสุทธิ์</v>
          </cell>
          <cell r="BU39">
            <v>0</v>
          </cell>
          <cell r="BV39" t="str">
            <v>1.นางสาวสุดารัตน์ ศรีวะสุทธิ์
2.นายอุดมศักดิ์ คาน
3..นางสาววิรากานต์ พึ่งสุข
4.นางสาวกรรณิการ์ ปาโหม้</v>
          </cell>
          <cell r="BW39" t="str">
            <v>จำเลยที่ 1
คู่สมรสจำเลยที่ 1
จำเลยที่ 2
จำเลยที่ 3</v>
          </cell>
          <cell r="BX39" t="str">
            <v>1-1037-00750-03-7
1-5099-00796-32-6
1-6205-00130-05-4
1-5099-00933-78-1</v>
          </cell>
          <cell r="BY3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39" t="str">
            <v>พบทรัพย์</v>
          </cell>
          <cell r="CA39" t="str">
            <v>พบทรัพย์</v>
          </cell>
          <cell r="CB39">
            <v>4</v>
          </cell>
          <cell r="CC39" t="str">
            <v>จันทร์นิภา</v>
          </cell>
          <cell r="CD39"/>
          <cell r="CE39"/>
          <cell r="CF39"/>
          <cell r="CG39"/>
          <cell r="CH39"/>
          <cell r="CI39"/>
          <cell r="CJ39"/>
          <cell r="CK39"/>
          <cell r="CL39"/>
          <cell r="CM39"/>
          <cell r="CN39"/>
          <cell r="CO39"/>
        </row>
        <row r="40">
          <cell r="B40">
            <v>1475</v>
          </cell>
          <cell r="C40">
            <v>34</v>
          </cell>
          <cell r="D40">
            <v>4</v>
          </cell>
          <cell r="E40">
            <v>11</v>
          </cell>
          <cell r="F40">
            <v>2564</v>
          </cell>
          <cell r="G40">
            <v>800035329831</v>
          </cell>
          <cell r="H40" t="str">
            <v>นาย</v>
          </cell>
          <cell r="I40" t="str">
            <v>เอกสิทธิ์</v>
          </cell>
          <cell r="J40" t="str">
            <v>สิงเต</v>
          </cell>
          <cell r="K40">
            <v>5530300021964</v>
          </cell>
          <cell r="L40" t="str">
            <v>ถนนทิพย์เนตร</v>
          </cell>
          <cell r="M40" t="str">
            <v>เชียงใหม่ 1</v>
          </cell>
          <cell r="N40">
            <v>8</v>
          </cell>
          <cell r="O40" t="str">
            <v>สินเชื่อธนาคารประชาชน</v>
          </cell>
          <cell r="P40" t="str">
            <v>1.บุคคลค้ำประกัน</v>
          </cell>
          <cell r="Q40">
            <v>50383.6</v>
          </cell>
          <cell r="R40">
            <v>16229.73</v>
          </cell>
          <cell r="S40" t="str">
            <v>แขวงเชียงใหม่</v>
          </cell>
          <cell r="T40" t="str">
            <v>ผบ.4818</v>
          </cell>
          <cell r="U40" t="str">
            <v>2562</v>
          </cell>
          <cell r="V40" t="str">
            <v>ผบ.6854</v>
          </cell>
          <cell r="W40">
            <v>2562</v>
          </cell>
          <cell r="X40">
            <v>1</v>
          </cell>
          <cell r="Y40">
            <v>8</v>
          </cell>
          <cell r="Z40">
            <v>2562</v>
          </cell>
          <cell r="AA40"/>
          <cell r="AB40"/>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v>
          </cell>
          <cell r="BC40">
            <v>1200</v>
          </cell>
          <cell r="BD40">
            <v>28</v>
          </cell>
          <cell r="BE40">
            <v>8</v>
          </cell>
          <cell r="BF40">
            <v>2566</v>
          </cell>
          <cell r="BG40">
            <v>0</v>
          </cell>
          <cell r="BH40" t="str">
            <v>-</v>
          </cell>
          <cell r="BI40" t="str">
            <v>-</v>
          </cell>
          <cell r="BJ40" t="str">
            <v>-</v>
          </cell>
          <cell r="BK40">
            <v>0</v>
          </cell>
          <cell r="BL40">
            <v>2000</v>
          </cell>
          <cell r="BM40">
            <v>0</v>
          </cell>
          <cell r="BN40" t="str">
            <v/>
          </cell>
          <cell r="BO40" t="str">
            <v/>
          </cell>
          <cell r="BP40" t="str">
            <v/>
          </cell>
          <cell r="BQ40" t="str">
            <v>-</v>
          </cell>
          <cell r="BR40" t="str">
            <v>-</v>
          </cell>
          <cell r="BS40" t="str">
            <v>-</v>
          </cell>
          <cell r="BT40" t="str">
            <v>นายเอกสิทธิ์ สิงเต</v>
          </cell>
          <cell r="BU40">
            <v>883161010358</v>
          </cell>
          <cell r="BV40" t="str">
            <v>1. นายเอกสิทธิ์ สิงเต
2. นางสาววันทนา สุขเกษม
3.นางสาวอรวรรณ สิงเต
4.นายประพฤกษ์ ชมพู่</v>
          </cell>
          <cell r="BW40" t="str">
            <v>จำเลยที่ 1
คู่สมรสจำเลยที่ 1
จำเลยที่ 2
คู่สมรสจำเลยที่ 2</v>
          </cell>
          <cell r="BX40" t="str">
            <v xml:space="preserve">5-5303-00021-96-4
1-5099-00056-74-8
5-5303-00021-95-6
3-5399-00272-11-1
</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0" t="str">
            <v>พบทรัพย์</v>
          </cell>
          <cell r="CA40" t="str">
            <v>พบ</v>
          </cell>
          <cell r="CB40">
            <v>4</v>
          </cell>
          <cell r="CC40" t="str">
            <v>วรกมล</v>
          </cell>
          <cell r="CD40"/>
          <cell r="CE40"/>
          <cell r="CF40"/>
          <cell r="CG40"/>
          <cell r="CH40"/>
          <cell r="CI40"/>
          <cell r="CJ40"/>
          <cell r="CK40"/>
          <cell r="CL40"/>
          <cell r="CM40"/>
          <cell r="CN40"/>
          <cell r="CO40"/>
        </row>
        <row r="41">
          <cell r="B41">
            <v>1476</v>
          </cell>
          <cell r="C41">
            <v>35</v>
          </cell>
          <cell r="D41">
            <v>11</v>
          </cell>
          <cell r="E41">
            <v>11</v>
          </cell>
          <cell r="F41">
            <v>2564</v>
          </cell>
          <cell r="G41">
            <v>800027969222</v>
          </cell>
          <cell r="H41" t="str">
            <v>นาย</v>
          </cell>
          <cell r="I41" t="str">
            <v>เอกธนาทร</v>
          </cell>
          <cell r="J41" t="str">
            <v>วันแก้ว</v>
          </cell>
          <cell r="K41">
            <v>1570500031235</v>
          </cell>
          <cell r="L41" t="str">
            <v>ช้างคลาน</v>
          </cell>
          <cell r="M41" t="str">
            <v>เชียงใหม่ 1</v>
          </cell>
          <cell r="N41">
            <v>8</v>
          </cell>
          <cell r="O41" t="str">
            <v>สินเชื่อธนาคารประชาชน</v>
          </cell>
          <cell r="P41" t="str">
            <v>1.บุคคลค้ำประกัน</v>
          </cell>
          <cell r="Q41">
            <v>175390.01</v>
          </cell>
          <cell r="R41">
            <v>34142.629999999997</v>
          </cell>
          <cell r="S41" t="str">
            <v>จังหวัดเชียงราย</v>
          </cell>
          <cell r="T41" t="str">
            <v>ผบ.6651</v>
          </cell>
          <cell r="U41" t="str">
            <v>2559</v>
          </cell>
          <cell r="V41" t="str">
            <v>ผบ.1112</v>
          </cell>
          <cell r="W41">
            <v>2560</v>
          </cell>
          <cell r="X41"/>
          <cell r="Y41"/>
          <cell r="Z41"/>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(นักงานอื่นฟ้อง) 11/11/2564//สืบแล้ว รายงานผล วันที่ 11/12/2564</v>
          </cell>
          <cell r="BC41">
            <v>600</v>
          </cell>
          <cell r="BD41">
            <v>22</v>
          </cell>
          <cell r="BE41">
            <v>7</v>
          </cell>
          <cell r="BF41">
            <v>2565</v>
          </cell>
          <cell r="BG41">
            <v>0</v>
          </cell>
          <cell r="BH41" t="str">
            <v>-</v>
          </cell>
          <cell r="BI41" t="str">
            <v>-</v>
          </cell>
          <cell r="BJ41" t="str">
            <v>-</v>
          </cell>
          <cell r="BK41">
            <v>0</v>
          </cell>
          <cell r="BL41">
            <v>740</v>
          </cell>
          <cell r="BM41">
            <v>0</v>
          </cell>
          <cell r="BN41" t="str">
            <v/>
          </cell>
          <cell r="BO41" t="str">
            <v/>
          </cell>
          <cell r="BP41" t="str">
            <v/>
          </cell>
          <cell r="BQ41" t="str">
            <v>-</v>
          </cell>
          <cell r="BR41" t="str">
            <v>-</v>
          </cell>
          <cell r="BS41" t="str">
            <v>-</v>
          </cell>
          <cell r="BT41" t="str">
            <v>นายเอกธนาทร วันแก้ว</v>
          </cell>
          <cell r="BU41">
            <v>0</v>
          </cell>
          <cell r="BV41" t="str">
            <v>1.นายเอกธนาทร วันแก้ว
2.นางสาวนิดานุช ปันโปธา</v>
          </cell>
          <cell r="BW41" t="str">
            <v>จำเลยที่ 1
จำเลยที่ 2</v>
          </cell>
          <cell r="BX41" t="str">
            <v>1-5705-00031-23-5
3-5104-00201-48-8</v>
          </cell>
          <cell r="BY41"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1" t="str">
            <v>ไม่พบทรัพย์</v>
          </cell>
          <cell r="CA41"/>
          <cell r="CB41">
            <v>2</v>
          </cell>
          <cell r="CC41" t="str">
            <v>วรกมล</v>
          </cell>
          <cell r="CD41"/>
          <cell r="CE41"/>
          <cell r="CF41"/>
          <cell r="CG41"/>
          <cell r="CH41"/>
          <cell r="CI41"/>
          <cell r="CJ41"/>
          <cell r="CK41"/>
          <cell r="CL41"/>
          <cell r="CM41"/>
          <cell r="CN41"/>
          <cell r="CO41"/>
        </row>
        <row r="42">
          <cell r="B42">
            <v>1477</v>
          </cell>
          <cell r="C42">
            <v>36</v>
          </cell>
          <cell r="D42">
            <v>11</v>
          </cell>
          <cell r="E42">
            <v>11</v>
          </cell>
          <cell r="F42">
            <v>2564</v>
          </cell>
          <cell r="G42">
            <v>800029239533</v>
          </cell>
          <cell r="H42" t="str">
            <v>นางสาว</v>
          </cell>
          <cell r="I42" t="str">
            <v xml:space="preserve">มณฑิรา </v>
          </cell>
          <cell r="J42" t="str">
            <v>ขันแก้ว</v>
          </cell>
          <cell r="K42">
            <v>1580400091171</v>
          </cell>
          <cell r="L42" t="str">
            <v>ช้างคลาน</v>
          </cell>
          <cell r="M42" t="str">
            <v>เชียงใหม่ 1</v>
          </cell>
          <cell r="N42">
            <v>8</v>
          </cell>
          <cell r="O42" t="str">
            <v>สินเชื่อไทรทอง</v>
          </cell>
          <cell r="P42" t="str">
            <v>1.บุคคลค้ำประกัน</v>
          </cell>
          <cell r="Q42">
            <v>249895.56</v>
          </cell>
          <cell r="R42">
            <v>11622.16</v>
          </cell>
          <cell r="S42" t="str">
            <v>จังหวัดแม่สะเรียง</v>
          </cell>
          <cell r="T42" t="str">
            <v>ผบ.329</v>
          </cell>
          <cell r="U42" t="str">
            <v>2558</v>
          </cell>
          <cell r="V42" t="str">
            <v>ผบ.2</v>
          </cell>
          <cell r="W42">
            <v>2559</v>
          </cell>
          <cell r="X42">
            <v>19</v>
          </cell>
          <cell r="Y42">
            <v>1</v>
          </cell>
          <cell r="Z42">
            <v>2559</v>
          </cell>
          <cell r="AA42"/>
          <cell r="AB42"/>
          <cell r="AC42"/>
          <cell r="AD42">
            <v>4</v>
          </cell>
          <cell r="AE42">
            <v>2</v>
          </cell>
          <cell r="AF42">
            <v>2559</v>
          </cell>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11/12/2565</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นางสาวมณฑิรา  ขันแก้ว</v>
          </cell>
          <cell r="BU42">
            <v>0</v>
          </cell>
          <cell r="BV42" t="str">
            <v>1.นางสาวมณฑิรา ขันแก้ว
2.นางสาวสุธาทิพย์ อ่างลี</v>
          </cell>
          <cell r="BW42" t="str">
            <v>จำเลยที่ 1
จำเลยที่ 2</v>
          </cell>
          <cell r="BX42" t="str">
            <v>1-5804-00091-17-1
1-5799-00229-10-3</v>
          </cell>
          <cell r="BY42"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2" t="str">
            <v>ไม่พบทรัพย์</v>
          </cell>
          <cell r="CA42"/>
          <cell r="CB42">
            <v>2</v>
          </cell>
          <cell r="CC42" t="str">
            <v>วรกมล</v>
          </cell>
          <cell r="CD42"/>
          <cell r="CE42"/>
          <cell r="CF42"/>
          <cell r="CG42"/>
          <cell r="CH42"/>
          <cell r="CI42"/>
          <cell r="CJ42"/>
          <cell r="CK42"/>
          <cell r="CL42"/>
          <cell r="CM42"/>
          <cell r="CN42"/>
          <cell r="CO42"/>
        </row>
        <row r="43">
          <cell r="B43">
            <v>1478</v>
          </cell>
          <cell r="C43">
            <v>37</v>
          </cell>
          <cell r="D43">
            <v>12</v>
          </cell>
          <cell r="E43">
            <v>11</v>
          </cell>
          <cell r="F43">
            <v>2564</v>
          </cell>
          <cell r="G43">
            <v>800034418932</v>
          </cell>
          <cell r="H43" t="str">
            <v>นาย</v>
          </cell>
          <cell r="I43" t="str">
            <v>มินทดา</v>
          </cell>
          <cell r="J43" t="str">
            <v>จันทะดวง</v>
          </cell>
          <cell r="K43">
            <v>1549900043115</v>
          </cell>
          <cell r="L43" t="str">
            <v>ประตูช้างเผือก</v>
          </cell>
          <cell r="M43" t="str">
            <v>เชียงใหม่ 1</v>
          </cell>
          <cell r="N43">
            <v>8</v>
          </cell>
          <cell r="O43" t="str">
            <v>สินเชื่อสวัสดิการ</v>
          </cell>
          <cell r="P43" t="str">
            <v>1.บุคคลค้ำประกัน</v>
          </cell>
          <cell r="Q43">
            <v>250000</v>
          </cell>
          <cell r="R43">
            <v>50267.12</v>
          </cell>
          <cell r="S43" t="str">
            <v>จังหวัดแพร่</v>
          </cell>
          <cell r="T43" t="str">
            <v>ผบ.572</v>
          </cell>
          <cell r="U43" t="str">
            <v>2558</v>
          </cell>
          <cell r="V43" t="str">
            <v>ผบ.3202</v>
          </cell>
          <cell r="W43">
            <v>2558</v>
          </cell>
          <cell r="X43">
            <v>9</v>
          </cell>
          <cell r="Y43">
            <v>11</v>
          </cell>
          <cell r="Z43">
            <v>2558</v>
          </cell>
          <cell r="AA43"/>
          <cell r="AB43"/>
          <cell r="AC43"/>
          <cell r="AD43">
            <v>9</v>
          </cell>
          <cell r="AE43">
            <v>11</v>
          </cell>
          <cell r="AF43">
            <v>2558</v>
          </cell>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4/11/2564)//สืบแล้ว  รายงานผล วันที่ 4/3/2565</v>
          </cell>
          <cell r="BC43">
            <v>1500</v>
          </cell>
          <cell r="BD43">
            <v>13</v>
          </cell>
          <cell r="BE43">
            <v>3</v>
          </cell>
          <cell r="BF43">
            <v>2566</v>
          </cell>
          <cell r="BG43">
            <v>0</v>
          </cell>
          <cell r="BH43" t="str">
            <v>-</v>
          </cell>
          <cell r="BI43" t="str">
            <v>-</v>
          </cell>
          <cell r="BJ43" t="str">
            <v>-</v>
          </cell>
          <cell r="BK43">
            <v>0</v>
          </cell>
          <cell r="BL43">
            <v>2890</v>
          </cell>
          <cell r="BM43">
            <v>0</v>
          </cell>
          <cell r="BN43">
            <v>12</v>
          </cell>
          <cell r="BO43">
            <v>7</v>
          </cell>
          <cell r="BP43">
            <v>2566</v>
          </cell>
          <cell r="BQ43" t="str">
            <v>-</v>
          </cell>
          <cell r="BR43" t="str">
            <v>-</v>
          </cell>
          <cell r="BS43" t="str">
            <v>-</v>
          </cell>
          <cell r="BT43" t="str">
            <v>นายมินทดา จันทะดวง</v>
          </cell>
          <cell r="BU43">
            <v>0</v>
          </cell>
          <cell r="BV43"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3" t="str">
            <v>จำเลยที่ 1
จำเลยที่ 2
คู่สมรสจำเลยที่ 2
จำเลยที่ 3
คู่สมรสจำเลยที่ 3</v>
          </cell>
          <cell r="BX43" t="str">
            <v>1-5499-00043-11-5
1-5099-00303-23-1
1-5099-00412-22-6
1-5099-00507-51-1
1-1007-00834-52-1</v>
          </cell>
          <cell r="BY43"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3"/>
          <cell r="CA43"/>
          <cell r="CB43"/>
          <cell r="CC43" t="str">
            <v>จันทร์นิภา</v>
          </cell>
          <cell r="CD43"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3" t="str">
            <v>จำเลยที่ 1
จำเลยที่ 2
คู่สมรสจำเลยที่ 2
จำเลยที่ 3
คู่สมรสจำเลยที่ 3</v>
          </cell>
          <cell r="CF43" t="str">
            <v>1-5499-00043-11-5
1-5099-00303-23-1
1-5099-00412-22-6
1-5099-00507-51-1
1-1007-00834-52-1</v>
          </cell>
          <cell r="CG43"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3" t="str">
            <v>พบทรัพย์</v>
          </cell>
          <cell r="CI43"/>
          <cell r="CJ43">
            <v>5</v>
          </cell>
          <cell r="CK43"/>
          <cell r="CL43"/>
          <cell r="CM43"/>
          <cell r="CN43"/>
          <cell r="CO43"/>
        </row>
        <row r="44">
          <cell r="B44">
            <v>1479</v>
          </cell>
          <cell r="C44">
            <v>38</v>
          </cell>
          <cell r="D44">
            <v>15</v>
          </cell>
          <cell r="E44">
            <v>11</v>
          </cell>
          <cell r="F44">
            <v>2564</v>
          </cell>
          <cell r="G44">
            <v>800035598815</v>
          </cell>
          <cell r="H44" t="str">
            <v>นาย</v>
          </cell>
          <cell r="I44" t="str">
            <v>ณรงค์ศักดิ์</v>
          </cell>
          <cell r="J44" t="str">
            <v>ชัยศรี</v>
          </cell>
          <cell r="K44">
            <v>3500100222706</v>
          </cell>
          <cell r="L44" t="str">
            <v>เชียงใหม่</v>
          </cell>
          <cell r="M44" t="str">
            <v>เชียงใหม่ 1</v>
          </cell>
          <cell r="N44">
            <v>8</v>
          </cell>
          <cell r="O44" t="str">
            <v>สินเชื่อสวัสดิการ</v>
          </cell>
          <cell r="P44" t="str">
            <v>1.บุคคลค้ำประกัน</v>
          </cell>
          <cell r="Q44">
            <v>245913.89</v>
          </cell>
          <cell r="R44">
            <v>53368.29</v>
          </cell>
          <cell r="S44" t="str">
            <v>แขวงเชียงใหม่</v>
          </cell>
          <cell r="T44" t="str">
            <v>ผบ.4725</v>
          </cell>
          <cell r="U44" t="str">
            <v>2561</v>
          </cell>
          <cell r="V44" t="str">
            <v>ผบ.8893</v>
          </cell>
          <cell r="W44">
            <v>2561</v>
          </cell>
          <cell r="X44">
            <v>4</v>
          </cell>
          <cell r="Y44">
            <v>9</v>
          </cell>
          <cell r="Z44">
            <v>2561</v>
          </cell>
          <cell r="AA44"/>
          <cell r="AB44"/>
          <cell r="AC44"/>
          <cell r="AD44">
            <v>4</v>
          </cell>
          <cell r="AE44">
            <v>9</v>
          </cell>
          <cell r="AF44">
            <v>2561</v>
          </cell>
          <cell r="AG44">
            <v>11</v>
          </cell>
          <cell r="AH44">
            <v>12</v>
          </cell>
          <cell r="AI44">
            <v>2562</v>
          </cell>
          <cell r="AJ44"/>
          <cell r="AK44"/>
          <cell r="AL44"/>
          <cell r="AM44"/>
          <cell r="AN44"/>
          <cell r="AO44"/>
          <cell r="AP44"/>
          <cell r="AQ44"/>
          <cell r="AR44"/>
          <cell r="AS44"/>
          <cell r="AT44"/>
          <cell r="AU44"/>
          <cell r="AV44"/>
          <cell r="AW44"/>
          <cell r="AX44"/>
          <cell r="AY44"/>
          <cell r="AZ44"/>
          <cell r="BA44"/>
          <cell r="BB44" t="str">
            <v>สืบทรัพย์(คำสั่ง 15/11/2564)สืบแล้ว  รายงานผล วันที่ 4/3/2565</v>
          </cell>
          <cell r="BC44">
            <v>900</v>
          </cell>
          <cell r="BD44">
            <v>15</v>
          </cell>
          <cell r="BE44">
            <v>12</v>
          </cell>
          <cell r="BF44">
            <v>2565</v>
          </cell>
          <cell r="BG44">
            <v>0</v>
          </cell>
          <cell r="BH44" t="str">
            <v>-</v>
          </cell>
          <cell r="BI44" t="str">
            <v>-</v>
          </cell>
          <cell r="BJ44" t="str">
            <v>-</v>
          </cell>
          <cell r="BK44">
            <v>0</v>
          </cell>
          <cell r="BL44">
            <v>1565</v>
          </cell>
          <cell r="BM44">
            <v>0</v>
          </cell>
          <cell r="BN44">
            <v>17</v>
          </cell>
          <cell r="BO44">
            <v>4</v>
          </cell>
          <cell r="BP44">
            <v>2566</v>
          </cell>
          <cell r="BQ44" t="str">
            <v>-</v>
          </cell>
          <cell r="BR44" t="str">
            <v>-</v>
          </cell>
          <cell r="BS44" t="str">
            <v>-</v>
          </cell>
          <cell r="BT44" t="str">
            <v>นายณรงค์ศักดิ์ ชัยศรี</v>
          </cell>
          <cell r="BU44">
            <v>0</v>
          </cell>
          <cell r="BV44" t="str">
            <v>1.นายณรงค์ศักดิ์ ชัยศรี
2.นางสาวสุรีย์รัตน์ โพธิ์ชัย 
3.นายวิวัฒน์ เครือแก้ว</v>
          </cell>
          <cell r="BW44" t="str">
            <v>จำเลยที่ 1
คู่สมรสจำเลยที่ 1
จำเลยที่ 2</v>
          </cell>
          <cell r="BX44" t="str">
            <v>3-5001-00222-70-6
3-2505-00237-08-8
3-5008-00050-32-1</v>
          </cell>
          <cell r="BY44"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4" t="str">
            <v>พบทรัพย์</v>
          </cell>
          <cell r="CA44" t="str">
            <v>พบทรัพย์</v>
          </cell>
          <cell r="CB44">
            <v>3</v>
          </cell>
          <cell r="CC44" t="str">
            <v>จันทร์นิภา</v>
          </cell>
          <cell r="CD44"/>
          <cell r="CE44"/>
          <cell r="CF44"/>
          <cell r="CG44"/>
          <cell r="CH44"/>
          <cell r="CI44"/>
          <cell r="CJ44"/>
          <cell r="CK44"/>
          <cell r="CL44"/>
          <cell r="CM44"/>
          <cell r="CN44"/>
          <cell r="CO44"/>
        </row>
        <row r="45">
          <cell r="B45">
            <v>1480</v>
          </cell>
          <cell r="C45">
            <v>39</v>
          </cell>
          <cell r="D45">
            <v>17</v>
          </cell>
          <cell r="E45">
            <v>11</v>
          </cell>
          <cell r="F45">
            <v>2564</v>
          </cell>
          <cell r="G45">
            <v>800030565330</v>
          </cell>
          <cell r="H45" t="str">
            <v>นางสาว</v>
          </cell>
          <cell r="I45" t="str">
            <v>จีรวรรณ</v>
          </cell>
          <cell r="J45" t="str">
            <v>อติภัททรากูล</v>
          </cell>
          <cell r="K45">
            <v>1509900059372</v>
          </cell>
          <cell r="L45" t="str">
            <v>เซ็นทรัลแอร์พอร์ตพลาซ่า
เชียงใหม่</v>
          </cell>
          <cell r="M45" t="str">
            <v>เชียงใหม่ 1</v>
          </cell>
          <cell r="N45">
            <v>8</v>
          </cell>
          <cell r="O45" t="str">
            <v>สินเชื่อสวัสดิการ</v>
          </cell>
          <cell r="P45" t="str">
            <v>1.บุคคลค้ำประกัน</v>
          </cell>
          <cell r="Q45">
            <v>878946.83</v>
          </cell>
          <cell r="R45">
            <v>113584.29</v>
          </cell>
          <cell r="S45" t="str">
            <v>จังหวัดลำปาง</v>
          </cell>
          <cell r="T45" t="str">
            <v>ผบ.1384</v>
          </cell>
          <cell r="U45" t="str">
            <v>2559</v>
          </cell>
          <cell r="V45" t="str">
            <v>ผบ.54</v>
          </cell>
          <cell r="W45">
            <v>2560</v>
          </cell>
          <cell r="X45"/>
          <cell r="Y45"/>
          <cell r="Z45"/>
          <cell r="AA45">
            <v>23</v>
          </cell>
          <cell r="AB45">
            <v>1</v>
          </cell>
          <cell r="AC45">
            <v>2560</v>
          </cell>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สืบทรัพย์(คำสั่ง 17/11/2564)สืบแล้ว รายงานผล วันที่ 14/1/2565</v>
          </cell>
          <cell r="BC45">
            <v>900</v>
          </cell>
          <cell r="BD45">
            <v>30</v>
          </cell>
          <cell r="BE45">
            <v>11</v>
          </cell>
          <cell r="BF45">
            <v>2565</v>
          </cell>
          <cell r="BG45">
            <v>0</v>
          </cell>
          <cell r="BH45" t="str">
            <v>-</v>
          </cell>
          <cell r="BI45" t="str">
            <v>-</v>
          </cell>
          <cell r="BJ45" t="str">
            <v>-</v>
          </cell>
          <cell r="BK45">
            <v>0</v>
          </cell>
          <cell r="BL45">
            <v>940</v>
          </cell>
          <cell r="BM45">
            <v>0</v>
          </cell>
          <cell r="BN45">
            <v>17</v>
          </cell>
          <cell r="BO45">
            <v>2</v>
          </cell>
          <cell r="BP45">
            <v>2566</v>
          </cell>
          <cell r="BQ45" t="str">
            <v>-</v>
          </cell>
          <cell r="BR45" t="str">
            <v>-</v>
          </cell>
          <cell r="BS45" t="str">
            <v>-</v>
          </cell>
          <cell r="BT45" t="str">
            <v>นางสาวจีรวรรณ อติภัททรากูล</v>
          </cell>
          <cell r="BU45">
            <v>0</v>
          </cell>
          <cell r="BV45" t="str">
            <v>1.นางสาวจีรวรรณ อติภัททรากูล
2.นางสาวศิรินภา โล้วิชากรติกุล 
3.นางสาวพัชราภรณ์ ทินประภาอร่าม</v>
          </cell>
          <cell r="BW45" t="str">
            <v>จำเลยที่ 1
จำเลยที่ 2
จำเลยที่ 3</v>
          </cell>
          <cell r="BX45" t="str">
            <v>1-5099-00059-37-2
3-1909-00089-98-2
3-5099-00620-60-7</v>
          </cell>
          <cell r="BY45"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5" t="str">
            <v>ไม่พบทรัพย์</v>
          </cell>
          <cell r="CA45" t="str">
            <v>พบทรัพย์</v>
          </cell>
          <cell r="CB45">
            <v>3</v>
          </cell>
          <cell r="CC45" t="str">
            <v>วรกมล</v>
          </cell>
          <cell r="CD45"/>
          <cell r="CE45"/>
          <cell r="CF45"/>
          <cell r="CG45"/>
          <cell r="CH45"/>
          <cell r="CI45"/>
          <cell r="CJ45"/>
          <cell r="CK45"/>
          <cell r="CL45"/>
          <cell r="CM45"/>
          <cell r="CN45"/>
          <cell r="CO45"/>
        </row>
        <row r="46">
          <cell r="B46">
            <v>1481</v>
          </cell>
          <cell r="C46">
            <v>40</v>
          </cell>
          <cell r="D46">
            <v>26</v>
          </cell>
          <cell r="E46">
            <v>11</v>
          </cell>
          <cell r="F46">
            <v>2564</v>
          </cell>
          <cell r="G46">
            <v>839752007469</v>
          </cell>
          <cell r="H46" t="str">
            <v>นาง</v>
          </cell>
          <cell r="I46" t="str">
            <v>อุบลทิพย์</v>
          </cell>
          <cell r="J46" t="str">
            <v>สิริธารเบญจกุล</v>
          </cell>
          <cell r="K46">
            <v>3730101454234</v>
          </cell>
          <cell r="L46" t="str">
            <v>บวกครกหลวง</v>
          </cell>
          <cell r="M46" t="str">
            <v>เชียงใหม่ 3</v>
          </cell>
          <cell r="N46">
            <v>8</v>
          </cell>
          <cell r="O46" t="str">
            <v>สินเชื่อธนาคารประชาชน</v>
          </cell>
          <cell r="P46" t="str">
            <v>1.บุคคลค้ำประกัน</v>
          </cell>
          <cell r="Q46">
            <v>29165</v>
          </cell>
          <cell r="R46">
            <v>6439.51</v>
          </cell>
          <cell r="S46" t="str">
            <v>กาญจนบุรี</v>
          </cell>
          <cell r="T46" t="str">
            <v>ผบ.885</v>
          </cell>
          <cell r="U46" t="str">
            <v>2555</v>
          </cell>
          <cell r="V46" t="str">
            <v>ผบ.1086</v>
          </cell>
          <cell r="W46">
            <v>2555</v>
          </cell>
          <cell r="X46">
            <v>30</v>
          </cell>
          <cell r="Y46">
            <v>7</v>
          </cell>
          <cell r="Z46">
            <v>2555</v>
          </cell>
          <cell r="AA46"/>
          <cell r="AB46"/>
          <cell r="AC46"/>
          <cell r="AD46"/>
          <cell r="AE46"/>
          <cell r="AF46"/>
          <cell r="AG46">
            <v>3</v>
          </cell>
          <cell r="AH46">
            <v>12</v>
          </cell>
          <cell r="AI46">
            <v>2555</v>
          </cell>
          <cell r="AJ46"/>
          <cell r="AK46"/>
          <cell r="AL46"/>
          <cell r="AM46"/>
          <cell r="AN46"/>
          <cell r="AO46"/>
          <cell r="AP46"/>
          <cell r="AQ46"/>
          <cell r="AR46"/>
          <cell r="AS46"/>
          <cell r="AT46"/>
          <cell r="AU46"/>
          <cell r="AV46"/>
          <cell r="AW46"/>
          <cell r="AX46"/>
          <cell r="AY46"/>
          <cell r="AZ46"/>
          <cell r="BA46"/>
          <cell r="BB46" t="str">
            <v>สืบทรัพย์สำนักงานอื่นฟ้อง(คำสั่ง 26/11/2564)//สืบแล้ว รายงานผล วันที่ 11/1/2565</v>
          </cell>
          <cell r="BC46">
            <v>900</v>
          </cell>
          <cell r="BD46">
            <v>15</v>
          </cell>
          <cell r="BE46">
            <v>12</v>
          </cell>
          <cell r="BF46">
            <v>2565</v>
          </cell>
          <cell r="BG46">
            <v>0</v>
          </cell>
          <cell r="BH46" t="str">
            <v>-</v>
          </cell>
          <cell r="BI46" t="str">
            <v>-</v>
          </cell>
          <cell r="BJ46" t="str">
            <v>-</v>
          </cell>
          <cell r="BK46">
            <v>0</v>
          </cell>
          <cell r="BL46">
            <v>885</v>
          </cell>
          <cell r="BM46">
            <v>0</v>
          </cell>
          <cell r="BN46">
            <v>24</v>
          </cell>
          <cell r="BO46">
            <v>3</v>
          </cell>
          <cell r="BP46">
            <v>2566</v>
          </cell>
          <cell r="BQ46" t="str">
            <v>-</v>
          </cell>
          <cell r="BR46" t="str">
            <v>-</v>
          </cell>
          <cell r="BS46" t="str">
            <v>-</v>
          </cell>
          <cell r="BT46" t="str">
            <v>นางอุบลทิพย์ สิริธารเบญจกุล</v>
          </cell>
          <cell r="BU46">
            <v>0</v>
          </cell>
          <cell r="BV46" t="str">
            <v>1.นางอุบลทิพย์ สิริธารเบญจกุล
2.นายศุภมาส วิเทศโกสุม
3.นายอภิเดช บุญแก้ว</v>
          </cell>
          <cell r="BW46" t="str">
            <v>จำเลยที่ 1
จำเลยที่ 2
จำเลยที่ 3</v>
          </cell>
          <cell r="BX46" t="str">
            <v>3-7301-01454-23-4
3-1012-00469-63-5
3-5099-00973-46-1</v>
          </cell>
          <cell r="BY46"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6" t="str">
            <v>ไม่พบทรัพย์</v>
          </cell>
          <cell r="CA46" t="str">
            <v>พบทรัพย์</v>
          </cell>
          <cell r="CB46"/>
          <cell r="CC46" t="str">
            <v>จันทร์นิภา</v>
          </cell>
          <cell r="CD46"/>
          <cell r="CE46"/>
          <cell r="CF46"/>
          <cell r="CG46"/>
          <cell r="CH46"/>
          <cell r="CI46"/>
          <cell r="CJ46"/>
          <cell r="CK46"/>
          <cell r="CL46"/>
          <cell r="CM46"/>
          <cell r="CN46"/>
          <cell r="CO46"/>
        </row>
        <row r="47">
          <cell r="B47">
            <v>1482</v>
          </cell>
          <cell r="C47">
            <v>41</v>
          </cell>
          <cell r="D47">
            <v>17</v>
          </cell>
          <cell r="E47">
            <v>11</v>
          </cell>
          <cell r="F47">
            <v>2564</v>
          </cell>
          <cell r="G47">
            <v>800045482745</v>
          </cell>
          <cell r="H47" t="str">
            <v>นางสาว</v>
          </cell>
          <cell r="I47" t="str">
            <v>จีราพร</v>
          </cell>
          <cell r="J47" t="str">
            <v>เจนสมุทร</v>
          </cell>
          <cell r="K47">
            <v>3529900391071</v>
          </cell>
          <cell r="L47" t="str">
            <v>หนองหอย</v>
          </cell>
          <cell r="M47" t="str">
            <v>เชียงใหม่ 1</v>
          </cell>
          <cell r="N47">
            <v>8</v>
          </cell>
          <cell r="O47" t="str">
            <v>สินเชื่อธนาคารประชาชน</v>
          </cell>
          <cell r="P47" t="str">
            <v>1.บุคคลค้ำประกัน</v>
          </cell>
          <cell r="Q47">
            <v>194443.96</v>
          </cell>
          <cell r="R47">
            <v>69136.56</v>
          </cell>
          <cell r="S47" t="str">
            <v>แขวงลำปาง</v>
          </cell>
          <cell r="T47" t="str">
            <v>ผบ.7727</v>
          </cell>
          <cell r="U47" t="str">
            <v>2561</v>
          </cell>
          <cell r="V47" t="str">
            <v>ผบ.8519</v>
          </cell>
          <cell r="W47">
            <v>2561</v>
          </cell>
          <cell r="X47">
            <v>19</v>
          </cell>
          <cell r="Y47">
            <v>12</v>
          </cell>
          <cell r="Z47">
            <v>2561</v>
          </cell>
          <cell r="AA47"/>
          <cell r="AB47"/>
          <cell r="AC47"/>
          <cell r="AD47">
            <v>19</v>
          </cell>
          <cell r="AE47">
            <v>12</v>
          </cell>
          <cell r="AF47">
            <v>2561</v>
          </cell>
          <cell r="AG47">
            <v>18</v>
          </cell>
          <cell r="AH47">
            <v>4</v>
          </cell>
          <cell r="AI47">
            <v>2562</v>
          </cell>
          <cell r="AJ47"/>
          <cell r="AK47"/>
          <cell r="AL47"/>
          <cell r="AM47"/>
          <cell r="AN47"/>
          <cell r="AO47"/>
          <cell r="AP47"/>
          <cell r="AQ47"/>
          <cell r="AR47"/>
          <cell r="AS47"/>
          <cell r="AT47"/>
          <cell r="AU47"/>
          <cell r="AV47"/>
          <cell r="AW47"/>
          <cell r="AX47"/>
          <cell r="AY47"/>
          <cell r="AZ47"/>
          <cell r="BA47"/>
          <cell r="BB47" t="str">
            <v>สืบทรัพย์(คำสั่ง 17/11/2564)//สืบแล้ว รายงานผล วันที่ 14/1/2565</v>
          </cell>
          <cell r="BC47">
            <v>1500</v>
          </cell>
          <cell r="BD47">
            <v>8</v>
          </cell>
          <cell r="BE47">
            <v>1</v>
          </cell>
          <cell r="BF47">
            <v>2567</v>
          </cell>
          <cell r="BG47">
            <v>0</v>
          </cell>
          <cell r="BH47" t="str">
            <v>-</v>
          </cell>
          <cell r="BI47" t="str">
            <v>-</v>
          </cell>
          <cell r="BJ47" t="str">
            <v>-</v>
          </cell>
          <cell r="BK47">
            <v>0</v>
          </cell>
          <cell r="BL47">
            <v>2155</v>
          </cell>
          <cell r="BM47">
            <v>0</v>
          </cell>
          <cell r="BN47" t="str">
            <v/>
          </cell>
          <cell r="BO47" t="str">
            <v/>
          </cell>
          <cell r="BP47" t="str">
            <v/>
          </cell>
          <cell r="BQ47" t="str">
            <v>-</v>
          </cell>
          <cell r="BR47" t="str">
            <v>-</v>
          </cell>
          <cell r="BS47" t="str">
            <v>-</v>
          </cell>
          <cell r="BT47" t="str">
            <v>นางสาวจีราพร เจนสมุทร</v>
          </cell>
          <cell r="BU47">
            <v>0</v>
          </cell>
          <cell r="BV47"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7" t="str">
            <v>จำเลยที่ 1
คู่สมรสจำเลยที่ 1
จำเลยที่ 2
คู่สมรสจำเลยที่ 2
จำเลยที่ 3</v>
          </cell>
          <cell r="BX47" t="str">
            <v>3-5299-00391-07-1
3-5299-00063-45-7
1-6099-00062-45-3
3-5201-00611-07-9
3-5707-00255-96-6</v>
          </cell>
          <cell r="BY47"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7" t="str">
            <v>ไม่พบทรัพย์</v>
          </cell>
          <cell r="CA47"/>
          <cell r="CB47">
            <v>5</v>
          </cell>
          <cell r="CC47" t="str">
            <v>จันทร์นิภา</v>
          </cell>
          <cell r="CD47"/>
          <cell r="CE47"/>
          <cell r="CF47"/>
          <cell r="CG47"/>
          <cell r="CH47"/>
          <cell r="CI47"/>
          <cell r="CJ47"/>
          <cell r="CK47"/>
          <cell r="CL47"/>
          <cell r="CM47"/>
          <cell r="CN47"/>
          <cell r="CO47"/>
        </row>
        <row r="48">
          <cell r="B48">
            <v>1483</v>
          </cell>
          <cell r="C48">
            <v>42</v>
          </cell>
          <cell r="D48">
            <v>17</v>
          </cell>
          <cell r="E48">
            <v>11</v>
          </cell>
          <cell r="F48">
            <v>2564</v>
          </cell>
          <cell r="G48">
            <v>800057986153</v>
          </cell>
          <cell r="H48" t="str">
            <v>นาย</v>
          </cell>
          <cell r="I48" t="str">
            <v>ประพันธ์</v>
          </cell>
          <cell r="J48" t="str">
            <v>กองศรี</v>
          </cell>
          <cell r="K48">
            <v>1141000004616</v>
          </cell>
          <cell r="L48" t="str">
            <v>นิมมานเหมินทร์</v>
          </cell>
          <cell r="M48" t="str">
            <v>เชียงใหม่ 1</v>
          </cell>
          <cell r="N48">
            <v>8</v>
          </cell>
          <cell r="O48" t="str">
            <v>สินเชื่อธนาคารประชาชน</v>
          </cell>
          <cell r="P48" t="str">
            <v>1.บุคคลค้ำประกัน</v>
          </cell>
          <cell r="Q48">
            <v>174992</v>
          </cell>
          <cell r="R48">
            <v>42164.84</v>
          </cell>
          <cell r="S48" t="str">
            <v>แขวงเชียงใหม่</v>
          </cell>
          <cell r="T48" t="str">
            <v>ผบ.2598</v>
          </cell>
          <cell r="U48" t="str">
            <v>2562</v>
          </cell>
          <cell r="V48" t="str">
            <v>ผบ.6540</v>
          </cell>
          <cell r="W48">
            <v>2562</v>
          </cell>
          <cell r="X48">
            <v>22</v>
          </cell>
          <cell r="Y48">
            <v>7</v>
          </cell>
          <cell r="Z48">
            <v>2562</v>
          </cell>
          <cell r="AA48"/>
          <cell r="AB48"/>
          <cell r="AC48"/>
          <cell r="AD48">
            <v>22</v>
          </cell>
          <cell r="AE48">
            <v>7</v>
          </cell>
          <cell r="AF48">
            <v>2562</v>
          </cell>
          <cell r="AG48">
            <v>17</v>
          </cell>
          <cell r="AH48">
            <v>6</v>
          </cell>
          <cell r="AI48">
            <v>2563</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v>
          </cell>
          <cell r="BC48">
            <v>900</v>
          </cell>
          <cell r="BD48">
            <v>13</v>
          </cell>
          <cell r="BE48">
            <v>3</v>
          </cell>
          <cell r="BF48">
            <v>2566</v>
          </cell>
          <cell r="BG48">
            <v>0</v>
          </cell>
          <cell r="BH48" t="str">
            <v>-</v>
          </cell>
          <cell r="BI48" t="str">
            <v>-</v>
          </cell>
          <cell r="BJ48" t="str">
            <v>-</v>
          </cell>
          <cell r="BK48">
            <v>0</v>
          </cell>
          <cell r="BL48">
            <v>1055</v>
          </cell>
          <cell r="BM48">
            <v>0</v>
          </cell>
          <cell r="BN48">
            <v>28</v>
          </cell>
          <cell r="BO48">
            <v>6</v>
          </cell>
          <cell r="BP48">
            <v>2566</v>
          </cell>
          <cell r="BQ48" t="str">
            <v>-</v>
          </cell>
          <cell r="BR48" t="str">
            <v>-</v>
          </cell>
          <cell r="BS48" t="str">
            <v>-</v>
          </cell>
          <cell r="BT48" t="str">
            <v>นายประพันธ์ กองศรี</v>
          </cell>
          <cell r="BU48">
            <v>0</v>
          </cell>
          <cell r="BV48" t="str">
            <v>1.นายประพันธ์ กองศรี
2.นางสาวภัทรชนก แก้วดำ
3.นายณัฐธยาน์ ดวงแสง</v>
          </cell>
          <cell r="BW48" t="str">
            <v>จำเลนที่ 1
จำเลยที่ 2
จำเลยที่ 3</v>
          </cell>
          <cell r="BX48" t="str">
            <v>1-1410-00004-61-6
1-5707-00171-33-2
1-5099-00015-71-5</v>
          </cell>
          <cell r="BY48"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8" t="str">
            <v>ไม่พบทรัพย์</v>
          </cell>
          <cell r="CA48"/>
          <cell r="CB48">
            <v>3</v>
          </cell>
          <cell r="CC48" t="str">
            <v>จันทร์นิภา</v>
          </cell>
          <cell r="CD48"/>
          <cell r="CE48"/>
          <cell r="CF48"/>
          <cell r="CG48"/>
          <cell r="CH48"/>
          <cell r="CI48"/>
          <cell r="CJ48"/>
          <cell r="CK48"/>
          <cell r="CL48"/>
          <cell r="CM48"/>
          <cell r="CN48"/>
          <cell r="CO48"/>
        </row>
        <row r="49">
          <cell r="B49">
            <v>1484</v>
          </cell>
          <cell r="C49">
            <v>43</v>
          </cell>
          <cell r="D49">
            <v>18</v>
          </cell>
          <cell r="E49">
            <v>11</v>
          </cell>
          <cell r="F49">
            <v>2564</v>
          </cell>
          <cell r="G49">
            <v>800021119246</v>
          </cell>
          <cell r="H49" t="str">
            <v>นางสาว</v>
          </cell>
          <cell r="I49" t="str">
            <v>มนัสสิการ</v>
          </cell>
          <cell r="J49" t="str">
            <v>ไชยประพันธ์</v>
          </cell>
          <cell r="K49">
            <v>1529900095638</v>
          </cell>
          <cell r="L49" t="str">
            <v>เซ็นทรัลแอร์พอร์ตพลาซ่า
เชียงใหม่</v>
          </cell>
          <cell r="M49" t="str">
            <v>เชียงใหม่ 1</v>
          </cell>
          <cell r="N49">
            <v>8</v>
          </cell>
          <cell r="O49" t="str">
            <v>สินเชื่อสวัสดิการ</v>
          </cell>
          <cell r="P49" t="str">
            <v>1.บุคคลค้ำประกัน</v>
          </cell>
          <cell r="Q49">
            <v>725567.7</v>
          </cell>
          <cell r="R49">
            <v>240342.99</v>
          </cell>
          <cell r="S49" t="str">
            <v>จังหวัดเทิง</v>
          </cell>
          <cell r="T49" t="str">
            <v>ผบ.548</v>
          </cell>
          <cell r="U49" t="str">
            <v>2559</v>
          </cell>
          <cell r="V49" t="str">
            <v>ผบ.2362</v>
          </cell>
          <cell r="W49">
            <v>2559</v>
          </cell>
          <cell r="X49"/>
          <cell r="Y49"/>
          <cell r="Z49"/>
          <cell r="AA49">
            <v>28</v>
          </cell>
          <cell r="AB49">
            <v>11</v>
          </cell>
          <cell r="AC49">
            <v>2559</v>
          </cell>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18/11/2564) สำนักงานอื่นฟ้อง//สืบแล้ว  รายงานผล วันที่ 9/3/2565</v>
          </cell>
          <cell r="BC49" t="str">
            <v>0
1200</v>
          </cell>
          <cell r="BD49" t="str">
            <v>8
8</v>
          </cell>
          <cell r="BE49" t="str">
            <v>1
3</v>
          </cell>
          <cell r="BF49" t="str">
            <v>2567
2567</v>
          </cell>
          <cell r="BG49">
            <v>0</v>
          </cell>
          <cell r="BH49" t="str">
            <v>-</v>
          </cell>
          <cell r="BI49" t="str">
            <v>-</v>
          </cell>
          <cell r="BJ49" t="str">
            <v>-</v>
          </cell>
          <cell r="BK49">
            <v>0</v>
          </cell>
          <cell r="BL49" t="str">
            <v>2165
360</v>
          </cell>
          <cell r="BM49">
            <v>0</v>
          </cell>
          <cell r="BN49">
            <v>27</v>
          </cell>
          <cell r="BO49">
            <v>3</v>
          </cell>
          <cell r="BP49">
            <v>2567</v>
          </cell>
          <cell r="BQ49" t="str">
            <v>-</v>
          </cell>
          <cell r="BR49" t="str">
            <v>-</v>
          </cell>
          <cell r="BS49" t="str">
            <v>-</v>
          </cell>
          <cell r="BT49" t="str">
            <v>นางสาวมนัสสิการ ไชยประพันธ์</v>
          </cell>
          <cell r="BU49">
            <v>0</v>
          </cell>
          <cell r="BV49"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49" t="str">
            <v xml:space="preserve">จำเลยที่ 1
จำเลยที่ 2
จำเลยที่ 3
คู่สมรสจำเลยที่ 3
</v>
          </cell>
          <cell r="BX49" t="str">
            <v>1-5299-00095-63-8
3-5006-00321-00-2
3-5101-01062-23-1
1-5013-00072-83-4</v>
          </cell>
          <cell r="BY49"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49"/>
          <cell r="CA49"/>
          <cell r="CB49"/>
          <cell r="CC49" t="str">
            <v>จันทร์นิภา</v>
          </cell>
          <cell r="CD49"/>
          <cell r="CE49"/>
          <cell r="CF49"/>
          <cell r="CG49"/>
          <cell r="CH49"/>
          <cell r="CI49"/>
          <cell r="CJ49"/>
          <cell r="CK49"/>
          <cell r="CL49"/>
          <cell r="CM49"/>
          <cell r="CN49"/>
          <cell r="CO49"/>
        </row>
        <row r="50">
          <cell r="B50">
            <v>1485</v>
          </cell>
          <cell r="C50">
            <v>44</v>
          </cell>
          <cell r="D50">
            <v>18</v>
          </cell>
          <cell r="E50">
            <v>11</v>
          </cell>
          <cell r="F50">
            <v>2564</v>
          </cell>
          <cell r="G50">
            <v>800030730728</v>
          </cell>
          <cell r="H50" t="str">
            <v>นางสาว</v>
          </cell>
          <cell r="I50" t="str">
            <v>พรทิพย์</v>
          </cell>
          <cell r="J50" t="str">
            <v>คำปา</v>
          </cell>
          <cell r="K50">
            <v>3550100246141</v>
          </cell>
          <cell r="L50" t="str">
            <v>เซ็นทรัลแอร์พอร์ตพลาซ่า
เชียงใหม่</v>
          </cell>
          <cell r="M50" t="str">
            <v>เชียงใหม่ 1</v>
          </cell>
          <cell r="N50">
            <v>8</v>
          </cell>
          <cell r="O50" t="str">
            <v>สินเชื่อสวัสดิการ</v>
          </cell>
          <cell r="P50" t="str">
            <v>1.บุคคลค้ำประกัน</v>
          </cell>
          <cell r="Q50">
            <v>713839.41</v>
          </cell>
          <cell r="R50">
            <v>158547.04999999999</v>
          </cell>
          <cell r="S50" t="str">
            <v>จังหวัดน่าน</v>
          </cell>
          <cell r="T50" t="str">
            <v>ผบ.2080</v>
          </cell>
          <cell r="U50" t="str">
            <v>2560</v>
          </cell>
          <cell r="V50" t="str">
            <v>ผบ.2217</v>
          </cell>
          <cell r="W50">
            <v>2560</v>
          </cell>
          <cell r="X50"/>
          <cell r="Y50"/>
          <cell r="Z50"/>
          <cell r="AA50">
            <v>4</v>
          </cell>
          <cell r="AB50">
            <v>12</v>
          </cell>
          <cell r="AC50">
            <v>2560</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4/3/2565</v>
          </cell>
          <cell r="BC50">
            <v>1800</v>
          </cell>
          <cell r="BD50">
            <v>30</v>
          </cell>
          <cell r="BE50">
            <v>11</v>
          </cell>
          <cell r="BF50">
            <v>2565</v>
          </cell>
          <cell r="BG50">
            <v>0</v>
          </cell>
          <cell r="BH50" t="str">
            <v>-</v>
          </cell>
          <cell r="BI50" t="str">
            <v>-</v>
          </cell>
          <cell r="BJ50" t="str">
            <v>-</v>
          </cell>
          <cell r="BK50">
            <v>0</v>
          </cell>
          <cell r="BL50">
            <v>3680</v>
          </cell>
          <cell r="BM50">
            <v>0</v>
          </cell>
          <cell r="BN50">
            <v>17</v>
          </cell>
          <cell r="BO50">
            <v>2</v>
          </cell>
          <cell r="BP50">
            <v>2566</v>
          </cell>
          <cell r="BQ50" t="str">
            <v>-</v>
          </cell>
          <cell r="BR50" t="str">
            <v>-</v>
          </cell>
          <cell r="BS50" t="str">
            <v>-</v>
          </cell>
          <cell r="BT50" t="str">
            <v>นางสาวพรทิพย์ คำปา</v>
          </cell>
          <cell r="BU50">
            <v>0</v>
          </cell>
          <cell r="BV50"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0" t="str">
            <v>จำเลยที่ 1
คู่สมรสจำเลยที่ 1
จำเลยที่ 2
คู่สมรสจำเลยที่ 2
จำเลยที่ 3
คู่สมรสจำเลยที่ 3</v>
          </cell>
          <cell r="BX50" t="str">
            <v>3-5501-00246-14-1
1-1037-00104-00-3
3-5014-00385-69-5
3-5014-00192-85-4
3-5106-00801-87-0
3-3018-00391-03-1</v>
          </cell>
          <cell r="BY50"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0" t="str">
            <v>พบทรัพย์</v>
          </cell>
          <cell r="CA50" t="str">
            <v>พบทรัพย์</v>
          </cell>
          <cell r="CB50"/>
          <cell r="CC50" t="str">
            <v>จันทร์นิภา</v>
          </cell>
          <cell r="CD50"/>
          <cell r="CE50"/>
          <cell r="CF50"/>
          <cell r="CG50"/>
          <cell r="CH50"/>
          <cell r="CI50"/>
          <cell r="CJ50"/>
          <cell r="CK50"/>
          <cell r="CL50"/>
          <cell r="CM50"/>
          <cell r="CN50"/>
          <cell r="CO50"/>
        </row>
        <row r="51">
          <cell r="B51">
            <v>1486</v>
          </cell>
          <cell r="C51">
            <v>45</v>
          </cell>
          <cell r="D51">
            <v>18</v>
          </cell>
          <cell r="E51">
            <v>11</v>
          </cell>
          <cell r="F51">
            <v>2564</v>
          </cell>
          <cell r="G51">
            <v>821952008059</v>
          </cell>
          <cell r="H51" t="str">
            <v>นางสาว</v>
          </cell>
          <cell r="I51" t="str">
            <v>ปวันรัตน์</v>
          </cell>
          <cell r="J51" t="str">
            <v>วิพงษ์พันธ์</v>
          </cell>
          <cell r="K51">
            <v>3509900302761</v>
          </cell>
          <cell r="L51" t="str">
            <v>สันกำแพง</v>
          </cell>
          <cell r="M51" t="str">
            <v>เชียงใหม่ 3</v>
          </cell>
          <cell r="N51">
            <v>8</v>
          </cell>
          <cell r="O51" t="str">
            <v>สินเชื่อเพื่อการบริโภค (พัฒนากลุ่มอาชีพ)</v>
          </cell>
          <cell r="P51" t="str">
            <v>1.บุคคลค้ำประกัน</v>
          </cell>
          <cell r="Q51">
            <v>1163352.47</v>
          </cell>
          <cell r="R51">
            <v>28478.5</v>
          </cell>
          <cell r="S51" t="str">
            <v>จังหวัดเชียงใหม่</v>
          </cell>
          <cell r="T51" t="str">
            <v>ผบ.7</v>
          </cell>
          <cell r="U51" t="str">
            <v>2555</v>
          </cell>
          <cell r="V51" t="str">
            <v>ผบ.208</v>
          </cell>
          <cell r="W51">
            <v>2555</v>
          </cell>
          <cell r="X51"/>
          <cell r="Y51"/>
          <cell r="Z51"/>
          <cell r="AA51">
            <v>28</v>
          </cell>
          <cell r="AB51">
            <v>2</v>
          </cell>
          <cell r="AC51">
            <v>2555</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17/11/2564) (สำนักงานอื่นฟ้อง)//สืบแล้ว  รายงานผล วันที่ 4/3/2565</v>
          </cell>
          <cell r="BC51">
            <v>2100</v>
          </cell>
          <cell r="BD51">
            <v>7</v>
          </cell>
          <cell r="BE51">
            <v>11</v>
          </cell>
          <cell r="BF51">
            <v>2565</v>
          </cell>
          <cell r="BG51">
            <v>0</v>
          </cell>
          <cell r="BH51" t="str">
            <v>-</v>
          </cell>
          <cell r="BI51" t="str">
            <v>-</v>
          </cell>
          <cell r="BJ51" t="str">
            <v>-</v>
          </cell>
          <cell r="BK51">
            <v>0</v>
          </cell>
          <cell r="BL51">
            <v>3850</v>
          </cell>
          <cell r="BM51">
            <v>0</v>
          </cell>
          <cell r="BN51">
            <v>7</v>
          </cell>
          <cell r="BO51">
            <v>3</v>
          </cell>
          <cell r="BP51">
            <v>2566</v>
          </cell>
          <cell r="BQ51" t="str">
            <v>-</v>
          </cell>
          <cell r="BR51" t="str">
            <v>-</v>
          </cell>
          <cell r="BS51" t="str">
            <v>-</v>
          </cell>
          <cell r="BT51" t="str">
            <v>นางสาวปวันรัตน์ วิพงษ์พันธ์</v>
          </cell>
          <cell r="BU51">
            <v>0</v>
          </cell>
          <cell r="BV51"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1" t="str">
            <v>จำเลยที่ 1
จำเลยที่ 2
จำเลยที่ 3
คู่สมรสจำเลยที่ 3
จำเลยที่ 4
จำเลยที่ 5
คู่สมรสจำเลยที่ 5</v>
          </cell>
          <cell r="BX51" t="str">
            <v>3-5099-00302-76-1
3-5014-00603-94-3
3-5705-00833-87-7
3-5607-00389-05-9
3-5203-00146-25-6
3-5607-00160-45-1
1-5601-00235-75-5</v>
          </cell>
          <cell r="BY51"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1"/>
          <cell r="CA51"/>
          <cell r="CB51"/>
          <cell r="CC51" t="str">
            <v>จันทร์นิภา</v>
          </cell>
          <cell r="CD51"/>
          <cell r="CE51"/>
          <cell r="CF51"/>
          <cell r="CG51"/>
          <cell r="CH51"/>
          <cell r="CI51"/>
          <cell r="CJ51"/>
          <cell r="CK51"/>
          <cell r="CL51"/>
          <cell r="CM51"/>
          <cell r="CN51"/>
          <cell r="CO51"/>
        </row>
        <row r="52">
          <cell r="B52">
            <v>1487</v>
          </cell>
          <cell r="C52">
            <v>46</v>
          </cell>
          <cell r="D52">
            <v>18</v>
          </cell>
          <cell r="E52">
            <v>11</v>
          </cell>
          <cell r="F52">
            <v>2564</v>
          </cell>
          <cell r="G52">
            <v>800033456339</v>
          </cell>
          <cell r="H52" t="str">
            <v>นางสาว</v>
          </cell>
          <cell r="I52" t="str">
            <v>มายาวี</v>
          </cell>
          <cell r="J52" t="str">
            <v>ตาปิก</v>
          </cell>
          <cell r="K52">
            <v>3540700100384</v>
          </cell>
          <cell r="L52" t="str">
            <v>เซ็นทรัลแอร์พอร์ตพลาซ่า
เชียงใหม่</v>
          </cell>
          <cell r="M52" t="str">
            <v>เชียงใหม่ 1</v>
          </cell>
          <cell r="N52">
            <v>8</v>
          </cell>
          <cell r="O52" t="str">
            <v>สินเชื่อสวัสดิการ</v>
          </cell>
          <cell r="P52" t="str">
            <v>1.บุคคลค้ำประกัน</v>
          </cell>
          <cell r="Q52">
            <v>420860.84</v>
          </cell>
          <cell r="R52">
            <v>119847.2</v>
          </cell>
          <cell r="S52" t="str">
            <v>จังหวัดแพร่</v>
          </cell>
          <cell r="T52" t="str">
            <v>ผบ.3665</v>
          </cell>
          <cell r="U52" t="str">
            <v>2559</v>
          </cell>
          <cell r="V52" t="str">
            <v>ผบ.4559</v>
          </cell>
          <cell r="W52">
            <v>2559</v>
          </cell>
          <cell r="X52"/>
          <cell r="Y52"/>
          <cell r="Z52"/>
          <cell r="AA52">
            <v>19</v>
          </cell>
          <cell r="AB52">
            <v>10</v>
          </cell>
          <cell r="AC52">
            <v>2559</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18/11/2564) สำนักงานอื่นฟ้อง//สืบแล้ว รายงานผล วันที่ 14/1/2565</v>
          </cell>
          <cell r="BC52">
            <v>900</v>
          </cell>
          <cell r="BD52">
            <v>30</v>
          </cell>
          <cell r="BE52">
            <v>11</v>
          </cell>
          <cell r="BF52">
            <v>2565</v>
          </cell>
          <cell r="BG52">
            <v>0</v>
          </cell>
          <cell r="BH52" t="str">
            <v>-</v>
          </cell>
          <cell r="BI52" t="str">
            <v>-</v>
          </cell>
          <cell r="BJ52" t="str">
            <v>-</v>
          </cell>
          <cell r="BK52">
            <v>0</v>
          </cell>
          <cell r="BL52">
            <v>1075</v>
          </cell>
          <cell r="BM52">
            <v>0</v>
          </cell>
          <cell r="BN52">
            <v>17</v>
          </cell>
          <cell r="BO52">
            <v>2</v>
          </cell>
          <cell r="BP52">
            <v>2566</v>
          </cell>
          <cell r="BQ52" t="str">
            <v>-</v>
          </cell>
          <cell r="BR52" t="str">
            <v>-</v>
          </cell>
          <cell r="BS52" t="str">
            <v>-</v>
          </cell>
          <cell r="BT52" t="str">
            <v>นางสาวมายาวี ตาปิก</v>
          </cell>
          <cell r="BU52">
            <v>0</v>
          </cell>
          <cell r="BV52" t="str">
            <v>1.นางสาวมายาวี ตาปิก
2.นางสาวมณีรัตน์ แก้วสาทร
3.นางสาวชาริณี อินต๊ะวัง</v>
          </cell>
          <cell r="BW52" t="str">
            <v>จำเลยที่ 1
จำเลยที่ 2
จำเลยที่ 3</v>
          </cell>
          <cell r="BX52" t="str">
            <v>3-5407-00100-38-4
3-5702-00229-80-0
1-1007-01261-66-5</v>
          </cell>
          <cell r="BY52"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2" t="str">
            <v>ไม่พบทรัพย์</v>
          </cell>
          <cell r="CA52" t="str">
            <v>พบทรัพย์</v>
          </cell>
          <cell r="CB52">
            <v>3</v>
          </cell>
          <cell r="CC52" t="str">
            <v>จันทร์นิภา</v>
          </cell>
          <cell r="CD52"/>
          <cell r="CE52"/>
          <cell r="CF52"/>
          <cell r="CG52"/>
          <cell r="CH52"/>
          <cell r="CI52"/>
          <cell r="CJ52"/>
          <cell r="CK52"/>
          <cell r="CL52"/>
          <cell r="CM52"/>
          <cell r="CN52"/>
          <cell r="CO52"/>
        </row>
        <row r="53">
          <cell r="B53">
            <v>1488</v>
          </cell>
          <cell r="C53">
            <v>47</v>
          </cell>
          <cell r="D53">
            <v>18</v>
          </cell>
          <cell r="E53">
            <v>11</v>
          </cell>
          <cell r="F53">
            <v>2564</v>
          </cell>
          <cell r="G53" t="str">
            <v>800071459989 ,
800071459887 ,
800071460011</v>
          </cell>
          <cell r="H53" t="str">
            <v>นาย</v>
          </cell>
          <cell r="I53" t="str">
            <v>จิรยุทธ</v>
          </cell>
          <cell r="J53" t="str">
            <v>มอญทุ่ง</v>
          </cell>
          <cell r="K53">
            <v>1639900008408</v>
          </cell>
          <cell r="L53" t="str">
            <v>ถนนทิพย์เนตร</v>
          </cell>
          <cell r="M53" t="str">
            <v>เชียงใหม่ 1</v>
          </cell>
          <cell r="N53">
            <v>8</v>
          </cell>
          <cell r="O53" t="str">
            <v>สินเชื่อเคหะ</v>
          </cell>
          <cell r="P53" t="str">
            <v>1.บุคคลค้ำประกัน</v>
          </cell>
          <cell r="Q53">
            <v>1407171.93</v>
          </cell>
          <cell r="R53">
            <v>243776.33</v>
          </cell>
          <cell r="S53" t="str">
            <v>จังหวัดเชียงใหม่</v>
          </cell>
          <cell r="T53" t="str">
            <v>ผบ.3660</v>
          </cell>
          <cell r="U53" t="str">
            <v>2562</v>
          </cell>
          <cell r="V53" t="str">
            <v>ผบ.870</v>
          </cell>
          <cell r="W53">
            <v>2563</v>
          </cell>
          <cell r="X53"/>
          <cell r="Y53"/>
          <cell r="Z53"/>
          <cell r="AA53">
            <v>3</v>
          </cell>
          <cell r="AB53">
            <v>2</v>
          </cell>
          <cell r="AC53">
            <v>2563</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19/11/2564)//สืบแล้ว รายงานผล วันที่ 14/1/2565</v>
          </cell>
          <cell r="BC53">
            <v>300</v>
          </cell>
          <cell r="BD53">
            <v>30</v>
          </cell>
          <cell r="BE53">
            <v>11</v>
          </cell>
          <cell r="BF53">
            <v>2565</v>
          </cell>
          <cell r="BG53">
            <v>0</v>
          </cell>
          <cell r="BH53" t="str">
            <v>-</v>
          </cell>
          <cell r="BI53" t="str">
            <v>-</v>
          </cell>
          <cell r="BJ53" t="str">
            <v>-</v>
          </cell>
          <cell r="BK53">
            <v>0</v>
          </cell>
          <cell r="BL53">
            <v>405</v>
          </cell>
          <cell r="BM53">
            <v>0</v>
          </cell>
          <cell r="BN53" t="str">
            <v/>
          </cell>
          <cell r="BO53" t="str">
            <v/>
          </cell>
          <cell r="BP53" t="str">
            <v/>
          </cell>
          <cell r="BQ53" t="str">
            <v>-</v>
          </cell>
          <cell r="BR53" t="str">
            <v>-</v>
          </cell>
          <cell r="BS53" t="str">
            <v>-</v>
          </cell>
          <cell r="BT53" t="str">
            <v>นายจิรยุทธ มอญทุ่ง</v>
          </cell>
          <cell r="BU53">
            <v>0</v>
          </cell>
          <cell r="BV53" t="str">
            <v>1.นายจิรยุทธ มอญทุ่ง</v>
          </cell>
          <cell r="BW53" t="str">
            <v>จำเลยที่ 1</v>
          </cell>
          <cell r="BX53" t="str">
            <v>1-6399-00008-40-8</v>
          </cell>
          <cell r="BY53" t="str">
            <v>-ไม่พบว่ามีกรรมสิทธิ์ในที่ดินที่ อ.เมืองเชียงใหม่ จ.เชียงใหม่
-ไม่พบว่ามีกรรมสิทธิ์ในที่ดินที่ อ.เมืองตาก จ.ตาก</v>
          </cell>
          <cell r="BZ53" t="str">
            <v>ไม่พบทรัพย์</v>
          </cell>
          <cell r="CA53" t="str">
            <v>พบทรัพย์</v>
          </cell>
          <cell r="CB53">
            <v>1</v>
          </cell>
          <cell r="CC53" t="str">
            <v>จันทร์นิภา</v>
          </cell>
          <cell r="CD53"/>
          <cell r="CE53"/>
          <cell r="CF53"/>
          <cell r="CG53"/>
          <cell r="CH53"/>
          <cell r="CI53"/>
          <cell r="CJ53"/>
          <cell r="CK53"/>
          <cell r="CL53"/>
          <cell r="CM53"/>
          <cell r="CN53"/>
          <cell r="CO53"/>
        </row>
        <row r="54">
          <cell r="B54">
            <v>1489</v>
          </cell>
          <cell r="C54">
            <v>48</v>
          </cell>
          <cell r="D54">
            <v>19</v>
          </cell>
          <cell r="E54">
            <v>11</v>
          </cell>
          <cell r="F54">
            <v>2564</v>
          </cell>
          <cell r="G54">
            <v>800084855876</v>
          </cell>
          <cell r="H54" t="str">
            <v>นาย</v>
          </cell>
          <cell r="I54" t="str">
            <v xml:space="preserve">วีรพงษ์ </v>
          </cell>
          <cell r="J54" t="str">
            <v>แซโจว</v>
          </cell>
          <cell r="K54">
            <v>8580167001244</v>
          </cell>
          <cell r="L54" t="str">
            <v>ดอยเต่า</v>
          </cell>
          <cell r="M54" t="str">
            <v>เชียงใหม่ 3</v>
          </cell>
          <cell r="N54">
            <v>8</v>
          </cell>
          <cell r="O54" t="str">
            <v>สินเชื่อเคหะ</v>
          </cell>
          <cell r="P54" t="str">
            <v>1.บุคคลค้ำประกัน</v>
          </cell>
          <cell r="Q54">
            <v>2111854.02</v>
          </cell>
          <cell r="R54">
            <v>273946.62</v>
          </cell>
          <cell r="S54" t="str">
            <v>จังหวัดเชียงใหม่</v>
          </cell>
          <cell r="T54" t="str">
            <v>ผบ.E910</v>
          </cell>
          <cell r="U54" t="str">
            <v>2563</v>
          </cell>
          <cell r="V54" t="str">
            <v>ผบ.898</v>
          </cell>
          <cell r="W54">
            <v>2564</v>
          </cell>
          <cell r="X54">
            <v>14</v>
          </cell>
          <cell r="Y54">
            <v>10</v>
          </cell>
          <cell r="Z54">
            <v>2564</v>
          </cell>
          <cell r="AA54"/>
          <cell r="AB54"/>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v>
          </cell>
          <cell r="BC54" t="str">
            <v>0
300</v>
          </cell>
          <cell r="BD54" t="str">
            <v>13
27</v>
          </cell>
          <cell r="BE54" t="str">
            <v>11
3</v>
          </cell>
          <cell r="BF54" t="str">
            <v>2566
2567</v>
          </cell>
          <cell r="BG54">
            <v>0</v>
          </cell>
          <cell r="BH54" t="str">
            <v>-</v>
          </cell>
          <cell r="BI54" t="str">
            <v>-</v>
          </cell>
          <cell r="BJ54" t="str">
            <v>-</v>
          </cell>
          <cell r="BK54">
            <v>0</v>
          </cell>
          <cell r="BL54" t="str">
            <v>320
105</v>
          </cell>
          <cell r="BM54">
            <v>0</v>
          </cell>
          <cell r="BN54">
            <v>3</v>
          </cell>
          <cell r="BO54">
            <v>7</v>
          </cell>
          <cell r="BP54">
            <v>2567</v>
          </cell>
          <cell r="BQ54" t="str">
            <v>-</v>
          </cell>
          <cell r="BR54" t="str">
            <v>-</v>
          </cell>
          <cell r="BS54" t="str">
            <v>-</v>
          </cell>
          <cell r="BT54" t="str">
            <v>นายวีรพงษ์  แซโจว</v>
          </cell>
          <cell r="BU54">
            <v>0</v>
          </cell>
          <cell r="BV54" t="str">
            <v>1.นายวีรพงษ์ แซ่โจว</v>
          </cell>
          <cell r="BW54" t="str">
            <v>จำเลยที่ 1</v>
          </cell>
          <cell r="BX54" t="str">
            <v>8-5801-67001-24-4</v>
          </cell>
          <cell r="BY54" t="str">
            <v>-ไม่พบว่ามีกรรมสิทธิ์ในที่ดินที่ อ.สารภี จ.เชียงใหม่
-ไม่พบว่ามีกรรมสิทธิ์ในที่ดินที่ อ.สันกำแพง จ.เชียงใหม่</v>
          </cell>
          <cell r="BZ54" t="str">
            <v>ไม่พบทรัพย์</v>
          </cell>
          <cell r="CA54"/>
          <cell r="CB54">
            <v>1</v>
          </cell>
          <cell r="CC54" t="str">
            <v>จันทร์นิภา</v>
          </cell>
          <cell r="CD54"/>
          <cell r="CE54"/>
          <cell r="CF54"/>
          <cell r="CG54"/>
          <cell r="CH54"/>
          <cell r="CI54"/>
          <cell r="CJ54"/>
          <cell r="CK54"/>
          <cell r="CL54"/>
          <cell r="CM54"/>
          <cell r="CN54"/>
          <cell r="CO54"/>
        </row>
        <row r="55">
          <cell r="B55">
            <v>1490</v>
          </cell>
          <cell r="C55">
            <v>49</v>
          </cell>
          <cell r="D55">
            <v>19</v>
          </cell>
          <cell r="E55">
            <v>11</v>
          </cell>
          <cell r="F55">
            <v>2564</v>
          </cell>
          <cell r="G55">
            <v>800051241878</v>
          </cell>
          <cell r="H55" t="str">
            <v>นาง</v>
          </cell>
          <cell r="I55" t="str">
            <v xml:space="preserve">ธัญญลักษณ์ </v>
          </cell>
          <cell r="J55" t="str">
            <v>ธนัฐฐากรณ์กุล</v>
          </cell>
          <cell r="K55">
            <v>3639800142044</v>
          </cell>
          <cell r="L55" t="str">
            <v>สันป่าตอง</v>
          </cell>
          <cell r="M55" t="str">
            <v>เชียงใหม่ 3</v>
          </cell>
          <cell r="N55">
            <v>8</v>
          </cell>
          <cell r="O55" t="str">
            <v>สินเชื่อสวัสดิการ</v>
          </cell>
          <cell r="P55" t="str">
            <v>1.บุคคลค้ำประกัน</v>
          </cell>
          <cell r="Q55">
            <v>238782.6</v>
          </cell>
          <cell r="R55"/>
          <cell r="S55" t="str">
            <v>แขวงเชียงใหม่</v>
          </cell>
          <cell r="T55" t="str">
            <v>ผบE.63</v>
          </cell>
          <cell r="U55" t="str">
            <v>2564</v>
          </cell>
          <cell r="V55" t="str">
            <v>ผบE.3865</v>
          </cell>
          <cell r="W55">
            <v>2564</v>
          </cell>
          <cell r="X55">
            <v>16</v>
          </cell>
          <cell r="Y55">
            <v>11</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15/3/2565</v>
          </cell>
          <cell r="BC55">
            <v>1200</v>
          </cell>
          <cell r="BD55">
            <v>16</v>
          </cell>
          <cell r="BE55">
            <v>10</v>
          </cell>
          <cell r="BF55">
            <v>2566</v>
          </cell>
          <cell r="BG55">
            <v>0</v>
          </cell>
          <cell r="BH55" t="str">
            <v>-</v>
          </cell>
          <cell r="BI55" t="str">
            <v>-</v>
          </cell>
          <cell r="BJ55" t="str">
            <v>-</v>
          </cell>
          <cell r="BK55">
            <v>0</v>
          </cell>
          <cell r="BL55">
            <v>2090</v>
          </cell>
          <cell r="BM55">
            <v>0</v>
          </cell>
          <cell r="BN55" t="str">
            <v/>
          </cell>
          <cell r="BO55" t="str">
            <v/>
          </cell>
          <cell r="BP55" t="str">
            <v/>
          </cell>
          <cell r="BQ55" t="str">
            <v>-</v>
          </cell>
          <cell r="BR55" t="str">
            <v>-</v>
          </cell>
          <cell r="BS55" t="str">
            <v>-</v>
          </cell>
          <cell r="BT55" t="str">
            <v>นางธัญญลักษณ์  ธนัฐฐากรณ์กุล</v>
          </cell>
          <cell r="BU55">
            <v>0</v>
          </cell>
          <cell r="BV55" t="str">
            <v>1.นางธัญญลักษณ์ ธนัฐฐากรณ์กุล
2.นายชาญชิต จินะคำ
3.นางสาววิไลวรรณ อสิพงษ์
4.นางสาวอังคณา อุตะมา</v>
          </cell>
          <cell r="BW55" t="str">
            <v>จำเลยที่ 1
คู่สมรสจำเลยที่ 1
จำเลยที่ 2
จำเลยที่ 3</v>
          </cell>
          <cell r="BX55" t="str">
            <v>3-6398-00142-04-4
3-5012-00637-64-0
3-5012-00310-09-8
3-5012-00310-10-1</v>
          </cell>
          <cell r="BY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5" t="str">
            <v>พบทรัพย์</v>
          </cell>
          <cell r="CA55" t="str">
            <v>พบทรัพย์</v>
          </cell>
          <cell r="CB55">
            <v>4</v>
          </cell>
          <cell r="CC55" t="str">
            <v>จันทร์นิภา</v>
          </cell>
          <cell r="CD55"/>
          <cell r="CE55"/>
          <cell r="CF55"/>
          <cell r="CG55"/>
          <cell r="CH55"/>
          <cell r="CI55"/>
          <cell r="CJ55"/>
          <cell r="CK55"/>
          <cell r="CL55"/>
          <cell r="CM55"/>
          <cell r="CN55"/>
          <cell r="CO55"/>
        </row>
        <row r="56">
          <cell r="B56">
            <v>1491</v>
          </cell>
          <cell r="C56">
            <v>50</v>
          </cell>
          <cell r="D56">
            <v>19</v>
          </cell>
          <cell r="E56">
            <v>11</v>
          </cell>
          <cell r="F56">
            <v>2564</v>
          </cell>
          <cell r="G56">
            <v>800059628258</v>
          </cell>
          <cell r="H56" t="str">
            <v>นาง</v>
          </cell>
          <cell r="I56" t="str">
            <v>กมลทิพย์</v>
          </cell>
          <cell r="J56" t="str">
            <v>ไชยชนะ</v>
          </cell>
          <cell r="K56">
            <v>3501200735820</v>
          </cell>
          <cell r="L56" t="str">
            <v>สันป่าตอง</v>
          </cell>
          <cell r="M56" t="str">
            <v>เชียงใหม่ 3</v>
          </cell>
          <cell r="N56">
            <v>8</v>
          </cell>
          <cell r="O56" t="str">
            <v>สินเชื่อธนาคารประชาชน</v>
          </cell>
          <cell r="P56" t="str">
            <v>1.บุคคลค้ำประกัน</v>
          </cell>
          <cell r="Q56">
            <v>176280.58</v>
          </cell>
          <cell r="R56"/>
          <cell r="S56" t="str">
            <v>แขวงเชียงใหม่</v>
          </cell>
          <cell r="T56" t="str">
            <v>ผบ.E82</v>
          </cell>
          <cell r="U56" t="str">
            <v>2564</v>
          </cell>
          <cell r="V56" t="str">
            <v>ผบE3896</v>
          </cell>
          <cell r="W56">
            <v>2564</v>
          </cell>
          <cell r="X56"/>
          <cell r="Y56"/>
          <cell r="Z56"/>
          <cell r="AA56">
            <v>16</v>
          </cell>
          <cell r="AB56">
            <v>11</v>
          </cell>
          <cell r="AC56">
            <v>2564</v>
          </cell>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14/1/2565</v>
          </cell>
          <cell r="BC56">
            <v>1500</v>
          </cell>
          <cell r="BD56">
            <v>12</v>
          </cell>
          <cell r="BE56">
            <v>4</v>
          </cell>
          <cell r="BF56">
            <v>2566</v>
          </cell>
          <cell r="BG56">
            <v>0</v>
          </cell>
          <cell r="BH56" t="str">
            <v>-</v>
          </cell>
          <cell r="BI56" t="str">
            <v>-</v>
          </cell>
          <cell r="BJ56" t="str">
            <v>-</v>
          </cell>
          <cell r="BK56">
            <v>0</v>
          </cell>
          <cell r="BL56">
            <v>990</v>
          </cell>
          <cell r="BM56">
            <v>0</v>
          </cell>
          <cell r="BN56">
            <v>11</v>
          </cell>
          <cell r="BO56">
            <v>7</v>
          </cell>
          <cell r="BP56">
            <v>2566</v>
          </cell>
          <cell r="BQ56" t="str">
            <v>-</v>
          </cell>
          <cell r="BR56" t="str">
            <v>-</v>
          </cell>
          <cell r="BS56" t="str">
            <v>-</v>
          </cell>
          <cell r="BT56" t="str">
            <v>นางกมลทิพย์ ไชยชนะ</v>
          </cell>
          <cell r="BU56">
            <v>0</v>
          </cell>
          <cell r="BV56" t="str">
            <v>1.นางกมลทิพย์ ไชยนะ
2.นายจำรัส ไชยชนะ
3.นางบุษบา ปุ๋ยฟู
4.นายจันทร์ ปุ๋ยฟู
5.นางสาวอุบลรัตน์ พันธ์มูล</v>
          </cell>
          <cell r="BW56" t="str">
            <v>จำเลยที่ 1
คู่สมรสจำเลยที่ 1
จำเลยที่ 2
คู่สมรสจำเลยที่ 2
จำเลยที่ 3</v>
          </cell>
          <cell r="BX56" t="str">
            <v>3-5012-00735-82-0
3-5012-00725-33-6
3-5012-00735-81-1
3-5012-00736-03-6
3-5012-00738-62-4</v>
          </cell>
          <cell r="BY56"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6" t="str">
            <v>ไม่พบทรัพย์</v>
          </cell>
          <cell r="CA56" t="str">
            <v>พบทรัพย์</v>
          </cell>
          <cell r="CB56">
            <v>5</v>
          </cell>
          <cell r="CC56" t="str">
            <v>จันทร์นิภา</v>
          </cell>
          <cell r="CD56"/>
          <cell r="CE56"/>
          <cell r="CF56"/>
          <cell r="CG56"/>
          <cell r="CH56"/>
          <cell r="CI56"/>
          <cell r="CJ56"/>
          <cell r="CK56"/>
          <cell r="CL56"/>
          <cell r="CM56"/>
          <cell r="CN56"/>
          <cell r="CO56"/>
        </row>
        <row r="57">
          <cell r="B57">
            <v>1492</v>
          </cell>
          <cell r="C57">
            <v>51</v>
          </cell>
          <cell r="D57">
            <v>19</v>
          </cell>
          <cell r="E57">
            <v>11</v>
          </cell>
          <cell r="F57">
            <v>2564</v>
          </cell>
          <cell r="G57">
            <v>800040660493</v>
          </cell>
          <cell r="H57" t="str">
            <v>นาย
นาย</v>
          </cell>
          <cell r="I57" t="str">
            <v>พินิจ
สมเพชร</v>
          </cell>
          <cell r="J57" t="str">
            <v>สมหาร
อรรจน์ไพสิฐ (ผู้กู้ล้มละลาย)</v>
          </cell>
          <cell r="K57" t="str">
            <v>3-5012-00493-21-4</v>
          </cell>
          <cell r="L57" t="str">
            <v>สันป่าตอง</v>
          </cell>
          <cell r="M57" t="str">
            <v>เชียงใหม่ 3</v>
          </cell>
          <cell r="N57">
            <v>8</v>
          </cell>
          <cell r="O57" t="str">
            <v>สินเชื่อสวัสดิการ</v>
          </cell>
          <cell r="P57" t="str">
            <v>1.บุคคลค้ำประกัน</v>
          </cell>
          <cell r="Q57">
            <v>968560.44</v>
          </cell>
          <cell r="R57">
            <v>139708.76999999999</v>
          </cell>
          <cell r="S57" t="str">
            <v>จังหวัดเชียงใหม่</v>
          </cell>
          <cell r="T57" t="str">
            <v>ผบ.E15</v>
          </cell>
          <cell r="U57" t="str">
            <v>2564</v>
          </cell>
          <cell r="V57" t="str">
            <v>ผบE1169</v>
          </cell>
          <cell r="W57">
            <v>2564</v>
          </cell>
          <cell r="X57">
            <v>9</v>
          </cell>
          <cell r="Y57">
            <v>11</v>
          </cell>
          <cell r="Z57">
            <v>2564</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600</v>
          </cell>
          <cell r="BD57">
            <v>20</v>
          </cell>
          <cell r="BE57">
            <v>1</v>
          </cell>
          <cell r="BF57">
            <v>2566</v>
          </cell>
          <cell r="BG57">
            <v>0</v>
          </cell>
          <cell r="BH57" t="str">
            <v>-</v>
          </cell>
          <cell r="BI57" t="str">
            <v>-</v>
          </cell>
          <cell r="BJ57" t="str">
            <v>-</v>
          </cell>
          <cell r="BK57">
            <v>0</v>
          </cell>
          <cell r="BL57">
            <v>690</v>
          </cell>
          <cell r="BM57">
            <v>0</v>
          </cell>
          <cell r="BN57" t="str">
            <v>หลัง 8</v>
          </cell>
          <cell r="BO57">
            <v>3</v>
          </cell>
          <cell r="BP57">
            <v>2566</v>
          </cell>
          <cell r="BQ57" t="str">
            <v>-</v>
          </cell>
          <cell r="BR57" t="str">
            <v>-</v>
          </cell>
          <cell r="BS57" t="str">
            <v>-</v>
          </cell>
          <cell r="BT57" t="str">
            <v>นาย
นายพินิจ
สมเพชร สมหาร
อรรจน์ไพสิฐ (ผู้กู้ล้มละลาย)</v>
          </cell>
          <cell r="BU57">
            <v>883263011485</v>
          </cell>
          <cell r="BV57" t="str">
            <v>1.นายพินิจ สมหาร
2.นางสาวพัชรินทร์ เรือนจันทร์</v>
          </cell>
          <cell r="BW57" t="str">
            <v>จำเลยที่1
คู่สมรสจำเลยที่ 1</v>
          </cell>
          <cell r="BX57" t="str">
            <v>3-5012-00493-21-4
3-5012-00477-72-3</v>
          </cell>
          <cell r="BY57" t="str">
            <v>-ไม่พบว่ามีกรรมสิทธิ์ในที่ดินที่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ไม่พบทรัพย์</v>
          </cell>
          <cell r="CB57">
            <v>2</v>
          </cell>
          <cell r="CC57" t="str">
            <v>จันทร์นิภา</v>
          </cell>
          <cell r="CD57"/>
          <cell r="CE57"/>
          <cell r="CF57"/>
          <cell r="CG57"/>
          <cell r="CH57"/>
          <cell r="CI57"/>
          <cell r="CJ57"/>
          <cell r="CK57"/>
          <cell r="CL57"/>
          <cell r="CM57"/>
          <cell r="CN57"/>
          <cell r="CO57"/>
        </row>
        <row r="58">
          <cell r="B58">
            <v>1493</v>
          </cell>
          <cell r="C58">
            <v>52</v>
          </cell>
          <cell r="D58">
            <v>19</v>
          </cell>
          <cell r="E58">
            <v>11</v>
          </cell>
          <cell r="F58">
            <v>2564</v>
          </cell>
          <cell r="G58">
            <v>800095980804</v>
          </cell>
          <cell r="H58" t="str">
            <v>นาย</v>
          </cell>
          <cell r="I58" t="str">
            <v>อดิเรก</v>
          </cell>
          <cell r="J58" t="str">
            <v>โปทะจันทร์</v>
          </cell>
          <cell r="K58">
            <v>3509900928865</v>
          </cell>
          <cell r="L58" t="str">
            <v>ดอยเต่า</v>
          </cell>
          <cell r="M58" t="str">
            <v>เชียงใหม่ 3</v>
          </cell>
          <cell r="N58">
            <v>8</v>
          </cell>
          <cell r="O58" t="str">
            <v>สินเชื่อแก้ไขปัญหาหนี้นอกระบบPSAระยะที่2</v>
          </cell>
          <cell r="P58" t="str">
            <v>1.บุคคลค้ำประกัน</v>
          </cell>
          <cell r="Q58">
            <v>45830</v>
          </cell>
          <cell r="R58"/>
          <cell r="S58" t="str">
            <v>แขวงเชียงใหม่</v>
          </cell>
          <cell r="T58" t="str">
            <v>ผบ.E61</v>
          </cell>
          <cell r="U58" t="str">
            <v>2564</v>
          </cell>
          <cell r="V58" t="str">
            <v>ผบE3866</v>
          </cell>
          <cell r="W58">
            <v>2564</v>
          </cell>
          <cell r="X58">
            <v>16</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15/3/2565</v>
          </cell>
          <cell r="BC58">
            <v>600</v>
          </cell>
          <cell r="BD58">
            <v>16</v>
          </cell>
          <cell r="BE58">
            <v>10</v>
          </cell>
          <cell r="BF58">
            <v>2566</v>
          </cell>
          <cell r="BG58">
            <v>0</v>
          </cell>
          <cell r="BH58" t="str">
            <v>-</v>
          </cell>
          <cell r="BI58" t="str">
            <v>-</v>
          </cell>
          <cell r="BJ58" t="str">
            <v>-</v>
          </cell>
          <cell r="BK58">
            <v>0</v>
          </cell>
          <cell r="BL58">
            <v>680</v>
          </cell>
          <cell r="BM58">
            <v>0</v>
          </cell>
          <cell r="BN58">
            <v>15</v>
          </cell>
          <cell r="BO58">
            <v>2</v>
          </cell>
          <cell r="BP58">
            <v>2567</v>
          </cell>
          <cell r="BQ58" t="str">
            <v>-</v>
          </cell>
          <cell r="BR58" t="str">
            <v>-</v>
          </cell>
          <cell r="BS58" t="str">
            <v>-</v>
          </cell>
          <cell r="BT58" t="str">
            <v>นายอดิเรก โปทะจันทร์</v>
          </cell>
          <cell r="BU58">
            <v>0</v>
          </cell>
          <cell r="BV58" t="str">
            <v>1.นายอดิเรก โปทะจันทร์
2.นางสาวนงคราญ สังหรณ์</v>
          </cell>
          <cell r="BW58" t="str">
            <v>จำเลยที่ 1
จำเลยที่2</v>
          </cell>
          <cell r="BX58" t="str">
            <v>3-5099-00928-86-5
3-5099-00478-62-2</v>
          </cell>
          <cell r="BY58"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8" t="str">
            <v>ไม่พบทรัพย์</v>
          </cell>
          <cell r="CA58" t="str">
            <v>ไม่พบทรัพย์</v>
          </cell>
          <cell r="CB58">
            <v>2</v>
          </cell>
          <cell r="CC58" t="str">
            <v>วรกมล</v>
          </cell>
          <cell r="CD58"/>
          <cell r="CE58"/>
          <cell r="CF58"/>
          <cell r="CG58"/>
          <cell r="CH58"/>
          <cell r="CI58"/>
          <cell r="CJ58"/>
          <cell r="CK58"/>
          <cell r="CL58"/>
          <cell r="CM58"/>
          <cell r="CN58"/>
          <cell r="CO58"/>
        </row>
        <row r="59">
          <cell r="B59">
            <v>1494</v>
          </cell>
          <cell r="C59">
            <v>53</v>
          </cell>
          <cell r="D59">
            <v>19</v>
          </cell>
          <cell r="E59">
            <v>11</v>
          </cell>
          <cell r="F59">
            <v>2564</v>
          </cell>
          <cell r="G59">
            <v>800047196327</v>
          </cell>
          <cell r="H59" t="str">
            <v>นาย</v>
          </cell>
          <cell r="I59" t="str">
            <v>วีธรา</v>
          </cell>
          <cell r="J59" t="str">
            <v>ติ๊บมูล</v>
          </cell>
          <cell r="K59">
            <v>3501200664230</v>
          </cell>
          <cell r="L59" t="str">
            <v>แม่วาง</v>
          </cell>
          <cell r="M59" t="str">
            <v>เชียงใหม่ 3</v>
          </cell>
          <cell r="N59">
            <v>8</v>
          </cell>
          <cell r="O59" t="str">
            <v>สินเชื่อธนาคารประชาชน</v>
          </cell>
          <cell r="P59" t="str">
            <v>1.บุคคลค้ำประกัน</v>
          </cell>
          <cell r="Q59">
            <v>94535.84</v>
          </cell>
          <cell r="R59">
            <v>34791.31</v>
          </cell>
          <cell r="S59" t="str">
            <v>แขวงเชียงใหม่</v>
          </cell>
          <cell r="T59" t="str">
            <v>ผบ.E984</v>
          </cell>
          <cell r="U59" t="str">
            <v>2564</v>
          </cell>
          <cell r="V59" t="str">
            <v>ผบE3695</v>
          </cell>
          <cell r="W59">
            <v>2564</v>
          </cell>
          <cell r="X59">
            <v>2</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1500</v>
          </cell>
          <cell r="BD59">
            <v>20</v>
          </cell>
          <cell r="BE59">
            <v>2</v>
          </cell>
          <cell r="BF59">
            <v>2566</v>
          </cell>
          <cell r="BG59">
            <v>0</v>
          </cell>
          <cell r="BH59" t="str">
            <v>-</v>
          </cell>
          <cell r="BI59" t="str">
            <v>-</v>
          </cell>
          <cell r="BJ59" t="str">
            <v>-</v>
          </cell>
          <cell r="BK59">
            <v>0</v>
          </cell>
          <cell r="BL59">
            <v>1715</v>
          </cell>
          <cell r="BM59">
            <v>0</v>
          </cell>
          <cell r="BN59">
            <v>15</v>
          </cell>
          <cell r="BO59">
            <v>6</v>
          </cell>
          <cell r="BP59">
            <v>2566</v>
          </cell>
          <cell r="BQ59" t="str">
            <v>-</v>
          </cell>
          <cell r="BR59" t="str">
            <v>-</v>
          </cell>
          <cell r="BS59" t="str">
            <v>-</v>
          </cell>
          <cell r="BT59" t="str">
            <v>นายวีธรา ติ๊บมูล</v>
          </cell>
          <cell r="BU59">
            <v>0</v>
          </cell>
          <cell r="BV59" t="str">
            <v xml:space="preserve">1.นายวีธรา ติ๊บมูล
2.นายนิรุตน์ สมฟ้ามิตร
3.นางสาวยุวดี ยวงแก้ว
4.นางสาวมยุรี ใจสม
5.นายสุริยัน ชัยแก้ว
</v>
          </cell>
          <cell r="BW59" t="str">
            <v xml:space="preserve">จำเลยที่ 1
จำเลยที่ 2
คู่สมรสจำเลยที่ 2
จำเลยที่ 3
คู่สมรสจำเลยที่ 3
</v>
          </cell>
          <cell r="BX59" t="str">
            <v xml:space="preserve">3-5012-00664-23-0
3-5012-00898-53-2
3-5402-00514-52-1
1-5301-00007-99-0
1-5099-00075-87-4
</v>
          </cell>
          <cell r="BY59"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59" t="str">
            <v>ไม่พบทรัพย์</v>
          </cell>
          <cell r="CA59" t="str">
            <v>พบทรัพย์</v>
          </cell>
          <cell r="CB59">
            <v>5</v>
          </cell>
          <cell r="CC59" t="str">
            <v>จันทร์นิภา</v>
          </cell>
          <cell r="CD59"/>
          <cell r="CE59"/>
          <cell r="CF59"/>
          <cell r="CG59"/>
          <cell r="CH59"/>
          <cell r="CI59"/>
          <cell r="CJ59"/>
          <cell r="CK59"/>
          <cell r="CL59">
            <v>242971</v>
          </cell>
          <cell r="CM59"/>
          <cell r="CN59"/>
          <cell r="CO59"/>
        </row>
        <row r="60">
          <cell r="B60">
            <v>1495</v>
          </cell>
          <cell r="C60">
            <v>54</v>
          </cell>
          <cell r="D60">
            <v>19</v>
          </cell>
          <cell r="E60">
            <v>11</v>
          </cell>
          <cell r="F60">
            <v>2564</v>
          </cell>
          <cell r="G60">
            <v>800080765103</v>
          </cell>
          <cell r="H60" t="str">
            <v>นางสาว</v>
          </cell>
          <cell r="I60" t="str">
            <v>เนตรนภา</v>
          </cell>
          <cell r="J60" t="str">
            <v>ปินตาวงค์</v>
          </cell>
          <cell r="K60">
            <v>3501200537548</v>
          </cell>
          <cell r="L60" t="str">
            <v>สันป่าตอง</v>
          </cell>
          <cell r="M60" t="str">
            <v>เชียงใหม่ 3</v>
          </cell>
          <cell r="N60">
            <v>8</v>
          </cell>
          <cell r="O60" t="str">
            <v>สินเชื่อธนาคารประชาชน</v>
          </cell>
          <cell r="P60" t="str">
            <v>1.บุคคลค้ำประกัน</v>
          </cell>
          <cell r="Q60">
            <v>142549.94</v>
          </cell>
          <cell r="R60"/>
          <cell r="S60" t="str">
            <v>แขวงเชียงใหม่</v>
          </cell>
          <cell r="T60" t="str">
            <v>ผบ.E66</v>
          </cell>
          <cell r="U60" t="str">
            <v>2564</v>
          </cell>
          <cell r="V60" t="str">
            <v xml:space="preserve"> ผบE3868</v>
          </cell>
          <cell r="W60">
            <v>2564</v>
          </cell>
          <cell r="X60"/>
          <cell r="Y60"/>
          <cell r="Z60"/>
          <cell r="AA60">
            <v>16</v>
          </cell>
          <cell r="AB60">
            <v>11</v>
          </cell>
          <cell r="AC60">
            <v>2564</v>
          </cell>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14/1/2565</v>
          </cell>
          <cell r="BC60">
            <v>1200</v>
          </cell>
          <cell r="BD60">
            <v>12</v>
          </cell>
          <cell r="BE60">
            <v>4</v>
          </cell>
          <cell r="BF60">
            <v>2566</v>
          </cell>
          <cell r="BG60">
            <v>0</v>
          </cell>
          <cell r="BH60" t="str">
            <v>-</v>
          </cell>
          <cell r="BI60" t="str">
            <v>-</v>
          </cell>
          <cell r="BJ60" t="str">
            <v>-</v>
          </cell>
          <cell r="BK60">
            <v>0</v>
          </cell>
          <cell r="BL60">
            <v>835</v>
          </cell>
          <cell r="BM60">
            <v>0</v>
          </cell>
          <cell r="BN60">
            <v>11</v>
          </cell>
          <cell r="BO60">
            <v>7</v>
          </cell>
          <cell r="BP60">
            <v>2566</v>
          </cell>
          <cell r="BQ60" t="str">
            <v>-</v>
          </cell>
          <cell r="BR60" t="str">
            <v>-</v>
          </cell>
          <cell r="BS60" t="str">
            <v>-</v>
          </cell>
          <cell r="BT60" t="str">
            <v>นางสาวเนตรนภา ปินตาวงค์</v>
          </cell>
          <cell r="BU60">
            <v>0</v>
          </cell>
          <cell r="BV60" t="str">
            <v>1.นางสาวเนตรนภา ปินตาวงค์ 
2.นางสาวกาญจนา อินถาเขียว
3.นายพีรเดช คำมูล
4.นางสาวรัตนาพร พินิจสอน</v>
          </cell>
          <cell r="BW60" t="str">
            <v>จำเลยที่ 1
จำเลยที่ 2
คู่สมรสจำเลยที่ 2
จำเลยที่ 3</v>
          </cell>
          <cell r="BX60" t="str">
            <v>3-5012-00537-54-8
1-5099-00246-36-9
1-5012-00002-59-1
1-5099-00199-57-3</v>
          </cell>
          <cell r="BY60"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0" t="str">
            <v>ไม่พบทรัพย์</v>
          </cell>
          <cell r="CA60"/>
          <cell r="CB60">
            <v>4</v>
          </cell>
          <cell r="CC60" t="str">
            <v>วรกมล</v>
          </cell>
          <cell r="CD60"/>
          <cell r="CE60"/>
          <cell r="CF60"/>
          <cell r="CG60"/>
          <cell r="CH60"/>
          <cell r="CI60"/>
          <cell r="CJ60"/>
          <cell r="CK60"/>
          <cell r="CL60"/>
          <cell r="CM60"/>
          <cell r="CN60"/>
          <cell r="CO60"/>
        </row>
        <row r="61">
          <cell r="B61">
            <v>1496</v>
          </cell>
          <cell r="C61">
            <v>55</v>
          </cell>
          <cell r="D61">
            <v>23</v>
          </cell>
          <cell r="E61">
            <v>11</v>
          </cell>
          <cell r="F61">
            <v>2564</v>
          </cell>
          <cell r="G61">
            <v>800007506838</v>
          </cell>
          <cell r="H61" t="str">
            <v>นาย</v>
          </cell>
          <cell r="I61" t="str">
            <v>ปิยมิตร</v>
          </cell>
          <cell r="J61" t="str">
            <v>คำสัตย์</v>
          </cell>
          <cell r="K61">
            <v>3580500173711</v>
          </cell>
          <cell r="L61" t="str">
            <v>ฮอด</v>
          </cell>
          <cell r="M61" t="str">
            <v>เชียงใหม่ 3</v>
          </cell>
          <cell r="N61">
            <v>8</v>
          </cell>
          <cell r="O61" t="str">
            <v>สินเชื่อเพื่อพัฒนากลุ่มอาชีพ</v>
          </cell>
          <cell r="P61" t="str">
            <v>1.บุคคลค้ำประกัน</v>
          </cell>
          <cell r="Q61">
            <v>901423.26</v>
          </cell>
          <cell r="R61">
            <v>101202.47</v>
          </cell>
          <cell r="S61" t="str">
            <v>จังหวัดแม่สะเรียง</v>
          </cell>
          <cell r="T61" t="str">
            <v>ผบE77</v>
          </cell>
          <cell r="U61" t="str">
            <v>2564</v>
          </cell>
          <cell r="V61" t="str">
            <v>ผบE219</v>
          </cell>
          <cell r="W61">
            <v>2564</v>
          </cell>
          <cell r="X61"/>
          <cell r="Y61"/>
          <cell r="Z61"/>
          <cell r="AA61">
            <v>27</v>
          </cell>
          <cell r="AB61">
            <v>10</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23/11/2564)//สืบแล้ว รายงานผล วันที่ 8/1/2564</v>
          </cell>
          <cell r="BC61">
            <v>1800</v>
          </cell>
          <cell r="BD61">
            <v>26</v>
          </cell>
          <cell r="BE61">
            <v>9</v>
          </cell>
          <cell r="BF61">
            <v>2565</v>
          </cell>
          <cell r="BG61">
            <v>0</v>
          </cell>
          <cell r="BH61" t="str">
            <v>-</v>
          </cell>
          <cell r="BI61" t="str">
            <v>-</v>
          </cell>
          <cell r="BJ61" t="str">
            <v>-</v>
          </cell>
          <cell r="BK61">
            <v>0</v>
          </cell>
          <cell r="BL61">
            <v>2015</v>
          </cell>
          <cell r="BM61">
            <v>0</v>
          </cell>
          <cell r="BN61" t="str">
            <v/>
          </cell>
          <cell r="BO61" t="str">
            <v/>
          </cell>
          <cell r="BP61" t="str">
            <v/>
          </cell>
          <cell r="BQ61" t="str">
            <v>-</v>
          </cell>
          <cell r="BR61" t="str">
            <v>-</v>
          </cell>
          <cell r="BS61" t="str">
            <v>-</v>
          </cell>
          <cell r="BT61" t="str">
            <v>นายปิยมิตร คำสัตย์</v>
          </cell>
          <cell r="BU61">
            <v>0</v>
          </cell>
          <cell r="BV61"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1" t="str">
            <v>จำเลยที่ 1
คู่สมรสจำเลยที่ 1
จำเลยที่ 2
คู่สมรสจำเลย ที่ 2
จำเลยที่ 3
คู่สมรสจำเลยที่ 3</v>
          </cell>
          <cell r="BX61" t="str">
            <v>3-5805-00173-71-1
2-5805-00046-22-2
3-5002-00147-06-4
1-5804-00003-42-6
3-3503-00314-71-1
1-5805-00066-69-1</v>
          </cell>
          <cell r="BY61"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1" t="str">
            <v>พบทรัพย์</v>
          </cell>
          <cell r="CA61" t="str">
            <v>พบทรัพย์</v>
          </cell>
          <cell r="CB61">
            <v>6</v>
          </cell>
          <cell r="CC61" t="str">
            <v>วรกมล</v>
          </cell>
          <cell r="CD61"/>
          <cell r="CE61"/>
          <cell r="CF61"/>
          <cell r="CG61"/>
          <cell r="CH61"/>
          <cell r="CI61"/>
          <cell r="CJ61"/>
          <cell r="CK61"/>
          <cell r="CL61">
            <v>243088</v>
          </cell>
          <cell r="CM61">
            <v>243141</v>
          </cell>
          <cell r="CN61"/>
          <cell r="CO61"/>
        </row>
        <row r="62">
          <cell r="B62">
            <v>1497</v>
          </cell>
          <cell r="C62">
            <v>56</v>
          </cell>
          <cell r="D62">
            <v>23</v>
          </cell>
          <cell r="E62">
            <v>11</v>
          </cell>
          <cell r="F62">
            <v>2564</v>
          </cell>
          <cell r="G62">
            <v>800082709414</v>
          </cell>
          <cell r="H62" t="str">
            <v>นาย</v>
          </cell>
          <cell r="I62" t="str">
            <v>ปัญญากร</v>
          </cell>
          <cell r="J62" t="str">
            <v>สมศรี</v>
          </cell>
          <cell r="K62">
            <v>1501800061335</v>
          </cell>
          <cell r="L62" t="str">
            <v>อมก๋อย</v>
          </cell>
          <cell r="M62" t="str">
            <v>เชียงใหม่ 3</v>
          </cell>
          <cell r="N62">
            <v>8</v>
          </cell>
          <cell r="O62" t="str">
            <v>สินเชื่อธนาคารประชาชน</v>
          </cell>
          <cell r="P62" t="str">
            <v>1.บุคคลค้ำประกัน</v>
          </cell>
          <cell r="Q62">
            <v>158054.1</v>
          </cell>
          <cell r="R62">
            <v>17457.060000000001</v>
          </cell>
          <cell r="S62" t="str">
            <v>จังหวัดฮอด</v>
          </cell>
          <cell r="T62" t="str">
            <v>ผบE441</v>
          </cell>
          <cell r="U62" t="str">
            <v>2564</v>
          </cell>
          <cell r="V62" t="str">
            <v>ผบE639</v>
          </cell>
          <cell r="W62">
            <v>2564</v>
          </cell>
          <cell r="X62"/>
          <cell r="Y62"/>
          <cell r="Z62"/>
          <cell r="AA62">
            <v>26</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1200</v>
          </cell>
          <cell r="BD62">
            <v>20</v>
          </cell>
          <cell r="BE62">
            <v>2</v>
          </cell>
          <cell r="BF62">
            <v>2566</v>
          </cell>
          <cell r="BG62">
            <v>0</v>
          </cell>
          <cell r="BH62" t="str">
            <v>-</v>
          </cell>
          <cell r="BI62" t="str">
            <v>-</v>
          </cell>
          <cell r="BJ62" t="str">
            <v>-</v>
          </cell>
          <cell r="BK62">
            <v>0</v>
          </cell>
          <cell r="BL62">
            <v>1920</v>
          </cell>
          <cell r="BM62">
            <v>0</v>
          </cell>
          <cell r="BN62" t="str">
            <v/>
          </cell>
          <cell r="BO62" t="str">
            <v/>
          </cell>
          <cell r="BP62" t="str">
            <v/>
          </cell>
          <cell r="BQ62" t="str">
            <v>-</v>
          </cell>
          <cell r="BR62" t="str">
            <v>-</v>
          </cell>
          <cell r="BS62" t="str">
            <v>-</v>
          </cell>
          <cell r="BT62" t="str">
            <v>นายปัญญากร สมศรี</v>
          </cell>
          <cell r="BU62">
            <v>888164010091</v>
          </cell>
          <cell r="BV62" t="str">
            <v>1.นายปัญญากร สมศรี
2.นางสาวจิณณ์พัชฌาณ์ ศรีทอง
3.นางสาวพรรณุกุล พรมทา 
4.นายภควัต แก้วบุญเรือง</v>
          </cell>
          <cell r="BW62" t="str">
            <v>จำเลยที่ 1
จำเลยที่ 2
จำเลยที่ 3
คู่สมรสจำเลยที่ 3</v>
          </cell>
          <cell r="BX62" t="str">
            <v>1-5018-00061-33-5
3-5014-00456-72-0
1-5099-00548-24-1
1-5099-00284-64-3</v>
          </cell>
          <cell r="BY62"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2" t="str">
            <v>พบทรัพย์</v>
          </cell>
          <cell r="CA62"/>
          <cell r="CB62">
            <v>4</v>
          </cell>
          <cell r="CC62" t="str">
            <v>วรกมล</v>
          </cell>
          <cell r="CD62"/>
          <cell r="CE62"/>
          <cell r="CF62"/>
          <cell r="CG62"/>
          <cell r="CH62"/>
          <cell r="CI62"/>
          <cell r="CJ62"/>
          <cell r="CK62"/>
          <cell r="CL62"/>
          <cell r="CM62"/>
          <cell r="CN62"/>
          <cell r="CO62"/>
        </row>
        <row r="63">
          <cell r="B63">
            <v>1498</v>
          </cell>
          <cell r="C63">
            <v>57</v>
          </cell>
          <cell r="D63">
            <v>23</v>
          </cell>
          <cell r="E63">
            <v>11</v>
          </cell>
          <cell r="F63">
            <v>2564</v>
          </cell>
          <cell r="G63">
            <v>800065289947</v>
          </cell>
          <cell r="H63" t="str">
            <v>นาง</v>
          </cell>
          <cell r="I63" t="str">
            <v>บุษยานาถ</v>
          </cell>
          <cell r="J63" t="str">
            <v>อุ่นเรือนหรือรักเมือง</v>
          </cell>
          <cell r="K63">
            <v>3501600009298</v>
          </cell>
          <cell r="L63" t="str">
            <v>ฮอด</v>
          </cell>
          <cell r="M63" t="str">
            <v>เชียงใหม่ 3</v>
          </cell>
          <cell r="N63">
            <v>8</v>
          </cell>
          <cell r="O63" t="str">
            <v>สินเชื่อธนาคารประชาชน</v>
          </cell>
          <cell r="P63" t="str">
            <v>1.บุคคลค้ำประกัน</v>
          </cell>
          <cell r="Q63">
            <v>124882.6</v>
          </cell>
          <cell r="R63">
            <v>22644.79</v>
          </cell>
          <cell r="S63" t="str">
            <v>จังหวัดฮอด</v>
          </cell>
          <cell r="T63" t="str">
            <v>ผบE93</v>
          </cell>
          <cell r="U63" t="str">
            <v>2564</v>
          </cell>
          <cell r="V63" t="str">
            <v>ผบE573</v>
          </cell>
          <cell r="W63">
            <v>2564</v>
          </cell>
          <cell r="X63">
            <v>12</v>
          </cell>
          <cell r="Y63">
            <v>10</v>
          </cell>
          <cell r="Z63">
            <v>2564</v>
          </cell>
          <cell r="AA63"/>
          <cell r="AB63"/>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23/11/2564)//สืบแล้ว รายงานผล วันที่ 30/12/2564</v>
          </cell>
          <cell r="BC63">
            <v>1200</v>
          </cell>
          <cell r="BD63">
            <v>30</v>
          </cell>
          <cell r="BE63">
            <v>6</v>
          </cell>
          <cell r="BF63">
            <v>2566</v>
          </cell>
          <cell r="BG63">
            <v>0</v>
          </cell>
          <cell r="BH63" t="str">
            <v>-</v>
          </cell>
          <cell r="BI63" t="str">
            <v>-</v>
          </cell>
          <cell r="BJ63" t="str">
            <v>-</v>
          </cell>
          <cell r="BK63">
            <v>0</v>
          </cell>
          <cell r="BL63">
            <v>945</v>
          </cell>
          <cell r="BM63">
            <v>0</v>
          </cell>
          <cell r="BN63">
            <v>13</v>
          </cell>
          <cell r="BO63">
            <v>9</v>
          </cell>
          <cell r="BP63">
            <v>2566</v>
          </cell>
          <cell r="BQ63" t="str">
            <v>-</v>
          </cell>
          <cell r="BR63" t="str">
            <v>-</v>
          </cell>
          <cell r="BS63" t="str">
            <v>-</v>
          </cell>
          <cell r="BT63" t="str">
            <v>นางบุษยานาถ อุ่นเรือนหรือรักเมือง</v>
          </cell>
          <cell r="BU63">
            <v>0</v>
          </cell>
          <cell r="BV63" t="str">
            <v>1.นางสาวบุษยานาถ อุ่นเรือน 
2.นายสมบูรณ์ พันธ์น้อย 
3.นางดวงรัตน์ เปี้ยกัน
4.นางสาวจินดา พลอยมณี</v>
          </cell>
          <cell r="BW63" t="str">
            <v>จำเลยที่ 1
จำเลยที่ 2
คู่สมรสจำเลยที่ 2
จำเลยที่ 3</v>
          </cell>
          <cell r="BX63" t="str">
            <v>3-5016-00009-29-8
3-6301-00717-19-4
3-5016-00002-13-7
3-5016-00020-83-6</v>
          </cell>
          <cell r="BY6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3" t="str">
            <v>ไม่พบทรัพย์</v>
          </cell>
          <cell r="CA63"/>
          <cell r="CB63"/>
          <cell r="CC63" t="str">
            <v xml:space="preserve">วรกมล </v>
          </cell>
          <cell r="CD63" t="str">
            <v>1.นางสาวบุษยานาถ อุ่นเรือน 
2.นายอุดมทอง  รักเมือง
3.นายสมบูรณ์ พันธ์น้อย 
4.นางดวงรัตน์ เปี้ยกัน
5.นางสาวจินดา พลอยมณี</v>
          </cell>
          <cell r="CE63" t="str">
            <v>จำเลยที่ 1
คู่นสมรสจำเลยที่ 1
จำเลยที่ 2
คู่สมรสจำเลยที่ 2
จำเลยที่ 3</v>
          </cell>
          <cell r="CF63" t="str">
            <v>3-5016-00009-29-8
3-5206-00195-06-6
3-6301-00717-19-4
3-5016-00002-13-7
3-5016-00020-83-6</v>
          </cell>
          <cell r="CG6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3" t="str">
            <v>ไม่พบทรัพย์</v>
          </cell>
          <cell r="CI63"/>
          <cell r="CJ63"/>
          <cell r="CK63"/>
          <cell r="CL63"/>
          <cell r="CM63">
            <v>243397</v>
          </cell>
          <cell r="CN63"/>
          <cell r="CO63"/>
        </row>
        <row r="64">
          <cell r="B64">
            <v>1499</v>
          </cell>
          <cell r="C64">
            <v>58</v>
          </cell>
          <cell r="D64">
            <v>23</v>
          </cell>
          <cell r="E64">
            <v>11</v>
          </cell>
          <cell r="F64">
            <v>2564</v>
          </cell>
          <cell r="G64">
            <v>800076710956</v>
          </cell>
          <cell r="H64" t="str">
            <v>นาง</v>
          </cell>
          <cell r="I64" t="str">
            <v>ดี</v>
          </cell>
          <cell r="J64" t="str">
            <v>มณีวรรณ</v>
          </cell>
          <cell r="K64">
            <v>3501600277101</v>
          </cell>
          <cell r="L64" t="str">
            <v>ฮอด</v>
          </cell>
          <cell r="M64" t="str">
            <v>เชียงใหม่ 3</v>
          </cell>
          <cell r="N64">
            <v>8</v>
          </cell>
          <cell r="O64" t="str">
            <v>สินเชื่อพัฒนาองค์กรชุมชน (รายบุคคล)</v>
          </cell>
          <cell r="P64" t="str">
            <v>1.บุคคลค้ำประกัน</v>
          </cell>
          <cell r="Q64">
            <v>121122.18</v>
          </cell>
          <cell r="R64">
            <v>19883.59</v>
          </cell>
          <cell r="S64" t="str">
            <v>จังหวัดฮอด</v>
          </cell>
          <cell r="T64" t="str">
            <v>ผบE556</v>
          </cell>
          <cell r="U64" t="str">
            <v>2564</v>
          </cell>
          <cell r="V64" t="str">
            <v>ผบE643</v>
          </cell>
          <cell r="W64">
            <v>2564</v>
          </cell>
          <cell r="X64"/>
          <cell r="Y64"/>
          <cell r="Z64"/>
          <cell r="AA64">
            <v>26</v>
          </cell>
          <cell r="AB64">
            <v>10</v>
          </cell>
          <cell r="AC64">
            <v>2564</v>
          </cell>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v>1200</v>
          </cell>
          <cell r="BD64">
            <v>30</v>
          </cell>
          <cell r="BE64">
            <v>6</v>
          </cell>
          <cell r="BF64">
            <v>2566</v>
          </cell>
          <cell r="BG64">
            <v>0</v>
          </cell>
          <cell r="BH64" t="str">
            <v>-</v>
          </cell>
          <cell r="BI64" t="str">
            <v>-</v>
          </cell>
          <cell r="BJ64" t="str">
            <v>-</v>
          </cell>
          <cell r="BK64">
            <v>0</v>
          </cell>
          <cell r="BL64">
            <v>810</v>
          </cell>
          <cell r="BM64">
            <v>0</v>
          </cell>
          <cell r="BN64">
            <v>13</v>
          </cell>
          <cell r="BO64">
            <v>9</v>
          </cell>
          <cell r="BP64">
            <v>2566</v>
          </cell>
          <cell r="BQ64" t="str">
            <v>-</v>
          </cell>
          <cell r="BR64" t="str">
            <v>-</v>
          </cell>
          <cell r="BS64" t="str">
            <v>-</v>
          </cell>
          <cell r="BT64" t="str">
            <v>นางดี มณีวรรณ</v>
          </cell>
          <cell r="BU64">
            <v>800076710956</v>
          </cell>
          <cell r="BV64" t="str">
            <v>1.นางดี มณีวรรณ 
2.นายจันทร์ มณีวรรณ
3.นางสาวศรีสมร มณีวรรณ
4.นางสาวสุภิดา จันทร์แก้ว</v>
          </cell>
          <cell r="BW64" t="str">
            <v>จำเลยที่ 1
คู่สมรสจำเลยที่ 1
จำเลยที่ 2
จำเลยที่ 3</v>
          </cell>
          <cell r="BX64" t="str">
            <v>3-5016-00277-10-1
3-5016-00277-09-8
2-5016-00020-78-1
3-5016-00275-01-0</v>
          </cell>
          <cell r="BY6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4" t="str">
            <v>ไม่พบทรัพย์</v>
          </cell>
          <cell r="CA64"/>
          <cell r="CB64"/>
          <cell r="CC64" t="str">
            <v>วรกมล</v>
          </cell>
          <cell r="CD64" t="str">
            <v>1.นางดี มณีวรรณ 
2.นายจันทร์ มณีวรรณ
3.นางสาวศรีสมร มณีวรรณ
4.นางสาวสุภิดา จันทร์แก้ว</v>
          </cell>
          <cell r="CE64" t="str">
            <v>จำเลยที่ 1
คู่สมรสจำเลยที่ 1
จำเลยที่ 2
จำเลยที่ 3</v>
          </cell>
          <cell r="CF64" t="str">
            <v>3-5016-00277-10-1
3-5016-00277-09-8
2-5016-00020-78-1
3-5016-00275-01-0</v>
          </cell>
          <cell r="CG6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4" t="str">
            <v>ไม่พบทรัพย์</v>
          </cell>
          <cell r="CI64"/>
          <cell r="CJ64">
            <v>4</v>
          </cell>
          <cell r="CK64"/>
          <cell r="CL64"/>
          <cell r="CM64">
            <v>243397</v>
          </cell>
          <cell r="CN64"/>
          <cell r="CO64"/>
        </row>
        <row r="65">
          <cell r="B65">
            <v>1500</v>
          </cell>
          <cell r="C65">
            <v>59</v>
          </cell>
          <cell r="D65">
            <v>23</v>
          </cell>
          <cell r="E65">
            <v>11</v>
          </cell>
          <cell r="F65">
            <v>2564</v>
          </cell>
          <cell r="G65">
            <v>800076712226</v>
          </cell>
          <cell r="H65" t="str">
            <v>นาง</v>
          </cell>
          <cell r="I65" t="str">
            <v>บัวผัน</v>
          </cell>
          <cell r="J65" t="str">
            <v>จันทร์กระจ่าง</v>
          </cell>
          <cell r="K65">
            <v>3501600276067</v>
          </cell>
          <cell r="L65" t="str">
            <v>ฮอด</v>
          </cell>
          <cell r="M65" t="str">
            <v>เชียงใหม่ 3</v>
          </cell>
          <cell r="N65">
            <v>8</v>
          </cell>
          <cell r="O65" t="str">
            <v>สินเชื่อพัฒนาองค์กรชุมชน (รายบุคคล)</v>
          </cell>
          <cell r="P65" t="str">
            <v>1.บุคคลค้ำประกัน</v>
          </cell>
          <cell r="Q65">
            <v>83027.399999999994</v>
          </cell>
          <cell r="R65">
            <v>20332.2</v>
          </cell>
          <cell r="S65" t="str">
            <v>จังหวัดฮอด</v>
          </cell>
          <cell r="T65" t="str">
            <v>ผบE4408</v>
          </cell>
          <cell r="U65" t="str">
            <v>2564</v>
          </cell>
          <cell r="V65" t="str">
            <v>ผบE638</v>
          </cell>
          <cell r="W65">
            <v>2564</v>
          </cell>
          <cell r="X65">
            <v>26</v>
          </cell>
          <cell r="Y65">
            <v>10</v>
          </cell>
          <cell r="Z65">
            <v>2564</v>
          </cell>
          <cell r="AA65"/>
          <cell r="AB65"/>
          <cell r="AC65"/>
          <cell r="AD65">
            <v>29</v>
          </cell>
          <cell r="AE65">
            <v>10</v>
          </cell>
          <cell r="AF65">
            <v>2564</v>
          </cell>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8/1/2564</v>
          </cell>
          <cell r="BC65" t="str">
            <v/>
          </cell>
          <cell r="BD65" t="str">
            <v/>
          </cell>
          <cell r="BE65" t="str">
            <v/>
          </cell>
          <cell r="BF65" t="str">
            <v/>
          </cell>
          <cell r="BG65" t="str">
            <v/>
          </cell>
          <cell r="BH65" t="str">
            <v/>
          </cell>
          <cell r="BI65" t="str">
            <v/>
          </cell>
          <cell r="BJ65" t="str">
            <v/>
          </cell>
          <cell r="BK65" t="str">
            <v/>
          </cell>
          <cell r="BL65" t="str">
            <v/>
          </cell>
          <cell r="BM65" t="str">
            <v/>
          </cell>
          <cell r="BN65" t="str">
            <v/>
          </cell>
          <cell r="BO65" t="str">
            <v/>
          </cell>
          <cell r="BP65" t="str">
            <v/>
          </cell>
          <cell r="BQ65" t="str">
            <v/>
          </cell>
          <cell r="BR65" t="str">
            <v/>
          </cell>
          <cell r="BS65" t="str">
            <v/>
          </cell>
          <cell r="BT65" t="str">
            <v>นางบัวผัน จันทร์กระจ่าง</v>
          </cell>
          <cell r="BU65">
            <v>0</v>
          </cell>
          <cell r="BV65"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5" t="str">
            <v>จำเลยที่ 1
คู่สมรสจำเลยที่ 1
จำเลยที่ 2
คู่สมรสจำเลยที่ 2
จำเลยที่ 3
คู่สมรสจำเลยที่ 3</v>
          </cell>
          <cell r="BX65" t="str">
            <v>3-5016-00276-06-7
3-5016-00274-20-0
1-5016-00054-21-1
1-5806-00039-14-9
3-5016-00279-42-2
3-5016-00276-49-1</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5" t="str">
            <v>พบทรัพย์</v>
          </cell>
          <cell r="CA65"/>
          <cell r="CB65">
            <v>6</v>
          </cell>
          <cell r="CC65" t="str">
            <v>วรกมล</v>
          </cell>
          <cell r="CD65"/>
          <cell r="CE65"/>
          <cell r="CF65"/>
          <cell r="CG65"/>
          <cell r="CH65"/>
          <cell r="CI65"/>
          <cell r="CJ65"/>
          <cell r="CK65"/>
          <cell r="CL65"/>
          <cell r="CM65"/>
          <cell r="CN65"/>
          <cell r="CO65"/>
        </row>
        <row r="66">
          <cell r="B66">
            <v>1501</v>
          </cell>
          <cell r="C66">
            <v>60</v>
          </cell>
          <cell r="D66">
            <v>23</v>
          </cell>
          <cell r="E66">
            <v>11</v>
          </cell>
          <cell r="F66">
            <v>2564</v>
          </cell>
          <cell r="G66">
            <v>800058092761</v>
          </cell>
          <cell r="H66" t="str">
            <v>นาย</v>
          </cell>
          <cell r="I66" t="str">
            <v>สมพล</v>
          </cell>
          <cell r="J66" t="str">
            <v>ปุ่งปี่แก้ว</v>
          </cell>
          <cell r="K66">
            <v>3500200136747</v>
          </cell>
          <cell r="L66" t="str">
            <v>จอมทอง</v>
          </cell>
          <cell r="M66" t="str">
            <v>เชียงใหม่ 3</v>
          </cell>
          <cell r="N66">
            <v>8</v>
          </cell>
          <cell r="O66" t="str">
            <v>สินเชื่อพัฒนาองค์กรชุมชน (รายบุคคล)</v>
          </cell>
          <cell r="P66" t="str">
            <v>1.บุคคลค้ำประกัน</v>
          </cell>
          <cell r="Q66">
            <v>81796.12</v>
          </cell>
          <cell r="R66">
            <v>31309.83</v>
          </cell>
          <cell r="S66" t="str">
            <v>จังหวัดฮอด</v>
          </cell>
          <cell r="T66" t="str">
            <v>ผบE436</v>
          </cell>
          <cell r="U66" t="str">
            <v>2564</v>
          </cell>
          <cell r="V66" t="str">
            <v>ผบE637</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t="str">
            <v>0
900</v>
          </cell>
          <cell r="BD66" t="str">
            <v>13
27</v>
          </cell>
          <cell r="BE66" t="str">
            <v>11
3</v>
          </cell>
          <cell r="BF66" t="str">
            <v>2566
2567</v>
          </cell>
          <cell r="BG66">
            <v>0</v>
          </cell>
          <cell r="BH66" t="str">
            <v>-</v>
          </cell>
          <cell r="BI66" t="str">
            <v>-</v>
          </cell>
          <cell r="BJ66" t="str">
            <v>-</v>
          </cell>
          <cell r="BK66">
            <v>0</v>
          </cell>
          <cell r="BL66" t="str">
            <v>675
215</v>
          </cell>
          <cell r="BM66">
            <v>0</v>
          </cell>
          <cell r="BN66" t="str">
            <v>4
12</v>
          </cell>
          <cell r="BO66" t="str">
            <v>3
6</v>
          </cell>
          <cell r="BP66" t="str">
            <v>2567
2567</v>
          </cell>
          <cell r="BQ66" t="str">
            <v>-</v>
          </cell>
          <cell r="BR66" t="str">
            <v>-</v>
          </cell>
          <cell r="BS66" t="str">
            <v>-</v>
          </cell>
          <cell r="BT66" t="str">
            <v>นายสมพล ปุ่งปี่แก้ว</v>
          </cell>
          <cell r="BU66">
            <v>0</v>
          </cell>
          <cell r="BV66" t="str">
            <v>1.นายสมพล ปุ่งปี่แก้ว
2.นายพล กันทะยวง
3.นายวิเชียร ตันโน</v>
          </cell>
          <cell r="BW66" t="str">
            <v>จำเลยที่ 1
จำเลยที่ 2
จำเลยที่ 3</v>
          </cell>
          <cell r="BX66" t="str">
            <v>3-5002-00136-74-7
3-5002-00136-60-7
3-5009-01017-21-3</v>
          </cell>
          <cell r="BY66"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6" t="str">
            <v>พบทรัพย์</v>
          </cell>
          <cell r="CA66"/>
          <cell r="CB66">
            <v>3</v>
          </cell>
          <cell r="CC66" t="str">
            <v>วรกมล</v>
          </cell>
          <cell r="CD66"/>
          <cell r="CE66"/>
          <cell r="CF66"/>
          <cell r="CG66"/>
          <cell r="CH66"/>
          <cell r="CI66"/>
          <cell r="CJ66"/>
          <cell r="CK66"/>
          <cell r="CL66"/>
          <cell r="CM66"/>
          <cell r="CN66"/>
          <cell r="CO66"/>
        </row>
        <row r="67">
          <cell r="B67">
            <v>1502</v>
          </cell>
          <cell r="C67">
            <v>61</v>
          </cell>
          <cell r="D67">
            <v>23</v>
          </cell>
          <cell r="E67">
            <v>11</v>
          </cell>
          <cell r="F67">
            <v>2564</v>
          </cell>
          <cell r="G67">
            <v>800099621172</v>
          </cell>
          <cell r="H67" t="str">
            <v>นางสาว</v>
          </cell>
          <cell r="I67" t="str">
            <v>จินดาภรณ์</v>
          </cell>
          <cell r="J67" t="str">
            <v>พรหมวงค์</v>
          </cell>
          <cell r="K67">
            <v>1509963015062</v>
          </cell>
          <cell r="L67" t="str">
            <v>บ่อสร้าง</v>
          </cell>
          <cell r="M67" t="str">
            <v>เชียงใหม่ 3</v>
          </cell>
          <cell r="N67">
            <v>8</v>
          </cell>
          <cell r="O67" t="str">
            <v>สินเชื่อธนาคารประชาชน</v>
          </cell>
          <cell r="P67" t="str">
            <v>1.บุคคลค้ำประกัน</v>
          </cell>
          <cell r="Q67">
            <v>48611</v>
          </cell>
          <cell r="R67">
            <v>7977.85</v>
          </cell>
          <cell r="S67" t="str">
            <v>แขวงเชียงใหม่</v>
          </cell>
          <cell r="T67" t="str">
            <v>ผบE3030</v>
          </cell>
          <cell r="U67" t="str">
            <v>2564</v>
          </cell>
          <cell r="V67" t="str">
            <v>ผบE3443</v>
          </cell>
          <cell r="W67">
            <v>2564</v>
          </cell>
          <cell r="X67">
            <v>18</v>
          </cell>
          <cell r="Y67">
            <v>10</v>
          </cell>
          <cell r="Z67">
            <v>2564</v>
          </cell>
          <cell r="AA67"/>
          <cell r="AB67"/>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600</v>
          </cell>
          <cell r="BD67" t="str">
            <v>13
27</v>
          </cell>
          <cell r="BE67" t="str">
            <v>11
3</v>
          </cell>
          <cell r="BF67" t="str">
            <v>2566
2567</v>
          </cell>
          <cell r="BG67">
            <v>0</v>
          </cell>
          <cell r="BH67" t="str">
            <v>-</v>
          </cell>
          <cell r="BI67" t="str">
            <v>-</v>
          </cell>
          <cell r="BJ67" t="str">
            <v>-</v>
          </cell>
          <cell r="BK67">
            <v>0</v>
          </cell>
          <cell r="BL67" t="str">
            <v>600
150</v>
          </cell>
          <cell r="BM67">
            <v>0</v>
          </cell>
          <cell r="BN67" t="str">
            <v/>
          </cell>
          <cell r="BO67" t="str">
            <v/>
          </cell>
          <cell r="BP67" t="str">
            <v/>
          </cell>
          <cell r="BQ67" t="str">
            <v>-</v>
          </cell>
          <cell r="BR67" t="str">
            <v>-</v>
          </cell>
          <cell r="BS67" t="str">
            <v>-</v>
          </cell>
          <cell r="BT67" t="str">
            <v>นางสาวจินดาภรณ์ พรหมวงค์</v>
          </cell>
          <cell r="BU67">
            <v>888164010099</v>
          </cell>
          <cell r="BV67" t="str">
            <v>1.นางสาวจินดาภรณ์ พรหมวงค์
2.นางสาวชนกานต์ สมเกตุ</v>
          </cell>
          <cell r="BW67" t="str">
            <v>จำเลยที่ 1
จำเลยที่ 2</v>
          </cell>
          <cell r="BX67" t="str">
            <v>1-5099-63015-06-2
1-5099-70161-37-1</v>
          </cell>
          <cell r="BY67"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7" t="str">
            <v>พบทรัพย์</v>
          </cell>
          <cell r="CA67"/>
          <cell r="CB67">
            <v>2</v>
          </cell>
          <cell r="CC67" t="str">
            <v>วรกมล</v>
          </cell>
          <cell r="CD67"/>
          <cell r="CE67"/>
          <cell r="CF67"/>
          <cell r="CG67"/>
          <cell r="CH67"/>
          <cell r="CI67"/>
          <cell r="CJ67"/>
          <cell r="CK67"/>
          <cell r="CL67"/>
          <cell r="CM67"/>
          <cell r="CN67"/>
          <cell r="CO67"/>
        </row>
        <row r="68">
          <cell r="B68">
            <v>1503</v>
          </cell>
          <cell r="C68">
            <v>62</v>
          </cell>
          <cell r="D68">
            <v>23</v>
          </cell>
          <cell r="E68">
            <v>11</v>
          </cell>
          <cell r="F68">
            <v>2564</v>
          </cell>
          <cell r="G68">
            <v>800094733832</v>
          </cell>
          <cell r="H68" t="str">
            <v>นาย</v>
          </cell>
          <cell r="I68" t="str">
            <v>เสกสรร</v>
          </cell>
          <cell r="J68" t="str">
            <v>สุนันต๊ะ</v>
          </cell>
          <cell r="K68">
            <v>3501200210964</v>
          </cell>
          <cell r="L68" t="str">
            <v>ฮอด</v>
          </cell>
          <cell r="M68" t="str">
            <v>เชียงใหม่ 3</v>
          </cell>
          <cell r="N68">
            <v>8</v>
          </cell>
          <cell r="O68" t="str">
            <v>สินเชื่อแก้ไขปัญหาหนี้นอกระบบPSA ระยะที่ 2</v>
          </cell>
          <cell r="P68" t="str">
            <v>1.บุคคลค้ำประกัน</v>
          </cell>
          <cell r="Q68">
            <v>45830</v>
          </cell>
          <cell r="R68">
            <v>7622.21</v>
          </cell>
          <cell r="S68" t="str">
            <v>แขวงเชียงใหม่</v>
          </cell>
          <cell r="T68" t="str">
            <v>ผบE980</v>
          </cell>
          <cell r="U68" t="str">
            <v>2563</v>
          </cell>
          <cell r="V68" t="str">
            <v>ผบE3711</v>
          </cell>
          <cell r="W68">
            <v>2564</v>
          </cell>
          <cell r="X68">
            <v>2</v>
          </cell>
          <cell r="Y68">
            <v>11</v>
          </cell>
          <cell r="Z68">
            <v>2564</v>
          </cell>
          <cell r="AA68"/>
          <cell r="AB68"/>
          <cell r="AC68"/>
          <cell r="AD68">
            <v>2</v>
          </cell>
          <cell r="AE68">
            <v>11</v>
          </cell>
          <cell r="AF68">
            <v>2564</v>
          </cell>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30/12/2564</v>
          </cell>
          <cell r="BC68">
            <v>900</v>
          </cell>
          <cell r="BD68">
            <v>30</v>
          </cell>
          <cell r="BE68">
            <v>6</v>
          </cell>
          <cell r="BF68">
            <v>2566</v>
          </cell>
          <cell r="BG68">
            <v>0</v>
          </cell>
          <cell r="BH68" t="str">
            <v>-</v>
          </cell>
          <cell r="BI68" t="str">
            <v>-</v>
          </cell>
          <cell r="BJ68" t="str">
            <v>-</v>
          </cell>
          <cell r="BK68">
            <v>0</v>
          </cell>
          <cell r="BL68">
            <v>950</v>
          </cell>
          <cell r="BM68">
            <v>0</v>
          </cell>
          <cell r="BN68">
            <v>13</v>
          </cell>
          <cell r="BO68">
            <v>9</v>
          </cell>
          <cell r="BP68">
            <v>2566</v>
          </cell>
          <cell r="BQ68" t="str">
            <v>-</v>
          </cell>
          <cell r="BR68" t="str">
            <v>-</v>
          </cell>
          <cell r="BS68" t="str">
            <v>-</v>
          </cell>
          <cell r="BT68" t="str">
            <v>นายเสกสรร สุนันต๊ะ</v>
          </cell>
          <cell r="BU68">
            <v>800094733832</v>
          </cell>
          <cell r="BV68" t="str">
            <v>1.นายเสกสรร สุนันต๊ะ
2.นายศุภฤกษ์ สุขเกษม
3.นางสาวธมลวรรณ นำพลสัก</v>
          </cell>
          <cell r="BW68" t="str">
            <v>จำเลยที่ 1
จำเลยที่ 2
คู่สมรสจำเลยที่ 2</v>
          </cell>
          <cell r="BX68" t="str">
            <v>3-5012-00210-96-4
1-5399-00455-76-6
1-5099-01568-55-6</v>
          </cell>
          <cell r="BY6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8" t="str">
            <v>ไม่พบทรัพย์</v>
          </cell>
          <cell r="CA68"/>
          <cell r="CB68"/>
          <cell r="CC68" t="str">
            <v>วรกมล</v>
          </cell>
          <cell r="CD68" t="str">
            <v>1.นายเสกสรร สุนันต๊ะ
2.นายศุภฤกษ์ สุขเกษม
3.นางสาวธมลวรรณ นำพลสัก</v>
          </cell>
          <cell r="CE68" t="str">
            <v>จำเลยที่ 1
จำเลยที่ 2
คู่สมรสจำเลยที่ 2</v>
          </cell>
          <cell r="CF68" t="str">
            <v>3-5012-00210-96-4
1-5399-00455-76-6
1-5099-01568-55-6</v>
          </cell>
          <cell r="CG6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8" t="str">
            <v>ไม่พบทรัพย์</v>
          </cell>
          <cell r="CI68"/>
          <cell r="CJ68">
            <v>3</v>
          </cell>
          <cell r="CK68"/>
          <cell r="CL68"/>
          <cell r="CM68">
            <v>243397</v>
          </cell>
          <cell r="CN68"/>
          <cell r="CO68"/>
        </row>
        <row r="69">
          <cell r="B69">
            <v>1504</v>
          </cell>
          <cell r="C69">
            <v>63</v>
          </cell>
          <cell r="D69">
            <v>23</v>
          </cell>
          <cell r="E69">
            <v>11</v>
          </cell>
          <cell r="F69">
            <v>2564</v>
          </cell>
          <cell r="G69">
            <v>800087440718</v>
          </cell>
          <cell r="H69" t="str">
            <v>นาง</v>
          </cell>
          <cell r="I69" t="str">
            <v>สุรีย์</v>
          </cell>
          <cell r="J69" t="str">
            <v>จันต๊ะคำ</v>
          </cell>
          <cell r="K69">
            <v>3540400181568</v>
          </cell>
          <cell r="L69" t="str">
            <v>บ่อสร้าง</v>
          </cell>
          <cell r="M69" t="str">
            <v>เชียงใหม่ 3</v>
          </cell>
          <cell r="N69">
            <v>8</v>
          </cell>
          <cell r="O69" t="str">
            <v>สินเชื่อแก้ไขปัญหาหนี้นอกระบบPSA ระยะที่ 2</v>
          </cell>
          <cell r="P69" t="str">
            <v>1.บุคคลค้ำประกัน</v>
          </cell>
          <cell r="Q69">
            <v>39158</v>
          </cell>
          <cell r="R69">
            <v>4993.3999999999996</v>
          </cell>
          <cell r="S69" t="str">
            <v>แขวงเชียงใหม่</v>
          </cell>
          <cell r="T69" t="str">
            <v>ผบE2644</v>
          </cell>
          <cell r="U69" t="str">
            <v>2564</v>
          </cell>
          <cell r="V69" t="str">
            <v>ผบE3595</v>
          </cell>
          <cell r="W69">
            <v>2564</v>
          </cell>
          <cell r="X69">
            <v>19</v>
          </cell>
          <cell r="Y69">
            <v>10</v>
          </cell>
          <cell r="Z69">
            <v>2564</v>
          </cell>
          <cell r="AA69"/>
          <cell r="AB69"/>
          <cell r="AC69"/>
          <cell r="AD69">
            <v>19</v>
          </cell>
          <cell r="AE69">
            <v>10</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8/1/2564</v>
          </cell>
          <cell r="BC69" t="str">
            <v>0
1500</v>
          </cell>
          <cell r="BD69" t="str">
            <v>13
27</v>
          </cell>
          <cell r="BE69" t="str">
            <v>11
3</v>
          </cell>
          <cell r="BF69" t="str">
            <v>2566
2567</v>
          </cell>
          <cell r="BG69">
            <v>0</v>
          </cell>
          <cell r="BH69" t="str">
            <v>-</v>
          </cell>
          <cell r="BI69" t="str">
            <v>-</v>
          </cell>
          <cell r="BJ69" t="str">
            <v>-</v>
          </cell>
          <cell r="BK69">
            <v>0</v>
          </cell>
          <cell r="BL69" t="str">
            <v>1115
425</v>
          </cell>
          <cell r="BM69">
            <v>0</v>
          </cell>
          <cell r="BN69" t="str">
            <v/>
          </cell>
          <cell r="BO69" t="str">
            <v/>
          </cell>
          <cell r="BP69" t="str">
            <v/>
          </cell>
          <cell r="BQ69" t="str">
            <v>-</v>
          </cell>
          <cell r="BR69" t="str">
            <v>-</v>
          </cell>
          <cell r="BS69" t="str">
            <v>-</v>
          </cell>
          <cell r="BT69" t="str">
            <v>นางสุรีย์ จันต๊ะคำ</v>
          </cell>
          <cell r="BU69">
            <v>888164010100</v>
          </cell>
          <cell r="BV69" t="str">
            <v>1.นางสุรีย์ จันต๊ะคำ
2.นางมาลิณี สุนทราวัฒนา 
3.นายเศรษฐา สุนทราวัฒนา
4.นางสาวฝ้าย จรแก้ว
5.นายบุญเรือน พงษ์โคกกรวด</v>
          </cell>
          <cell r="BW69" t="str">
            <v>จำเลยที่ 1
จำเลยที่ 2
คู่สมรสจำเลยที่ 2
จำเลยที่ 3
คู่สมรสจำเลยที่ 3</v>
          </cell>
          <cell r="BX69" t="str">
            <v>3-5404-00181-56-8
3-5404-00181-59-2
3-1015-00206-56-7
3-4612-00340-74-5
3-3001-01500-99-0</v>
          </cell>
          <cell r="BY6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69" t="str">
            <v>พบทรัพย์</v>
          </cell>
          <cell r="CA69"/>
          <cell r="CB69">
            <v>5</v>
          </cell>
          <cell r="CC69" t="str">
            <v>วรกมล</v>
          </cell>
          <cell r="CD69"/>
          <cell r="CE69"/>
          <cell r="CF69"/>
          <cell r="CG69"/>
          <cell r="CH69"/>
          <cell r="CI69"/>
          <cell r="CJ69"/>
          <cell r="CK69"/>
          <cell r="CL69"/>
          <cell r="CM69"/>
          <cell r="CN69"/>
          <cell r="CO69"/>
        </row>
        <row r="70">
          <cell r="B70">
            <v>1505</v>
          </cell>
          <cell r="C70">
            <v>64</v>
          </cell>
          <cell r="D70">
            <v>23</v>
          </cell>
          <cell r="E70">
            <v>11</v>
          </cell>
          <cell r="F70">
            <v>2564</v>
          </cell>
          <cell r="G70">
            <v>800090432520</v>
          </cell>
          <cell r="H70" t="str">
            <v>นาย</v>
          </cell>
          <cell r="I70" t="str">
            <v>สมชาย</v>
          </cell>
          <cell r="J70" t="str">
            <v>วงค์ศรี</v>
          </cell>
          <cell r="K70">
            <v>3500200354515</v>
          </cell>
          <cell r="L70" t="str">
            <v>จอมทอง</v>
          </cell>
          <cell r="M70" t="str">
            <v>เชียงใหม่ 3</v>
          </cell>
          <cell r="N70">
            <v>8</v>
          </cell>
          <cell r="O70" t="str">
            <v>สินเชื่อแก้ไขปัญหาหนี้นอกระบบPSA ระยะที่ 2</v>
          </cell>
          <cell r="P70" t="str">
            <v>1.บุคคลค้ำประกัน</v>
          </cell>
          <cell r="Q70">
            <v>37998.199999999997</v>
          </cell>
          <cell r="R70">
            <v>7530.04</v>
          </cell>
          <cell r="S70" t="str">
            <v>แขวงเชียงใหม่</v>
          </cell>
          <cell r="T70" t="str">
            <v>ผบE3031</v>
          </cell>
          <cell r="U70" t="str">
            <v>2564</v>
          </cell>
          <cell r="V70" t="str">
            <v>ผบE3444</v>
          </cell>
          <cell r="W70">
            <v>2564</v>
          </cell>
          <cell r="X70">
            <v>18</v>
          </cell>
          <cell r="Y70">
            <v>10</v>
          </cell>
          <cell r="Z70">
            <v>2564</v>
          </cell>
          <cell r="AA70"/>
          <cell r="AB70"/>
          <cell r="AC70"/>
          <cell r="AD70">
            <v>18</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0">
            <v>0</v>
          </cell>
          <cell r="BD70">
            <v>31</v>
          </cell>
          <cell r="BE70">
            <v>8</v>
          </cell>
          <cell r="BF70">
            <v>2565</v>
          </cell>
          <cell r="BG70">
            <v>0</v>
          </cell>
          <cell r="BH70" t="str">
            <v>-</v>
          </cell>
          <cell r="BI70" t="str">
            <v>-</v>
          </cell>
          <cell r="BJ70" t="str">
            <v>-</v>
          </cell>
          <cell r="BK70">
            <v>0</v>
          </cell>
          <cell r="BL70">
            <v>395</v>
          </cell>
          <cell r="BM70">
            <v>0</v>
          </cell>
          <cell r="BN70">
            <v>18</v>
          </cell>
          <cell r="BO70">
            <v>11</v>
          </cell>
          <cell r="BP70">
            <v>2565</v>
          </cell>
          <cell r="BQ70" t="str">
            <v>-</v>
          </cell>
          <cell r="BR70" t="str">
            <v>-</v>
          </cell>
          <cell r="BS70" t="str">
            <v>-</v>
          </cell>
          <cell r="BT70" t="str">
            <v>นายสมชาย วงค์ศรี</v>
          </cell>
          <cell r="BU70">
            <v>0</v>
          </cell>
          <cell r="BV70" t="str">
            <v>1.นายสมชาย วงค์ศรี
2.นางสาวพรรณี อูปลาย
3.นางสาวรัชชณี สิทธิ</v>
          </cell>
          <cell r="BW70" t="str">
            <v>จำเลยที่ 1
คู่สมรสจำเลยที่ 1
จำเลยที่ 2</v>
          </cell>
          <cell r="BX70" t="str">
            <v>3-5002-00354-51-5
3-5002-00724-39-8
3-5002-00377-13-2</v>
          </cell>
          <cell r="BY70"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0" t="str">
            <v>ไม่พบทรัพย์</v>
          </cell>
          <cell r="CA70"/>
          <cell r="CB70"/>
          <cell r="CC70" t="str">
            <v>วรกมล</v>
          </cell>
          <cell r="CD70"/>
          <cell r="CE70"/>
          <cell r="CF70"/>
          <cell r="CG70"/>
          <cell r="CH70"/>
          <cell r="CI70"/>
          <cell r="CJ70"/>
          <cell r="CK70" t="str">
            <v>วรกมล</v>
          </cell>
          <cell r="CL70"/>
          <cell r="CM70"/>
          <cell r="CN70"/>
          <cell r="CO70"/>
        </row>
        <row r="71">
          <cell r="B71">
            <v>1506</v>
          </cell>
          <cell r="C71">
            <v>65</v>
          </cell>
          <cell r="D71">
            <v>23</v>
          </cell>
          <cell r="E71">
            <v>11</v>
          </cell>
          <cell r="F71">
            <v>2564</v>
          </cell>
          <cell r="G71">
            <v>800058502843</v>
          </cell>
          <cell r="H71" t="str">
            <v>นาย</v>
          </cell>
          <cell r="I71" t="str">
            <v>ไวยวุฒิ</v>
          </cell>
          <cell r="J71" t="str">
            <v>อุตสม</v>
          </cell>
          <cell r="K71">
            <v>1500200023636</v>
          </cell>
          <cell r="L71" t="str">
            <v>จอมทอง</v>
          </cell>
          <cell r="M71" t="str">
            <v>เชียงใหม่ 3</v>
          </cell>
          <cell r="N71">
            <v>8</v>
          </cell>
          <cell r="O71" t="str">
            <v>สินเชื่อพัฒนาองค์กรชุมชน (รายบุคคล)</v>
          </cell>
          <cell r="P71" t="str">
            <v>1.บุคคลค้ำประกัน</v>
          </cell>
          <cell r="Q71">
            <v>34018.839999999997</v>
          </cell>
          <cell r="R71">
            <v>5971.23</v>
          </cell>
          <cell r="S71" t="str">
            <v>จังหวัดฮอด</v>
          </cell>
          <cell r="T71" t="str">
            <v>ผบE444</v>
          </cell>
          <cell r="U71" t="str">
            <v>2564</v>
          </cell>
          <cell r="V71" t="str">
            <v>ผบE640</v>
          </cell>
          <cell r="W71">
            <v>2564</v>
          </cell>
          <cell r="X71">
            <v>26</v>
          </cell>
          <cell r="Y71">
            <v>10</v>
          </cell>
          <cell r="Z71">
            <v>2564</v>
          </cell>
          <cell r="AA71"/>
          <cell r="AB71"/>
          <cell r="AC71"/>
          <cell r="AD71">
            <v>29</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8/1/2564</v>
          </cell>
          <cell r="BC71" t="str">
            <v>0
2100</v>
          </cell>
          <cell r="BD71" t="str">
            <v>13
1</v>
          </cell>
          <cell r="BE71" t="str">
            <v>11
3</v>
          </cell>
          <cell r="BF71" t="str">
            <v>2566
2567</v>
          </cell>
          <cell r="BG71">
            <v>0</v>
          </cell>
          <cell r="BH71" t="str">
            <v>-</v>
          </cell>
          <cell r="BI71" t="str">
            <v>-</v>
          </cell>
          <cell r="BJ71" t="str">
            <v>-</v>
          </cell>
          <cell r="BK71">
            <v>0</v>
          </cell>
          <cell r="BL71" t="str">
            <v>1250
495</v>
          </cell>
          <cell r="BM71">
            <v>0</v>
          </cell>
          <cell r="BN71" t="str">
            <v>4
จ่ายแล้ว</v>
          </cell>
          <cell r="BO71">
            <v>3</v>
          </cell>
          <cell r="BP71">
            <v>2567</v>
          </cell>
          <cell r="BQ71" t="str">
            <v>-</v>
          </cell>
          <cell r="BR71" t="str">
            <v>-</v>
          </cell>
          <cell r="BS71" t="str">
            <v>-</v>
          </cell>
          <cell r="BT71" t="str">
            <v>นายไวยวุฒิ อุตสม</v>
          </cell>
          <cell r="BU71">
            <v>888164010106</v>
          </cell>
          <cell r="BV71"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1" t="str">
            <v>จำเลยที่ 1
คู่สมรสจำเลยที่ 1
จำเลยที่ 2
จำเลยที่ 3
คู่สมรสจำเลยที่ 3
จำเลยที่ 4
คู่สมรสจำเลยที่ 4</v>
          </cell>
          <cell r="BX71" t="str">
            <v>1-5002-00023-63-6
1-5002-00009-70-6
3-5805-00219-40-1
3-5002-00846-83-3
3-5002-00841-48-3
3-5016-00128-76-9
3-5002-00845-83-7</v>
          </cell>
          <cell r="BY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1" t="str">
            <v>พบทรัพย์</v>
          </cell>
          <cell r="CA71"/>
          <cell r="CB71">
            <v>7</v>
          </cell>
          <cell r="CC71" t="str">
            <v>วรกมล</v>
          </cell>
          <cell r="CD71"/>
          <cell r="CE71"/>
          <cell r="CF71"/>
          <cell r="CG71"/>
          <cell r="CH71"/>
          <cell r="CI71"/>
          <cell r="CJ71"/>
          <cell r="CK71"/>
          <cell r="CL71"/>
          <cell r="CM71"/>
          <cell r="CN71"/>
          <cell r="CO71"/>
        </row>
        <row r="72">
          <cell r="B72">
            <v>1507</v>
          </cell>
          <cell r="C72">
            <v>66</v>
          </cell>
          <cell r="D72">
            <v>23</v>
          </cell>
          <cell r="E72">
            <v>11</v>
          </cell>
          <cell r="F72">
            <v>2564</v>
          </cell>
          <cell r="G72">
            <v>800034050818</v>
          </cell>
          <cell r="H72" t="str">
            <v>นาย</v>
          </cell>
          <cell r="I72" t="str">
            <v>พิรุณ</v>
          </cell>
          <cell r="J72" t="str">
            <v>ขันแข่งบุญ</v>
          </cell>
          <cell r="K72">
            <v>3500200372637</v>
          </cell>
          <cell r="L72" t="str">
            <v>จอมทอง</v>
          </cell>
          <cell r="M72" t="str">
            <v>เชียงใหม่ 3</v>
          </cell>
          <cell r="N72">
            <v>8</v>
          </cell>
          <cell r="O72" t="str">
            <v>สินเชื่อธนาคารประชาชน</v>
          </cell>
          <cell r="P72" t="str">
            <v>1.บุคคลค้ำประกัน</v>
          </cell>
          <cell r="Q72">
            <v>33284.800000000003</v>
          </cell>
          <cell r="R72">
            <v>13568.91</v>
          </cell>
          <cell r="S72" t="str">
            <v>แขวงเชียงใหม่</v>
          </cell>
          <cell r="T72" t="str">
            <v>ผบE2642</v>
          </cell>
          <cell r="U72" t="str">
            <v>2564</v>
          </cell>
          <cell r="V72" t="str">
            <v>ผบE3579</v>
          </cell>
          <cell r="W72">
            <v>2564</v>
          </cell>
          <cell r="X72"/>
          <cell r="Y72"/>
          <cell r="Z72"/>
          <cell r="AA72">
            <v>19</v>
          </cell>
          <cell r="AB72">
            <v>10</v>
          </cell>
          <cell r="AC72">
            <v>2564</v>
          </cell>
          <cell r="AD72"/>
          <cell r="AE72"/>
          <cell r="AF72"/>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v>1500</v>
          </cell>
          <cell r="BD72">
            <v>18</v>
          </cell>
          <cell r="BE72">
            <v>8</v>
          </cell>
          <cell r="BF72">
            <v>2566</v>
          </cell>
          <cell r="BG72">
            <v>0</v>
          </cell>
          <cell r="BH72" t="str">
            <v>-</v>
          </cell>
          <cell r="BI72" t="str">
            <v>-</v>
          </cell>
          <cell r="BJ72" t="str">
            <v>-</v>
          </cell>
          <cell r="BK72">
            <v>0</v>
          </cell>
          <cell r="BL72">
            <v>2345</v>
          </cell>
          <cell r="BM72">
            <v>0</v>
          </cell>
          <cell r="BN72" t="str">
            <v/>
          </cell>
          <cell r="BO72" t="str">
            <v/>
          </cell>
          <cell r="BP72" t="str">
            <v/>
          </cell>
          <cell r="BQ72" t="str">
            <v>-</v>
          </cell>
          <cell r="BR72" t="str">
            <v>-</v>
          </cell>
          <cell r="BS72" t="str">
            <v>-</v>
          </cell>
          <cell r="BT72" t="str">
            <v>นายพิรุณ ขันแข่งบุญ</v>
          </cell>
          <cell r="BU72">
            <v>888164010097</v>
          </cell>
          <cell r="BV72" t="str">
            <v>1.นายพิรุณ ขันแข่งบุญ
2.นางมลทา อูปคำ
3.นายรณชัย อูปคำ
4.นายรุ่ง ชมเชย
5.นางกาญจนา อินสามตา</v>
          </cell>
          <cell r="BW72" t="str">
            <v>จำเลยที่ 1
จำเลยที่ 2
คู่สมรสจำเลยที่ 2
จำเลยที่ 3
คู่สมรสจำเลยที่ 3</v>
          </cell>
          <cell r="BX72" t="str">
            <v>3-5002-00372-63-7
3-5002-00242-98-9
3-5012-00283-50-3
3-5002-00729-50-1
3-5002-00732-19-6</v>
          </cell>
          <cell r="BY72"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2" t="str">
            <v>พบทรัพย์</v>
          </cell>
          <cell r="CA72"/>
          <cell r="CB72">
            <v>5</v>
          </cell>
          <cell r="CC72"/>
          <cell r="CD72"/>
          <cell r="CE72"/>
          <cell r="CF72"/>
          <cell r="CG72"/>
          <cell r="CH72"/>
          <cell r="CI72"/>
          <cell r="CJ72"/>
          <cell r="CK72"/>
          <cell r="CL72"/>
          <cell r="CM72">
            <v>243468</v>
          </cell>
          <cell r="CN72"/>
          <cell r="CO72"/>
        </row>
        <row r="73">
          <cell r="B73">
            <v>1508</v>
          </cell>
          <cell r="C73">
            <v>67</v>
          </cell>
          <cell r="D73">
            <v>23</v>
          </cell>
          <cell r="E73">
            <v>11</v>
          </cell>
          <cell r="F73">
            <v>2564</v>
          </cell>
          <cell r="G73">
            <v>800090464549</v>
          </cell>
          <cell r="H73" t="str">
            <v>นาง</v>
          </cell>
          <cell r="I73" t="str">
            <v>วันดี</v>
          </cell>
          <cell r="J73" t="str">
            <v>แต่งศรี</v>
          </cell>
          <cell r="K73">
            <v>3120100358091</v>
          </cell>
          <cell r="L73" t="str">
            <v>บ่อสร้าง</v>
          </cell>
          <cell r="M73" t="str">
            <v>เชียงใหม่ 3</v>
          </cell>
          <cell r="N73">
            <v>8</v>
          </cell>
          <cell r="O73" t="str">
            <v>สินเชื่อธนาคารประชาชน</v>
          </cell>
          <cell r="P73" t="str">
            <v>1.บุคคลค้ำประกัน</v>
          </cell>
          <cell r="Q73">
            <v>24162</v>
          </cell>
          <cell r="R73">
            <v>8073.84</v>
          </cell>
          <cell r="S73" t="str">
            <v>แขวงเชียงใหม่</v>
          </cell>
          <cell r="T73" t="str">
            <v>ผบE2643</v>
          </cell>
          <cell r="U73" t="str">
            <v>2564</v>
          </cell>
          <cell r="V73" t="str">
            <v>ผบE3575</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30/12/2564</v>
          </cell>
          <cell r="BC73">
            <v>600</v>
          </cell>
          <cell r="BD73">
            <v>30</v>
          </cell>
          <cell r="BE73">
            <v>6</v>
          </cell>
          <cell r="BF73">
            <v>2566</v>
          </cell>
          <cell r="BG73">
            <v>0</v>
          </cell>
          <cell r="BH73" t="str">
            <v>-</v>
          </cell>
          <cell r="BI73" t="str">
            <v>-</v>
          </cell>
          <cell r="BJ73" t="str">
            <v>-</v>
          </cell>
          <cell r="BK73">
            <v>0</v>
          </cell>
          <cell r="BL73">
            <v>605</v>
          </cell>
          <cell r="BM73">
            <v>0</v>
          </cell>
          <cell r="BN73" t="str">
            <v/>
          </cell>
          <cell r="BO73" t="str">
            <v/>
          </cell>
          <cell r="BP73" t="str">
            <v/>
          </cell>
          <cell r="BQ73" t="str">
            <v>-</v>
          </cell>
          <cell r="BR73" t="str">
            <v>-</v>
          </cell>
          <cell r="BS73" t="str">
            <v>-</v>
          </cell>
          <cell r="BT73" t="str">
            <v>นางวันดี แต่งศรี</v>
          </cell>
          <cell r="BU73">
            <v>888164010093</v>
          </cell>
          <cell r="BV73" t="str">
            <v>1.นางวันดี แต่งศรี
2.นายเอกพล แต่งศรี</v>
          </cell>
          <cell r="BW73" t="str">
            <v>จำเลยที่ 1
คู่สมรสจำเลยที่ 1</v>
          </cell>
          <cell r="BX73" t="str">
            <v>3-1201-00358-09-1
3-7098-00116-63-8</v>
          </cell>
          <cell r="BY73"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3" t="str">
            <v>ไม่พบทรัพย์</v>
          </cell>
          <cell r="CA73"/>
          <cell r="CB73"/>
          <cell r="CC73" t="str">
            <v>เกศินี</v>
          </cell>
          <cell r="CD73"/>
          <cell r="CE73"/>
          <cell r="CF73"/>
          <cell r="CG73"/>
          <cell r="CH73"/>
          <cell r="CI73"/>
          <cell r="CJ73"/>
          <cell r="CK73"/>
          <cell r="CL73"/>
          <cell r="CM73">
            <v>243397</v>
          </cell>
          <cell r="CN73"/>
          <cell r="CO73"/>
        </row>
        <row r="74">
          <cell r="B74">
            <v>1509</v>
          </cell>
          <cell r="C74">
            <v>660</v>
          </cell>
          <cell r="D74">
            <v>23</v>
          </cell>
          <cell r="E74">
            <v>11</v>
          </cell>
          <cell r="F74">
            <v>2564</v>
          </cell>
          <cell r="G74" t="str">
            <v>800104247427, 800104247419</v>
          </cell>
          <cell r="H74" t="str">
            <v>นาย</v>
          </cell>
          <cell r="I74" t="str">
            <v>สมเกียรติ</v>
          </cell>
          <cell r="J74" t="str">
            <v>ชนะเกียรติ</v>
          </cell>
          <cell r="K74" t="str">
            <v>3-3008-00830-58-1</v>
          </cell>
          <cell r="L74" t="str">
            <v>จอมทอง</v>
          </cell>
          <cell r="M74" t="str">
            <v>เชียงใหม่ 3</v>
          </cell>
          <cell r="N74">
            <v>8</v>
          </cell>
          <cell r="O74" t="str">
            <v>สินเชื่อเคหะ , สินเชื่อไทรทอง</v>
          </cell>
          <cell r="P74" t="str">
            <v>2.หลักทรัพย์ค้ำประกัน</v>
          </cell>
          <cell r="Q74"/>
          <cell r="R74"/>
          <cell r="S74" t="str">
            <v>จังหวัดเชียงใหม่</v>
          </cell>
          <cell r="T74" t="str">
            <v>ผบE965</v>
          </cell>
          <cell r="U74" t="str">
            <v>2564</v>
          </cell>
          <cell r="V74" t="str">
            <v>ผบE1066</v>
          </cell>
          <cell r="W74">
            <v>2564</v>
          </cell>
          <cell r="X74">
            <v>8</v>
          </cell>
          <cell r="Y74">
            <v>11</v>
          </cell>
          <cell r="Z74">
            <v>2564</v>
          </cell>
          <cell r="AA74"/>
          <cell r="AB74"/>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ยึดทรัพย์จำนอง (คำสั่ง 23/11/2564)//ชะลอการยึด ให้ยึดต้นปี 2565 แต่ว่าให้ถามทางศูนย์ก่อนจะยึด //แฟ้มยึดอยู่ที่ตู้รอยึด</v>
          </cell>
          <cell r="BC74"/>
          <cell r="BD74"/>
          <cell r="BE74"/>
          <cell r="BF74"/>
          <cell r="BG74"/>
          <cell r="BH74"/>
          <cell r="BI74"/>
          <cell r="BJ74"/>
          <cell r="BK74"/>
          <cell r="BL74"/>
          <cell r="BM74"/>
          <cell r="BN74"/>
          <cell r="BO74"/>
          <cell r="BP74"/>
          <cell r="BQ74"/>
          <cell r="BR74"/>
          <cell r="BS74"/>
          <cell r="BT74" t="str">
            <v>นายสมเกียรติ ชนะเกียรติ</v>
          </cell>
          <cell r="BU74">
            <v>888164010101</v>
          </cell>
          <cell r="BV74" t="str">
            <v xml:space="preserve">1.นายสมเกียรติ ชนะเกียรติ
</v>
          </cell>
          <cell r="BW74" t="str">
            <v>จำเลยที่ 1</v>
          </cell>
          <cell r="BX74" t="str">
            <v>3-3008-00830-58-1</v>
          </cell>
          <cell r="BY74"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4" t="str">
            <v>ไม่พบ</v>
          </cell>
          <cell r="CA74"/>
          <cell r="CB74">
            <v>1</v>
          </cell>
          <cell r="CC74" t="str">
            <v>เกศินี</v>
          </cell>
          <cell r="CD74" t="str">
            <v>นายสมเกียรติ ชนะเกียรติ</v>
          </cell>
          <cell r="CE74"/>
          <cell r="CF74"/>
          <cell r="CG74"/>
          <cell r="CH74"/>
          <cell r="CI74"/>
          <cell r="CJ74"/>
          <cell r="CK74"/>
          <cell r="CL74"/>
          <cell r="CM74">
            <v>243397</v>
          </cell>
          <cell r="CN74"/>
          <cell r="CO74"/>
        </row>
        <row r="75">
          <cell r="B75">
            <v>1511</v>
          </cell>
          <cell r="C75">
            <v>68</v>
          </cell>
          <cell r="D75">
            <v>30</v>
          </cell>
          <cell r="E75">
            <v>11</v>
          </cell>
          <cell r="F75">
            <v>2564</v>
          </cell>
          <cell r="G75">
            <v>800045893149</v>
          </cell>
          <cell r="H75" t="str">
            <v>นางสาว</v>
          </cell>
          <cell r="I75" t="str">
            <v>โสภา</v>
          </cell>
          <cell r="J75" t="str">
            <v>พอใจ</v>
          </cell>
          <cell r="K75">
            <v>1501100004908</v>
          </cell>
          <cell r="L75" t="str">
            <v>พร้าว</v>
          </cell>
          <cell r="M75" t="str">
            <v>เชียงใหม่ 2</v>
          </cell>
          <cell r="N75">
            <v>8</v>
          </cell>
          <cell r="O75" t="str">
            <v>สินเชื่อธนาคารประชาชน</v>
          </cell>
          <cell r="P75" t="str">
            <v>1.บุคคลค้ำประกัน</v>
          </cell>
          <cell r="Q75">
            <v>36652.32</v>
          </cell>
          <cell r="R75">
            <v>9898.7199999999993</v>
          </cell>
          <cell r="S75" t="str">
            <v>แขวงเชียงใหม่</v>
          </cell>
          <cell r="T75" t="str">
            <v>ผบ.2426</v>
          </cell>
          <cell r="U75" t="str">
            <v>2561</v>
          </cell>
          <cell r="V75" t="str">
            <v>ผบ.12735</v>
          </cell>
          <cell r="W75">
            <v>2561</v>
          </cell>
          <cell r="X75">
            <v>12</v>
          </cell>
          <cell r="Y75">
            <v>11</v>
          </cell>
          <cell r="Z75">
            <v>2561</v>
          </cell>
          <cell r="AA75"/>
          <cell r="AB75"/>
          <cell r="AC75"/>
          <cell r="AD75"/>
          <cell r="AE75"/>
          <cell r="AF75"/>
          <cell r="AG75">
            <v>22</v>
          </cell>
          <cell r="AH75">
            <v>7</v>
          </cell>
          <cell r="AI75">
            <v>2564</v>
          </cell>
          <cell r="AJ75"/>
          <cell r="AK75"/>
          <cell r="AL75"/>
          <cell r="AM75"/>
          <cell r="AN75"/>
          <cell r="AO75"/>
          <cell r="AP75"/>
          <cell r="AQ75"/>
          <cell r="AR75"/>
          <cell r="AS75"/>
          <cell r="AT75"/>
          <cell r="AU75"/>
          <cell r="AV75"/>
          <cell r="AW75"/>
          <cell r="AX75"/>
          <cell r="AY75"/>
          <cell r="AZ75"/>
          <cell r="BA75"/>
          <cell r="BB75" t="str">
            <v>สืบทรัพย์ (คำสั่ง 30/11/2564)//สืบแล้ว  รายงานผล วันที่ 8/3/2565</v>
          </cell>
          <cell r="BC75">
            <v>1200</v>
          </cell>
          <cell r="BD75">
            <v>12</v>
          </cell>
          <cell r="BE75">
            <v>5</v>
          </cell>
          <cell r="BF75">
            <v>2566</v>
          </cell>
          <cell r="BG75">
            <v>0</v>
          </cell>
          <cell r="BH75" t="str">
            <v>-</v>
          </cell>
          <cell r="BI75" t="str">
            <v>-</v>
          </cell>
          <cell r="BJ75" t="str">
            <v>-</v>
          </cell>
          <cell r="BK75">
            <v>0</v>
          </cell>
          <cell r="BL75">
            <v>1015</v>
          </cell>
          <cell r="BM75">
            <v>0</v>
          </cell>
          <cell r="BN75" t="str">
            <v/>
          </cell>
          <cell r="BO75" t="str">
            <v/>
          </cell>
          <cell r="BP75" t="str">
            <v/>
          </cell>
          <cell r="BQ75" t="str">
            <v>-</v>
          </cell>
          <cell r="BR75" t="str">
            <v>-</v>
          </cell>
          <cell r="BS75" t="str">
            <v>-</v>
          </cell>
          <cell r="BT75" t="str">
            <v>นางสาวโสภา พอใจ</v>
          </cell>
          <cell r="BU75">
            <v>823860010038</v>
          </cell>
          <cell r="BV75" t="str">
            <v>1.นางสาวโสภา  พอใจ
2.นายณรงค์  แสงเขน
3.นางมีหลอ  แสนเข็ญ
4.นายธงชัย  ภูมิสอน</v>
          </cell>
          <cell r="BW75" t="str">
            <v>จำเลยที่ 1
จำเลยที่ 2
คู่สมรสจำเลยที่ 2
จำเลยที่ 3</v>
          </cell>
          <cell r="BX75" t="str">
            <v>1501100004908
3501100124047
8501184005517
5501101058257</v>
          </cell>
          <cell r="BY75"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5" t="str">
            <v>พบทรัพย์</v>
          </cell>
          <cell r="CA75" t="str">
            <v>พบ</v>
          </cell>
          <cell r="CB75">
            <v>4</v>
          </cell>
          <cell r="CC75" t="str">
            <v>เกศินี</v>
          </cell>
          <cell r="CD75"/>
          <cell r="CE75"/>
          <cell r="CF75"/>
          <cell r="CG75"/>
          <cell r="CH75"/>
          <cell r="CI75"/>
          <cell r="CJ75"/>
          <cell r="CK75"/>
          <cell r="CL75">
            <v>242905</v>
          </cell>
          <cell r="CM75">
            <v>243367</v>
          </cell>
          <cell r="CN75"/>
          <cell r="CO75"/>
        </row>
        <row r="76">
          <cell r="B76">
            <v>1512</v>
          </cell>
          <cell r="C76">
            <v>69</v>
          </cell>
          <cell r="D76">
            <v>30</v>
          </cell>
          <cell r="E76">
            <v>11</v>
          </cell>
          <cell r="F76">
            <v>2564</v>
          </cell>
          <cell r="G76">
            <v>800045892455</v>
          </cell>
          <cell r="H76" t="str">
            <v>นางสาว</v>
          </cell>
          <cell r="I76" t="str">
            <v>ดอกรัก</v>
          </cell>
          <cell r="J76" t="str">
            <v>แสงเข็ญ</v>
          </cell>
          <cell r="K76">
            <v>2501101027985</v>
          </cell>
          <cell r="L76" t="str">
            <v>พร้าว</v>
          </cell>
          <cell r="M76" t="str">
            <v>เชียงใหม่ 2</v>
          </cell>
          <cell r="N76">
            <v>8</v>
          </cell>
          <cell r="O76" t="str">
            <v>สินเชื่อธนาคารประชาชน</v>
          </cell>
          <cell r="P76" t="str">
            <v>1.บุคคลค้ำประกัน</v>
          </cell>
          <cell r="Q76">
            <v>36652.32</v>
          </cell>
          <cell r="R76">
            <v>8119.12</v>
          </cell>
          <cell r="S76" t="str">
            <v>แขวงเชียงใหม่</v>
          </cell>
          <cell r="T76" t="str">
            <v>ผบ.11595</v>
          </cell>
          <cell r="U76" t="str">
            <v>2560</v>
          </cell>
          <cell r="V76" t="str">
            <v>ผบ.5782</v>
          </cell>
          <cell r="W76">
            <v>2561</v>
          </cell>
          <cell r="X76">
            <v>27</v>
          </cell>
          <cell r="Y76">
            <v>8</v>
          </cell>
          <cell r="Z76">
            <v>2561</v>
          </cell>
          <cell r="AA76"/>
          <cell r="AB76"/>
          <cell r="AC76"/>
          <cell r="AD76">
            <v>23</v>
          </cell>
          <cell r="AE76">
            <v>7</v>
          </cell>
          <cell r="AF76">
            <v>2563</v>
          </cell>
          <cell r="AG76">
            <v>13</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8/1/2564</v>
          </cell>
          <cell r="BC76">
            <v>1200</v>
          </cell>
          <cell r="BD76">
            <v>12</v>
          </cell>
          <cell r="BE76">
            <v>5</v>
          </cell>
          <cell r="BF76">
            <v>2566</v>
          </cell>
          <cell r="BG76">
            <v>0</v>
          </cell>
          <cell r="BH76" t="str">
            <v>-</v>
          </cell>
          <cell r="BI76" t="str">
            <v>-</v>
          </cell>
          <cell r="BJ76" t="str">
            <v>-</v>
          </cell>
          <cell r="BK76">
            <v>0</v>
          </cell>
          <cell r="BL76">
            <v>880</v>
          </cell>
          <cell r="BM76">
            <v>0</v>
          </cell>
          <cell r="BN76" t="str">
            <v/>
          </cell>
          <cell r="BO76" t="str">
            <v/>
          </cell>
          <cell r="BP76" t="str">
            <v/>
          </cell>
          <cell r="BQ76" t="str">
            <v>-</v>
          </cell>
          <cell r="BR76" t="str">
            <v>-</v>
          </cell>
          <cell r="BS76" t="str">
            <v>-</v>
          </cell>
          <cell r="BT76" t="str">
            <v>นางสาวดอกรัก แสงเข็ญ</v>
          </cell>
          <cell r="BU76">
            <v>823860010037</v>
          </cell>
          <cell r="BV76" t="str">
            <v>1.นางสาวดอกรัก  แสงเข็ญ
2.นางสุนิสา  แสงแขน
3.นายผัด  แสงแขน
4.นายคำละ  เมืองคำ</v>
          </cell>
          <cell r="BW76" t="str">
            <v>จำเลยที่ 1
จำเลยที่ 2
คู่สมรสจำเลยที่ 2
จำเลยที่ 3</v>
          </cell>
          <cell r="BX76" t="str">
            <v>2501101027985
5501101057587
3501100123971
5501101060251</v>
          </cell>
          <cell r="BY7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6" t="str">
            <v>ไม่พบ</v>
          </cell>
          <cell r="CA76" t="str">
            <v>พบ</v>
          </cell>
          <cell r="CB76"/>
          <cell r="CC76" t="str">
            <v>เกศินี</v>
          </cell>
          <cell r="CD76"/>
          <cell r="CE76"/>
          <cell r="CF76"/>
          <cell r="CG76"/>
          <cell r="CH76"/>
          <cell r="CI76"/>
          <cell r="CJ76"/>
          <cell r="CK76"/>
          <cell r="CL76"/>
          <cell r="CM76">
            <v>243367</v>
          </cell>
          <cell r="CN76"/>
          <cell r="CO76"/>
        </row>
        <row r="77">
          <cell r="B77">
            <v>1513</v>
          </cell>
          <cell r="C77">
            <v>70</v>
          </cell>
          <cell r="D77">
            <v>30</v>
          </cell>
          <cell r="E77">
            <v>11</v>
          </cell>
          <cell r="F77">
            <v>2564</v>
          </cell>
          <cell r="G77">
            <v>800045893917</v>
          </cell>
          <cell r="H77" t="str">
            <v>นาย</v>
          </cell>
          <cell r="I77" t="str">
            <v>สุชีพ</v>
          </cell>
          <cell r="J77" t="str">
            <v>ยาวิจิตร</v>
          </cell>
          <cell r="K77">
            <v>3501100198539</v>
          </cell>
          <cell r="L77" t="str">
            <v>พร้าว</v>
          </cell>
          <cell r="M77" t="str">
            <v>เชียงใหม่ 2</v>
          </cell>
          <cell r="N77">
            <v>8</v>
          </cell>
          <cell r="O77" t="str">
            <v>สินเชื่อธนาคารประชาชน</v>
          </cell>
          <cell r="P77" t="str">
            <v>1.บุคคลค้ำประกัน</v>
          </cell>
          <cell r="Q77">
            <v>36652.32</v>
          </cell>
          <cell r="R77">
            <v>8131.51</v>
          </cell>
          <cell r="S77" t="str">
            <v>แขวงเชียงใหม่</v>
          </cell>
          <cell r="T77" t="str">
            <v>ผบ.11599</v>
          </cell>
          <cell r="U77" t="str">
            <v>2560</v>
          </cell>
          <cell r="V77" t="str">
            <v>ผบ.12734</v>
          </cell>
          <cell r="W77">
            <v>2561</v>
          </cell>
          <cell r="X77">
            <v>12</v>
          </cell>
          <cell r="Y77">
            <v>11</v>
          </cell>
          <cell r="Z77">
            <v>2561</v>
          </cell>
          <cell r="AA77"/>
          <cell r="AB77"/>
          <cell r="AC77"/>
          <cell r="AD77"/>
          <cell r="AE77"/>
          <cell r="AF77"/>
          <cell r="AG77">
            <v>20</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1500</v>
          </cell>
          <cell r="BD77">
            <v>12</v>
          </cell>
          <cell r="BE77">
            <v>5</v>
          </cell>
          <cell r="BF77">
            <v>2566</v>
          </cell>
          <cell r="BG77">
            <v>0</v>
          </cell>
          <cell r="BH77" t="str">
            <v>-</v>
          </cell>
          <cell r="BI77" t="str">
            <v>-</v>
          </cell>
          <cell r="BJ77" t="str">
            <v>-</v>
          </cell>
          <cell r="BK77">
            <v>0</v>
          </cell>
          <cell r="BL77">
            <v>1070</v>
          </cell>
          <cell r="BM77">
            <v>0</v>
          </cell>
          <cell r="BN77" t="str">
            <v/>
          </cell>
          <cell r="BO77" t="str">
            <v/>
          </cell>
          <cell r="BP77" t="str">
            <v/>
          </cell>
          <cell r="BQ77" t="str">
            <v>-</v>
          </cell>
          <cell r="BR77" t="str">
            <v>-</v>
          </cell>
          <cell r="BS77" t="str">
            <v>-</v>
          </cell>
          <cell r="BT77" t="str">
            <v>นายสุชีพ ยาวิจิตร</v>
          </cell>
          <cell r="BU77">
            <v>823860010007</v>
          </cell>
          <cell r="BV77" t="str">
            <v>1.นายสุชีพ  ยาวิจิตร
2.นางสาวนูลา  แสงเข็ญ
3.นางอำไพ  แสงเข็ญ
4.นายคาสอ  แสงเข็ญ
5.นายคำมุ่ย  ขจรจิตต์กาล</v>
          </cell>
          <cell r="BW77" t="str">
            <v>จำเลยที่ 1
คู่สมรสจำเลยที่ 1
จำเลยที่ 2
คู่สมรสจำเลยที่ 2
จำเลยที่ 3</v>
          </cell>
          <cell r="BX77" t="str">
            <v>3501100198536
8501184005401
3501100124101
5501101059903
3500901044156</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นักศึกษาฝึกงาน//วรกมล</v>
          </cell>
          <cell r="CD77"/>
          <cell r="CE77"/>
          <cell r="CF77"/>
          <cell r="CG77"/>
          <cell r="CH77"/>
          <cell r="CI77"/>
          <cell r="CJ77"/>
          <cell r="CK77"/>
          <cell r="CL77"/>
          <cell r="CM77">
            <v>243367</v>
          </cell>
          <cell r="CN77"/>
          <cell r="CO77"/>
        </row>
        <row r="78">
          <cell r="B78">
            <v>1514</v>
          </cell>
          <cell r="C78">
            <v>71</v>
          </cell>
          <cell r="D78">
            <v>30</v>
          </cell>
          <cell r="E78">
            <v>11</v>
          </cell>
          <cell r="F78">
            <v>2564</v>
          </cell>
          <cell r="G78">
            <v>800051322918</v>
          </cell>
          <cell r="H78" t="str">
            <v>นาย</v>
          </cell>
          <cell r="I78" t="str">
            <v>พิเชด</v>
          </cell>
          <cell r="J78" t="str">
            <v>ดลภักดี</v>
          </cell>
          <cell r="K78">
            <v>3469900249217</v>
          </cell>
          <cell r="L78" t="str">
            <v>แม่อาย</v>
          </cell>
          <cell r="M78" t="str">
            <v>เชียงใหม่ 2</v>
          </cell>
          <cell r="N78">
            <v>8</v>
          </cell>
          <cell r="O78" t="str">
            <v>สินเชื่อธนาคารประชาชน</v>
          </cell>
          <cell r="P78" t="str">
            <v>1.บุคคลค้ำประกัน</v>
          </cell>
          <cell r="Q78">
            <v>85955.55</v>
          </cell>
          <cell r="R78">
            <v>1868.59</v>
          </cell>
          <cell r="S78" t="str">
            <v>จังหวัดน่าน</v>
          </cell>
          <cell r="T78" t="str">
            <v>ผบ.2884</v>
          </cell>
          <cell r="U78" t="str">
            <v>2561</v>
          </cell>
          <cell r="V78" t="str">
            <v>ผบ.825</v>
          </cell>
          <cell r="W78">
            <v>2562</v>
          </cell>
          <cell r="X78"/>
          <cell r="Y78"/>
          <cell r="Z78"/>
          <cell r="AA78">
            <v>15</v>
          </cell>
          <cell r="AB78">
            <v>1</v>
          </cell>
          <cell r="AC78">
            <v>2562</v>
          </cell>
          <cell r="AD78"/>
          <cell r="AE78"/>
          <cell r="AF78"/>
          <cell r="AG78"/>
          <cell r="AH78"/>
          <cell r="AI78"/>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1200</v>
          </cell>
          <cell r="BD78">
            <v>20</v>
          </cell>
          <cell r="BE78">
            <v>6</v>
          </cell>
          <cell r="BF78">
            <v>2566</v>
          </cell>
          <cell r="BG78">
            <v>0</v>
          </cell>
          <cell r="BH78" t="str">
            <v>-</v>
          </cell>
          <cell r="BI78" t="str">
            <v>-</v>
          </cell>
          <cell r="BJ78" t="str">
            <v>-</v>
          </cell>
          <cell r="BK78">
            <v>0</v>
          </cell>
          <cell r="BL78">
            <v>1725</v>
          </cell>
          <cell r="BM78">
            <v>0</v>
          </cell>
          <cell r="BN78" t="str">
            <v/>
          </cell>
          <cell r="BO78" t="str">
            <v/>
          </cell>
          <cell r="BP78" t="str">
            <v/>
          </cell>
          <cell r="BQ78" t="str">
            <v>-</v>
          </cell>
          <cell r="BR78" t="str">
            <v>-</v>
          </cell>
          <cell r="BS78" t="str">
            <v>-</v>
          </cell>
          <cell r="BT78" t="str">
            <v>นายพิเชด ดลภักดี</v>
          </cell>
          <cell r="BU78">
            <v>823861010218</v>
          </cell>
          <cell r="BV78" t="str">
            <v>1.นายพิเชด  ดลภักดี
2.นางเครือวัลย์  วังษา
3.นายทอง  
4.นายคะนอง  บำรุงบ้านทุ่ม</v>
          </cell>
          <cell r="BW78" t="str">
            <v>จำเลยที่ 1
คู่สมรสจำเลยที่ 1
จำเลยที่ 2
จำเลยที่ 3</v>
          </cell>
          <cell r="BX78" t="str">
            <v>3469900249217
3500900515015
3470500175455
3412000047417</v>
          </cell>
          <cell r="BY78"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8" t="str">
            <v>พบทรัพย์</v>
          </cell>
          <cell r="CA78" t="str">
            <v>พบ</v>
          </cell>
          <cell r="CB78">
            <v>4</v>
          </cell>
          <cell r="CC78" t="str">
            <v>นักศึกษาฝึกงาน//วรกมล</v>
          </cell>
          <cell r="CD78"/>
          <cell r="CE78"/>
          <cell r="CF78"/>
          <cell r="CG78"/>
          <cell r="CH78"/>
          <cell r="CI78"/>
          <cell r="CJ78"/>
          <cell r="CK78"/>
          <cell r="CL78"/>
          <cell r="CM78">
            <v>243367</v>
          </cell>
          <cell r="CN78"/>
          <cell r="CO78"/>
        </row>
        <row r="79">
          <cell r="B79">
            <v>1515</v>
          </cell>
          <cell r="C79">
            <v>72</v>
          </cell>
          <cell r="D79">
            <v>26</v>
          </cell>
          <cell r="E79">
            <v>11</v>
          </cell>
          <cell r="F79">
            <v>2564</v>
          </cell>
          <cell r="G79">
            <v>839749004983</v>
          </cell>
          <cell r="H79" t="str">
            <v>นาย</v>
          </cell>
          <cell r="I79" t="str">
            <v>ชาญณรงค์</v>
          </cell>
          <cell r="J79" t="str">
            <v>เดชะบุญ</v>
          </cell>
          <cell r="K79" t="str">
            <v>3 5200 0569 20 0</v>
          </cell>
          <cell r="L79" t="str">
            <v>บวกครกหลวง</v>
          </cell>
          <cell r="M79" t="str">
            <v>เชียงใหม่ 3</v>
          </cell>
          <cell r="N79">
            <v>8</v>
          </cell>
          <cell r="O79" t="str">
            <v>สินเชื่อเคหะ</v>
          </cell>
          <cell r="P79" t="str">
            <v>1.บุคคลค้ำประกัน</v>
          </cell>
          <cell r="Q79">
            <v>769261.65</v>
          </cell>
          <cell r="R79">
            <v>261553.91</v>
          </cell>
          <cell r="S79" t="str">
            <v>จังหวัดลำปาง</v>
          </cell>
          <cell r="T79" t="str">
            <v>ผบ.178</v>
          </cell>
          <cell r="U79" t="str">
            <v>2555</v>
          </cell>
          <cell r="V79" t="str">
            <v>ผบ.271</v>
          </cell>
          <cell r="W79">
            <v>2555</v>
          </cell>
          <cell r="X79">
            <v>28</v>
          </cell>
          <cell r="Y79">
            <v>6</v>
          </cell>
          <cell r="Z79">
            <v>2555</v>
          </cell>
          <cell r="AA79"/>
          <cell r="AB79"/>
          <cell r="AC79"/>
          <cell r="AD79"/>
          <cell r="AE79"/>
          <cell r="AF79"/>
          <cell r="AG79">
            <v>2</v>
          </cell>
          <cell r="AH79">
            <v>11</v>
          </cell>
          <cell r="AI79">
            <v>2555</v>
          </cell>
          <cell r="AJ79"/>
          <cell r="AK79"/>
          <cell r="AL79"/>
          <cell r="AM79"/>
          <cell r="AN79"/>
          <cell r="AO79"/>
          <cell r="AP79"/>
          <cell r="AQ79"/>
          <cell r="AR79"/>
          <cell r="AS79"/>
          <cell r="AT79"/>
          <cell r="AU79"/>
          <cell r="AV79"/>
          <cell r="AW79"/>
          <cell r="AX79"/>
          <cell r="AY79"/>
          <cell r="AZ79"/>
          <cell r="BA79"/>
          <cell r="BB79" t="str">
            <v>สืบทรัพย์สำนักงานอื่นฟ้อง (คำสั่ง 26/11/2564)//สืบแล้ว รายงานผล วันที่ 11/1/2565</v>
          </cell>
          <cell r="BC79">
            <v>300</v>
          </cell>
          <cell r="BD79">
            <v>15</v>
          </cell>
          <cell r="BE79">
            <v>12</v>
          </cell>
          <cell r="BF79">
            <v>2565</v>
          </cell>
          <cell r="BG79">
            <v>0</v>
          </cell>
          <cell r="BH79" t="str">
            <v>-</v>
          </cell>
          <cell r="BI79" t="str">
            <v>-</v>
          </cell>
          <cell r="BJ79" t="str">
            <v>-</v>
          </cell>
          <cell r="BK79">
            <v>0</v>
          </cell>
          <cell r="BL79">
            <v>385</v>
          </cell>
          <cell r="BM79">
            <v>0</v>
          </cell>
          <cell r="BN79">
            <v>24</v>
          </cell>
          <cell r="BO79">
            <v>3</v>
          </cell>
          <cell r="BP79">
            <v>2566</v>
          </cell>
          <cell r="BQ79" t="str">
            <v>-</v>
          </cell>
          <cell r="BR79" t="str">
            <v>-</v>
          </cell>
          <cell r="BS79" t="str">
            <v>-</v>
          </cell>
          <cell r="BT79" t="str">
            <v>นายชาญณรงค์ เดชะบุญ</v>
          </cell>
          <cell r="BU79">
            <v>823655020050</v>
          </cell>
          <cell r="BV79" t="str">
            <v>1.นายชาญณรงค์ เดชะบุญ</v>
          </cell>
          <cell r="BW79" t="str">
            <v>จำเลยที่ 1</v>
          </cell>
          <cell r="BX79" t="str">
            <v>3-5201-00569-20-0</v>
          </cell>
          <cell r="BY79" t="str">
            <v>-ไม่พบว่ามีกรรมสิทธิ์ในที่ดิน อ.สันทราย จ.เชียงใหม่
-ไม่พบว่ามีกรรมสิทธิ์ในที่ดิน อ.เมืองลำปาง จ.ลำปาง</v>
          </cell>
          <cell r="BZ79" t="str">
            <v>ไม่พบทรัพย์</v>
          </cell>
          <cell r="CA79" t="str">
            <v>ไม่พบทรัพย์</v>
          </cell>
          <cell r="CB79"/>
          <cell r="CC79" t="str">
            <v>นักศึกษาฝึกงาน//วรกมล</v>
          </cell>
          <cell r="CD79"/>
          <cell r="CE79"/>
          <cell r="CF79"/>
          <cell r="CG79"/>
          <cell r="CH79"/>
          <cell r="CI79"/>
          <cell r="CJ79"/>
          <cell r="CK79"/>
          <cell r="CL79"/>
          <cell r="CM79"/>
          <cell r="CN79"/>
          <cell r="CO79"/>
        </row>
        <row r="80">
          <cell r="B80">
            <v>1516</v>
          </cell>
          <cell r="C80">
            <v>73</v>
          </cell>
          <cell r="D80">
            <v>26</v>
          </cell>
          <cell r="E80">
            <v>11</v>
          </cell>
          <cell r="F80">
            <v>2564</v>
          </cell>
          <cell r="G80">
            <v>800029382218</v>
          </cell>
          <cell r="H80" t="str">
            <v>นาย</v>
          </cell>
          <cell r="I80" t="str">
            <v>เอนก</v>
          </cell>
          <cell r="J80" t="str">
            <v>พลยศ</v>
          </cell>
          <cell r="K80">
            <v>3412000194266</v>
          </cell>
          <cell r="L80" t="str">
            <v>สันกำแพง</v>
          </cell>
          <cell r="M80" t="str">
            <v>เชียงใหม่ 3</v>
          </cell>
          <cell r="N80">
            <v>8</v>
          </cell>
          <cell r="O80" t="str">
            <v>สินเชื่อธนาคารประชาชน</v>
          </cell>
          <cell r="P80" t="str">
            <v>1.บุคคลค้ำประกัน</v>
          </cell>
          <cell r="Q80">
            <v>37498.26</v>
          </cell>
          <cell r="R80">
            <v>2704.03</v>
          </cell>
          <cell r="S80" t="str">
            <v>แขวงเชียงใหม่</v>
          </cell>
          <cell r="T80" t="str">
            <v>ผบ.7530</v>
          </cell>
          <cell r="U80" t="str">
            <v>2557</v>
          </cell>
          <cell r="V80" t="str">
            <v>ผบ.9129</v>
          </cell>
          <cell r="W80">
            <v>2557</v>
          </cell>
          <cell r="X80"/>
          <cell r="Y80"/>
          <cell r="Z80"/>
          <cell r="AA80">
            <v>15</v>
          </cell>
          <cell r="AB80">
            <v>12</v>
          </cell>
          <cell r="AC80">
            <v>2557</v>
          </cell>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22/2/2565//สืบครั้งที่สอง 5/06/2567//ลงผลสืบ8/6/2567//รายงาน11/6/2567//</v>
          </cell>
          <cell r="BC80">
            <v>1800</v>
          </cell>
          <cell r="BD80">
            <v>20</v>
          </cell>
          <cell r="BE80">
            <v>2</v>
          </cell>
          <cell r="BF80">
            <v>2566</v>
          </cell>
          <cell r="BG80">
            <v>0</v>
          </cell>
          <cell r="BH80" t="str">
            <v>-</v>
          </cell>
          <cell r="BI80" t="str">
            <v>-</v>
          </cell>
          <cell r="BJ80" t="str">
            <v>-</v>
          </cell>
          <cell r="BK80">
            <v>0</v>
          </cell>
          <cell r="BL80">
            <v>1345</v>
          </cell>
          <cell r="BM80">
            <v>0</v>
          </cell>
          <cell r="BN80">
            <v>28</v>
          </cell>
          <cell r="BO80">
            <v>6</v>
          </cell>
          <cell r="BP80">
            <v>2566</v>
          </cell>
          <cell r="BQ80" t="str">
            <v>-</v>
          </cell>
          <cell r="BR80" t="str">
            <v>-</v>
          </cell>
          <cell r="BS80" t="str">
            <v>-</v>
          </cell>
          <cell r="BT80" t="str">
            <v>นายเอนก พลยศ</v>
          </cell>
          <cell r="BU80">
            <v>0</v>
          </cell>
          <cell r="BV80"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0" t="str">
            <v>จำเลยที่ 1
คู่สมรสจำเลยที่ 1
จำเลยที่ 2
คู่สมรสจำเลยที่ 2
จำเลยที่ 3
คู่สมรสจำเลยที่ 3</v>
          </cell>
          <cell r="BX80" t="str">
            <v>3-4120-00194-26-6
3-5013-00521-02-3
1-5099-01215-59-9
3-5013-00369-98-1
3-5013-00525-13-4
1-5099-01154-77-8</v>
          </cell>
          <cell r="BY80"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0" t="str">
            <v>ไม่พบพทรัพย์</v>
          </cell>
          <cell r="CA80"/>
          <cell r="CB80">
            <v>6</v>
          </cell>
          <cell r="CC80" t="str">
            <v>นักศึกษาฝึกงาน//วรกมล</v>
          </cell>
          <cell r="CD80"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0" t="str">
            <v>จำเลยที่ 1
คู่สมรสจำเลยที่ 1
จำเลยที่ 2
คู่สมรสจำเลยที่ 2
จำเลยที่ 3
คู่สมรสจำเลยที่ 3</v>
          </cell>
          <cell r="CF80" t="str">
            <v>3-4120-00194-26-6
3-5013-00521-02-3
1-5099-01215-59-9
3-5013-00369-98-1
3-5013-00525-13-4
1-5099-01154-77-8</v>
          </cell>
          <cell r="CG80"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0"/>
          <cell r="CI80"/>
          <cell r="CJ80"/>
          <cell r="CK80"/>
          <cell r="CL80"/>
          <cell r="CM80"/>
          <cell r="CN80"/>
          <cell r="CO80"/>
        </row>
        <row r="81">
          <cell r="B81">
            <v>1517</v>
          </cell>
          <cell r="C81">
            <v>74</v>
          </cell>
          <cell r="D81">
            <v>26</v>
          </cell>
          <cell r="E81">
            <v>11</v>
          </cell>
          <cell r="F81">
            <v>2564</v>
          </cell>
          <cell r="G81">
            <v>800025319552</v>
          </cell>
          <cell r="H81" t="str">
            <v>นาง</v>
          </cell>
          <cell r="I81" t="str">
            <v>ขันทอง</v>
          </cell>
          <cell r="J81" t="str">
            <v>อินต๊ะเนตร</v>
          </cell>
          <cell r="K81">
            <v>3500322338180</v>
          </cell>
          <cell r="L81" t="str">
            <v>อมก๋อย</v>
          </cell>
          <cell r="M81" t="str">
            <v>เชียงใหม่ 3</v>
          </cell>
          <cell r="N81">
            <v>8</v>
          </cell>
          <cell r="O81" t="str">
            <v>สินเชื่อธนาคารประชาชน</v>
          </cell>
          <cell r="P81" t="str">
            <v>1.บุคคลค้ำประกัน</v>
          </cell>
          <cell r="Q81">
            <v>36665</v>
          </cell>
          <cell r="R81">
            <v>6338.39</v>
          </cell>
          <cell r="S81" t="str">
            <v>จังหวัดเชียงใหม่</v>
          </cell>
          <cell r="T81" t="str">
            <v>ผบ.920</v>
          </cell>
          <cell r="U81" t="str">
            <v>2557</v>
          </cell>
          <cell r="V81" t="str">
            <v>ผบ.967</v>
          </cell>
          <cell r="W81">
            <v>2557</v>
          </cell>
          <cell r="X81">
            <v>2</v>
          </cell>
          <cell r="Y81">
            <v>7</v>
          </cell>
          <cell r="Z81">
            <v>2557</v>
          </cell>
          <cell r="AA81"/>
          <cell r="AB81"/>
          <cell r="AC81"/>
          <cell r="AD81">
            <v>17</v>
          </cell>
          <cell r="AE81">
            <v>7</v>
          </cell>
          <cell r="AF81">
            <v>2557</v>
          </cell>
          <cell r="AG81">
            <v>25</v>
          </cell>
          <cell r="AH81">
            <v>3</v>
          </cell>
          <cell r="AI81">
            <v>2558</v>
          </cell>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11/2/2565</v>
          </cell>
          <cell r="BC81">
            <v>1500</v>
          </cell>
          <cell r="BD81">
            <v>7</v>
          </cell>
          <cell r="BE81">
            <v>11</v>
          </cell>
          <cell r="BF81">
            <v>2565</v>
          </cell>
          <cell r="BG81">
            <v>0</v>
          </cell>
          <cell r="BH81" t="str">
            <v>-</v>
          </cell>
          <cell r="BI81" t="str">
            <v>-</v>
          </cell>
          <cell r="BJ81" t="str">
            <v>-</v>
          </cell>
          <cell r="BK81">
            <v>0</v>
          </cell>
          <cell r="BL81">
            <v>1405</v>
          </cell>
          <cell r="BM81">
            <v>0</v>
          </cell>
          <cell r="BN81">
            <v>21</v>
          </cell>
          <cell r="BO81">
            <v>2</v>
          </cell>
          <cell r="BP81">
            <v>2566</v>
          </cell>
          <cell r="BQ81" t="str">
            <v>-</v>
          </cell>
          <cell r="BR81" t="str">
            <v>-</v>
          </cell>
          <cell r="BS81" t="str">
            <v>-</v>
          </cell>
          <cell r="BT81" t="str">
            <v>นางขันทอง อินต๊ะเนตร</v>
          </cell>
          <cell r="BU81">
            <v>0</v>
          </cell>
          <cell r="BV81" t="str">
            <v>1.นางขันทอง อินต๊ะเนตร 
2.นางศิริพร เทียมศิลปชัย
3.นายสุระชาติ เทียมศิลปชัย
4.นางพยอม จริยา
5.นายวันทอง ศรีสมพร</v>
          </cell>
          <cell r="BW81" t="str">
            <v>จำเลยที่ 1
จำเลยที่ 2
คู่สมรสจำเลยที่ 2
จำเลยที่ 3
คู่สมรสจำเลยที่ 3</v>
          </cell>
          <cell r="BX81" t="str">
            <v xml:space="preserve">3-5003-00338-18-0
5-5003-90003-82-1
3-5012-00088-60-3
3-5003-00351-92-5
3-3207-00901-92-4
</v>
          </cell>
          <cell r="BY81"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1" t="str">
            <v>ไม่พบ</v>
          </cell>
          <cell r="CA81"/>
          <cell r="CB81">
            <v>5</v>
          </cell>
          <cell r="CC81" t="str">
            <v>นักศึกษาฝึกงาน//วรกมล</v>
          </cell>
          <cell r="CD81"/>
          <cell r="CE81"/>
          <cell r="CF81"/>
          <cell r="CG81"/>
          <cell r="CH81"/>
          <cell r="CI81"/>
          <cell r="CJ81"/>
          <cell r="CK81"/>
          <cell r="CL81"/>
          <cell r="CM81"/>
          <cell r="CN81"/>
          <cell r="CO81"/>
        </row>
        <row r="82">
          <cell r="B82">
            <v>1518</v>
          </cell>
          <cell r="C82">
            <v>75</v>
          </cell>
          <cell r="D82">
            <v>26</v>
          </cell>
          <cell r="E82">
            <v>11</v>
          </cell>
          <cell r="F82">
            <v>2564</v>
          </cell>
          <cell r="G82">
            <v>821952005071</v>
          </cell>
          <cell r="H82" t="str">
            <v>นาย</v>
          </cell>
          <cell r="I82" t="str">
            <v>ชาตรี</v>
          </cell>
          <cell r="J82" t="str">
            <v>เสมอกัน</v>
          </cell>
          <cell r="K82">
            <v>3501300815159</v>
          </cell>
          <cell r="L82" t="str">
            <v>สันกำแพง</v>
          </cell>
          <cell r="M82" t="str">
            <v>เชียงใหม่ 3</v>
          </cell>
          <cell r="N82">
            <v>8</v>
          </cell>
          <cell r="O82" t="str">
            <v>สินเชื่อธนาคารประชาชน</v>
          </cell>
          <cell r="P82" t="str">
            <v>1.บุคคลค้ำประกัน</v>
          </cell>
          <cell r="Q82">
            <v>29165</v>
          </cell>
          <cell r="R82">
            <v>11590.09</v>
          </cell>
          <cell r="S82" t="str">
            <v>แขวงเชียงใหม่</v>
          </cell>
          <cell r="T82" t="str">
            <v>ผบ.2210</v>
          </cell>
          <cell r="U82" t="str">
            <v>2556</v>
          </cell>
          <cell r="V82" t="str">
            <v>ผบ.4948</v>
          </cell>
          <cell r="W82">
            <v>2556</v>
          </cell>
          <cell r="X82"/>
          <cell r="Y82"/>
          <cell r="Z82"/>
          <cell r="AA82">
            <v>27</v>
          </cell>
          <cell r="AB82">
            <v>8</v>
          </cell>
          <cell r="AC82">
            <v>2556</v>
          </cell>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2100</v>
          </cell>
          <cell r="BD82">
            <v>25</v>
          </cell>
          <cell r="BE82">
            <v>9</v>
          </cell>
          <cell r="BF82">
            <v>2566</v>
          </cell>
          <cell r="BG82">
            <v>0</v>
          </cell>
          <cell r="BH82" t="str">
            <v>-</v>
          </cell>
          <cell r="BI82" t="str">
            <v>-</v>
          </cell>
          <cell r="BJ82" t="str">
            <v>-</v>
          </cell>
          <cell r="BK82">
            <v>0</v>
          </cell>
          <cell r="BL82">
            <v>1945</v>
          </cell>
          <cell r="BM82">
            <v>0</v>
          </cell>
          <cell r="BN82">
            <v>30</v>
          </cell>
          <cell r="BO82">
            <v>10</v>
          </cell>
          <cell r="BP82">
            <v>2567</v>
          </cell>
          <cell r="BQ82" t="str">
            <v>-</v>
          </cell>
          <cell r="BR82" t="str">
            <v>-</v>
          </cell>
          <cell r="BS82" t="str">
            <v>-</v>
          </cell>
          <cell r="BT82" t="str">
            <v>นายชาตรี เสมอกัน</v>
          </cell>
          <cell r="BU82">
            <v>0</v>
          </cell>
          <cell r="BV82"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2" t="str">
            <v>จำเลยที่ 1
คู่สมรสจำเลยที่1
จำเลยที่ 2
จำเลยที่ 3
คู่สมรสจำเลยที่ 3
จำเลยที่ 4
คู่สมรสจำเลยที่ 4</v>
          </cell>
          <cell r="BX82" t="str">
            <v>3-5013-00815-15-9
3-5005-00437-34-3
3-5013-00561-56-4
3-5212-00284-72-1
3-5013-00631-45-7
3-5013-00807-70-9
3-5005-00116-77-6</v>
          </cell>
          <cell r="BY82"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2" t="str">
            <v>พบ</v>
          </cell>
          <cell r="CA82"/>
          <cell r="CB82">
            <v>7</v>
          </cell>
          <cell r="CC82" t="str">
            <v>นักศึกษาฝึกงาน//วรกมล</v>
          </cell>
          <cell r="CD82"/>
          <cell r="CE82"/>
          <cell r="CF82"/>
          <cell r="CG82"/>
          <cell r="CH82"/>
          <cell r="CI82"/>
          <cell r="CJ82"/>
          <cell r="CK82"/>
          <cell r="CL82"/>
          <cell r="CM82"/>
          <cell r="CN82"/>
          <cell r="CO82"/>
        </row>
        <row r="83">
          <cell r="B83">
            <v>1519</v>
          </cell>
          <cell r="C83">
            <v>76</v>
          </cell>
          <cell r="D83">
            <v>26</v>
          </cell>
          <cell r="E83">
            <v>11</v>
          </cell>
          <cell r="F83">
            <v>2564</v>
          </cell>
          <cell r="G83">
            <v>821951001352</v>
          </cell>
          <cell r="H83" t="str">
            <v>นาง</v>
          </cell>
          <cell r="I83" t="str">
            <v>อัมพร</v>
          </cell>
          <cell r="J83" t="str">
            <v>อ้ายเสาร์</v>
          </cell>
          <cell r="K83">
            <v>3501300775483</v>
          </cell>
          <cell r="L83" t="str">
            <v>สันกำแพง</v>
          </cell>
          <cell r="M83" t="str">
            <v>เชียงใหม่ 3</v>
          </cell>
          <cell r="N83">
            <v>8</v>
          </cell>
          <cell r="O83" t="str">
            <v>สินเชื่อพัฒนาองค์กรชุมชน</v>
          </cell>
          <cell r="P83" t="str">
            <v>1.บุคคลค้ำประกัน</v>
          </cell>
          <cell r="Q83">
            <v>23231.83</v>
          </cell>
          <cell r="R83">
            <v>6574.21</v>
          </cell>
          <cell r="S83" t="str">
            <v>แขวงเชียงใหม่</v>
          </cell>
          <cell r="T83" t="str">
            <v>ผบ.2211</v>
          </cell>
          <cell r="U83" t="str">
            <v>2556</v>
          </cell>
          <cell r="V83" t="str">
            <v>ผบ.4886</v>
          </cell>
          <cell r="W83">
            <v>2556</v>
          </cell>
          <cell r="X83"/>
          <cell r="Y83"/>
          <cell r="Z83"/>
          <cell r="AA83">
            <v>26</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22/2/2565</v>
          </cell>
          <cell r="BC83" t="str">
            <v>0
3600</v>
          </cell>
          <cell r="BD83" t="str">
            <v>13
9</v>
          </cell>
          <cell r="BE83" t="str">
            <v>11
5</v>
          </cell>
          <cell r="BF83" t="str">
            <v>2566
2567</v>
          </cell>
          <cell r="BG83">
            <v>0</v>
          </cell>
          <cell r="BH83" t="str">
            <v>-</v>
          </cell>
          <cell r="BI83" t="str">
            <v>-</v>
          </cell>
          <cell r="BJ83" t="str">
            <v>-</v>
          </cell>
          <cell r="BK83">
            <v>0</v>
          </cell>
          <cell r="BL83" t="str">
            <v>2670
755</v>
          </cell>
          <cell r="BM83">
            <v>0</v>
          </cell>
          <cell r="BN83" t="str">
            <v/>
          </cell>
          <cell r="BO83" t="str">
            <v/>
          </cell>
          <cell r="BP83" t="str">
            <v/>
          </cell>
          <cell r="BQ83" t="str">
            <v>-</v>
          </cell>
          <cell r="BR83" t="str">
            <v>-</v>
          </cell>
          <cell r="BS83" t="str">
            <v>-</v>
          </cell>
          <cell r="BT83" t="str">
            <v>นางอัมพร อ้ายเสาร์</v>
          </cell>
          <cell r="BU83">
            <v>0</v>
          </cell>
          <cell r="BV83"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3"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3" t="str">
            <v>3-5013-00775-48-3
3-5013-00806-72-9
5-5013-00029-58-3
3-5013-00774-27-4
3-5101-00115-07-1
3-4508-00234-22-8
3-5013-00774-29-1
3-5101-00610-74-9
3-5013-00774-86-0
3-5013-00774-87-8
3-5013-00775-15-7
3-5013-00773-85-5</v>
          </cell>
          <cell r="BY83"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3" t="str">
            <v>พบทรัพย์</v>
          </cell>
          <cell r="CA83"/>
          <cell r="CB83">
            <v>12</v>
          </cell>
          <cell r="CC83" t="str">
            <v>นักศึกษาฝึกงาน//วรกมล</v>
          </cell>
          <cell r="CD83"/>
          <cell r="CE83"/>
          <cell r="CF83"/>
          <cell r="CG83"/>
          <cell r="CH83"/>
          <cell r="CI83"/>
          <cell r="CJ83"/>
          <cell r="CK83"/>
          <cell r="CL83"/>
          <cell r="CM83"/>
          <cell r="CN83"/>
          <cell r="CO83"/>
        </row>
        <row r="84">
          <cell r="B84">
            <v>1520</v>
          </cell>
          <cell r="C84">
            <v>77</v>
          </cell>
          <cell r="D84">
            <v>26</v>
          </cell>
          <cell r="E84">
            <v>11</v>
          </cell>
          <cell r="F84">
            <v>2564</v>
          </cell>
          <cell r="G84">
            <v>800011475392</v>
          </cell>
          <cell r="H84" t="str">
            <v>นางสาว</v>
          </cell>
          <cell r="I84" t="str">
            <v>นิตยา</v>
          </cell>
          <cell r="J84" t="str">
            <v>หงษ์ไชย</v>
          </cell>
          <cell r="K84" t="str">
            <v>3-5603-00854-70-6</v>
          </cell>
          <cell r="L84" t="str">
            <v>สันกำแพง</v>
          </cell>
          <cell r="M84" t="str">
            <v>เชียงใหม่ 3</v>
          </cell>
          <cell r="N84">
            <v>8</v>
          </cell>
          <cell r="O84" t="str">
            <v>สินเชื่อธนาคารประชาชน</v>
          </cell>
          <cell r="P84" t="str">
            <v>1.บุคคลค้ำประกัน</v>
          </cell>
          <cell r="Q84">
            <v>24278.28</v>
          </cell>
          <cell r="R84">
            <v>3621.04</v>
          </cell>
          <cell r="S84" t="str">
            <v>จังหวัดพะเยา</v>
          </cell>
          <cell r="T84" t="str">
            <v>ผบ.2298</v>
          </cell>
          <cell r="U84" t="str">
            <v>2556</v>
          </cell>
          <cell r="V84" t="str">
            <v>ผบ.233</v>
          </cell>
          <cell r="W84">
            <v>2557</v>
          </cell>
          <cell r="X84"/>
          <cell r="Y84"/>
          <cell r="Z84"/>
          <cell r="AA84">
            <v>24</v>
          </cell>
          <cell r="AB84">
            <v>2</v>
          </cell>
          <cell r="AC84">
            <v>2557</v>
          </cell>
          <cell r="AD84"/>
          <cell r="AE84"/>
          <cell r="AF84"/>
          <cell r="AG84">
            <v>20</v>
          </cell>
          <cell r="AH84">
            <v>4</v>
          </cell>
          <cell r="AI84">
            <v>2559</v>
          </cell>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9/3/2565</v>
          </cell>
          <cell r="BC84" t="str">
            <v>0
1800</v>
          </cell>
          <cell r="BD84" t="str">
            <v>13
1</v>
          </cell>
          <cell r="BE84" t="str">
            <v>11
3</v>
          </cell>
          <cell r="BF84" t="str">
            <v>2566
2567</v>
          </cell>
          <cell r="BG84">
            <v>0</v>
          </cell>
          <cell r="BH84" t="str">
            <v>-</v>
          </cell>
          <cell r="BI84" t="str">
            <v>-</v>
          </cell>
          <cell r="BJ84" t="str">
            <v>-</v>
          </cell>
          <cell r="BK84">
            <v>0</v>
          </cell>
          <cell r="BL84" t="str">
            <v>4465
470</v>
          </cell>
          <cell r="BM84">
            <v>0</v>
          </cell>
          <cell r="BN84" t="str">
            <v/>
          </cell>
          <cell r="BO84" t="str">
            <v/>
          </cell>
          <cell r="BP84" t="str">
            <v/>
          </cell>
          <cell r="BQ84" t="str">
            <v>-</v>
          </cell>
          <cell r="BR84" t="str">
            <v>-</v>
          </cell>
          <cell r="BS84" t="str">
            <v>-</v>
          </cell>
          <cell r="BT84" t="str">
            <v>นางสาวนิตยา หงษ์ไชย</v>
          </cell>
          <cell r="BU84">
            <v>0</v>
          </cell>
          <cell r="BV84"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4" t="str">
            <v>จำเลยที่ 1
คู่สมรสจำเลยที่ 1
จำเลยที่ 2
คู่สมรสจำเลยที่ 2
จำเลยที่ 3
คู่สมรสจำเลยที่ 3</v>
          </cell>
          <cell r="BX84" t="str">
            <v>3-5603-00854-71-4
3-5603-00092-29-6
3-5603-00854-70-6
3-5099-00069-71-4
3-5603-00854-73-1
5-7207-00091-88-7</v>
          </cell>
          <cell r="BY84"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4" t="str">
            <v>พบทรัพย์</v>
          </cell>
          <cell r="CA84"/>
          <cell r="CB84">
            <v>6</v>
          </cell>
          <cell r="CC84" t="str">
            <v>นักศึกษาฝึกงาน//วรกมล</v>
          </cell>
          <cell r="CD84"/>
          <cell r="CE84"/>
          <cell r="CF84"/>
          <cell r="CG84"/>
          <cell r="CH84"/>
          <cell r="CI84"/>
          <cell r="CJ84"/>
          <cell r="CK84"/>
          <cell r="CL84"/>
          <cell r="CM84"/>
          <cell r="CN84"/>
          <cell r="CO84"/>
        </row>
        <row r="85">
          <cell r="B85">
            <v>1521</v>
          </cell>
          <cell r="C85">
            <v>78</v>
          </cell>
          <cell r="D85">
            <v>26</v>
          </cell>
          <cell r="E85">
            <v>11</v>
          </cell>
          <cell r="F85">
            <v>2564</v>
          </cell>
          <cell r="G85">
            <v>800021291003</v>
          </cell>
          <cell r="H85" t="str">
            <v>นางสาว</v>
          </cell>
          <cell r="I85" t="str">
            <v>พิกุลทอง</v>
          </cell>
          <cell r="J85" t="str">
            <v>เตจ๊ะยวง</v>
          </cell>
          <cell r="K85">
            <v>1509900443725</v>
          </cell>
          <cell r="L85" t="str">
            <v>สันกำแพง</v>
          </cell>
          <cell r="M85" t="str">
            <v>เชียงใหม่ 3</v>
          </cell>
          <cell r="N85">
            <v>8</v>
          </cell>
          <cell r="O85" t="str">
            <v>สินเชื่อธนาคารประชาชน</v>
          </cell>
          <cell r="P85" t="str">
            <v>1.บุคคลค้ำประกัน</v>
          </cell>
          <cell r="Q85">
            <v>23308.28</v>
          </cell>
          <cell r="R85">
            <v>1806.35</v>
          </cell>
          <cell r="S85" t="str">
            <v>แขวงเชียงใหม่</v>
          </cell>
          <cell r="T85" t="str">
            <v>ผบ.8403</v>
          </cell>
          <cell r="U85" t="str">
            <v>2556</v>
          </cell>
          <cell r="V85" t="str">
            <v>ผบ.685</v>
          </cell>
          <cell r="W85">
            <v>2557</v>
          </cell>
          <cell r="X85">
            <v>11</v>
          </cell>
          <cell r="Y85">
            <v>2</v>
          </cell>
          <cell r="Z85">
            <v>2557</v>
          </cell>
          <cell r="AA85"/>
          <cell r="AB85"/>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8/2/2565</v>
          </cell>
          <cell r="BC85" t="str">
            <v>0
1500</v>
          </cell>
          <cell r="BD85" t="str">
            <v>13
1</v>
          </cell>
          <cell r="BE85" t="str">
            <v>11
3</v>
          </cell>
          <cell r="BF85" t="str">
            <v>2566
2567</v>
          </cell>
          <cell r="BG85">
            <v>0</v>
          </cell>
          <cell r="BH85" t="str">
            <v>-</v>
          </cell>
          <cell r="BI85" t="str">
            <v>-</v>
          </cell>
          <cell r="BJ85" t="str">
            <v>-</v>
          </cell>
          <cell r="BK85">
            <v>0</v>
          </cell>
          <cell r="BL85" t="str">
            <v>625
285</v>
          </cell>
          <cell r="BM85">
            <v>0</v>
          </cell>
          <cell r="BN85" t="str">
            <v/>
          </cell>
          <cell r="BO85" t="str">
            <v/>
          </cell>
          <cell r="BP85" t="str">
            <v/>
          </cell>
          <cell r="BQ85" t="str">
            <v>-</v>
          </cell>
          <cell r="BR85" t="str">
            <v>-</v>
          </cell>
          <cell r="BS85" t="str">
            <v>-</v>
          </cell>
          <cell r="BT85" t="str">
            <v>นางสาวพิกุลทอง เตจ๊ะยวง</v>
          </cell>
          <cell r="BU85">
            <v>0</v>
          </cell>
          <cell r="BV85"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5" t="str">
            <v>จำเลยที่1
คู่สมรสจำเลยที่1
จำเลยที่2
จำเลยที่3
คู่สมรสจำเลยที่3</v>
          </cell>
          <cell r="BX85" t="str">
            <v>1-5099-00443-72-5
3-5013-00217-98-7
3-5013-00287-04-7
1-5099-00152-02-0
1-5710-00005-92-9</v>
          </cell>
          <cell r="BY85"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5" t="str">
            <v>ไม่พบ</v>
          </cell>
          <cell r="CA85"/>
          <cell r="CB85">
            <v>5</v>
          </cell>
          <cell r="CC85" t="str">
            <v>นักศึกษาฝึกงาน//วรกมล</v>
          </cell>
          <cell r="CD85"/>
          <cell r="CE85"/>
          <cell r="CF85"/>
          <cell r="CG85"/>
          <cell r="CH85"/>
          <cell r="CI85"/>
          <cell r="CJ85"/>
          <cell r="CK85"/>
          <cell r="CL85"/>
          <cell r="CM85"/>
          <cell r="CN85"/>
          <cell r="CO85"/>
        </row>
        <row r="86">
          <cell r="B86">
            <v>1522</v>
          </cell>
          <cell r="C86">
            <v>79</v>
          </cell>
          <cell r="D86">
            <v>26</v>
          </cell>
          <cell r="E86">
            <v>11</v>
          </cell>
          <cell r="F86">
            <v>2564</v>
          </cell>
          <cell r="G86">
            <v>8397520002767</v>
          </cell>
          <cell r="H86" t="str">
            <v>จ.ส.ต.</v>
          </cell>
          <cell r="I86" t="str">
            <v>ฐานันดร</v>
          </cell>
          <cell r="J86" t="str">
            <v>พาเรือง</v>
          </cell>
          <cell r="K86">
            <v>3501500033570</v>
          </cell>
          <cell r="L86" t="str">
            <v>บวกครกหลวง</v>
          </cell>
          <cell r="M86" t="str">
            <v>เชียงใหม่ 3</v>
          </cell>
          <cell r="N86">
            <v>8</v>
          </cell>
          <cell r="O86" t="str">
            <v>สินเชื่อสวัสดิการ</v>
          </cell>
          <cell r="P86" t="str">
            <v>1.บุคคลค้ำประกัน</v>
          </cell>
          <cell r="Q86">
            <v>1020640.76</v>
          </cell>
          <cell r="R86">
            <v>126449.28</v>
          </cell>
          <cell r="S86" t="str">
            <v>จังหวัดเชียงใหม่</v>
          </cell>
          <cell r="T86" t="str">
            <v>ผบ.1940</v>
          </cell>
          <cell r="U86" t="str">
            <v>2557</v>
          </cell>
          <cell r="V86" t="str">
            <v>ผบ.129</v>
          </cell>
          <cell r="W86">
            <v>2558</v>
          </cell>
          <cell r="X86"/>
          <cell r="Y86"/>
          <cell r="Z86"/>
          <cell r="AA86">
            <v>2</v>
          </cell>
          <cell r="AB86">
            <v>11</v>
          </cell>
          <cell r="AC86">
            <v>2558</v>
          </cell>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9/3/2565</v>
          </cell>
          <cell r="BC86">
            <v>1200</v>
          </cell>
          <cell r="BD86">
            <v>18</v>
          </cell>
          <cell r="BE86">
            <v>8</v>
          </cell>
          <cell r="BF86">
            <v>2566</v>
          </cell>
          <cell r="BG86">
            <v>0</v>
          </cell>
          <cell r="BH86" t="str">
            <v>-</v>
          </cell>
          <cell r="BI86" t="str">
            <v>-</v>
          </cell>
          <cell r="BJ86" t="str">
            <v>-</v>
          </cell>
          <cell r="BK86">
            <v>0</v>
          </cell>
          <cell r="BL86">
            <v>2255</v>
          </cell>
          <cell r="BM86">
            <v>0</v>
          </cell>
          <cell r="BN86" t="str">
            <v/>
          </cell>
          <cell r="BO86" t="str">
            <v/>
          </cell>
          <cell r="BP86" t="str">
            <v/>
          </cell>
          <cell r="BQ86" t="str">
            <v>-</v>
          </cell>
          <cell r="BR86" t="str">
            <v>-</v>
          </cell>
          <cell r="BS86" t="str">
            <v>-</v>
          </cell>
          <cell r="BT86" t="str">
            <v>จ.ส.ต.ฐานันดร พาเรือง</v>
          </cell>
          <cell r="BU86">
            <v>0</v>
          </cell>
          <cell r="BV86" t="str">
            <v>1.จ.ส.ต.ฐานันดร  พาเรือง
2.นางสาวัดดวัลย์  สีใหม่
3.ส.ต.ท.ปริญญา  สายโปธิ
4.นางสาวศิราพร  เคลื่อนเพชร</v>
          </cell>
          <cell r="BW86" t="str">
            <v xml:space="preserve">จำเลยที่1
คู่สมรสจำเลยที่1
จำเลยที่2
คู่สมรสจำเลยที่2
</v>
          </cell>
          <cell r="BX86" t="str">
            <v>3-5010-00033-57-0
1-5405-00009-46-9
3-5019-00568-44-6
3-5006-00105-57-1</v>
          </cell>
          <cell r="BY86"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6" t="str">
            <v>ใม่พบ</v>
          </cell>
          <cell r="CA86"/>
          <cell r="CB86">
            <v>4</v>
          </cell>
          <cell r="CC86" t="str">
            <v>นักศึกษาฝึกงาน//วรกมล</v>
          </cell>
          <cell r="CD86"/>
          <cell r="CE86"/>
          <cell r="CF86"/>
          <cell r="CG86"/>
          <cell r="CH86"/>
          <cell r="CI86"/>
          <cell r="CJ86"/>
          <cell r="CK86"/>
          <cell r="CL86"/>
          <cell r="CM86" t="str">
            <v>3/8/</v>
          </cell>
          <cell r="CN86"/>
          <cell r="CO86"/>
        </row>
        <row r="87">
          <cell r="B87">
            <v>1523</v>
          </cell>
          <cell r="C87">
            <v>80</v>
          </cell>
          <cell r="D87">
            <v>26</v>
          </cell>
          <cell r="E87">
            <v>11</v>
          </cell>
          <cell r="F87">
            <v>2564</v>
          </cell>
          <cell r="G87">
            <v>800014792124</v>
          </cell>
          <cell r="H87" t="str">
            <v>นาย</v>
          </cell>
          <cell r="I87" t="str">
            <v>สมสมัย</v>
          </cell>
          <cell r="J87" t="str">
            <v>กาญจนสุขเมฆิน</v>
          </cell>
          <cell r="K87">
            <v>3509901417970</v>
          </cell>
          <cell r="L87" t="str">
            <v>อมก๋อย</v>
          </cell>
          <cell r="M87" t="str">
            <v>เชียงใหม่ 3</v>
          </cell>
          <cell r="N87">
            <v>8</v>
          </cell>
          <cell r="O87" t="str">
            <v>สินเชื่อธนาคารประชาชน</v>
          </cell>
          <cell r="P87" t="str">
            <v>1.บุคคลค้ำประกัน</v>
          </cell>
          <cell r="Q87">
            <v>181335.98</v>
          </cell>
          <cell r="R87">
            <v>14709.46</v>
          </cell>
          <cell r="S87" t="str">
            <v>จังหวัดลำพูน</v>
          </cell>
          <cell r="T87" t="str">
            <v>ผบ.414</v>
          </cell>
          <cell r="U87" t="str">
            <v>2556</v>
          </cell>
          <cell r="V87" t="str">
            <v>ผบ.2285</v>
          </cell>
          <cell r="W87">
            <v>2556</v>
          </cell>
          <cell r="X87">
            <v>29</v>
          </cell>
          <cell r="Y87">
            <v>10</v>
          </cell>
          <cell r="Z87">
            <v>2556</v>
          </cell>
          <cell r="AA87"/>
          <cell r="AB87"/>
          <cell r="AC87"/>
          <cell r="AD87">
            <v>30</v>
          </cell>
          <cell r="AE87">
            <v>10</v>
          </cell>
          <cell r="AF87">
            <v>2556</v>
          </cell>
          <cell r="AG87">
            <v>22</v>
          </cell>
          <cell r="AH87">
            <v>8</v>
          </cell>
          <cell r="AI87">
            <v>2561</v>
          </cell>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15/3/2565</v>
          </cell>
          <cell r="BC87" t="str">
            <v>0
1200</v>
          </cell>
          <cell r="BD87" t="str">
            <v>13
27</v>
          </cell>
          <cell r="BE87" t="str">
            <v>11
3</v>
          </cell>
          <cell r="BF87" t="str">
            <v>2566
2567</v>
          </cell>
          <cell r="BG87">
            <v>0</v>
          </cell>
          <cell r="BH87" t="str">
            <v>-</v>
          </cell>
          <cell r="BI87" t="str">
            <v>-</v>
          </cell>
          <cell r="BJ87" t="str">
            <v>-</v>
          </cell>
          <cell r="BK87">
            <v>0</v>
          </cell>
          <cell r="BL87" t="str">
            <v>1970
260</v>
          </cell>
          <cell r="BM87">
            <v>0</v>
          </cell>
          <cell r="BN87" t="str">
            <v/>
          </cell>
          <cell r="BO87" t="str">
            <v/>
          </cell>
          <cell r="BP87" t="str">
            <v/>
          </cell>
          <cell r="BQ87" t="str">
            <v>-</v>
          </cell>
          <cell r="BR87" t="str">
            <v>-</v>
          </cell>
          <cell r="BS87" t="str">
            <v>-</v>
          </cell>
          <cell r="BT87" t="str">
            <v>นายสมสมัย กาญจนสุขเมฆิน</v>
          </cell>
          <cell r="BU87">
            <v>823760010373</v>
          </cell>
          <cell r="BV87" t="str">
            <v>1.นายสมสมัย กาญจนสุขเมฆิน
2.นายชัยวัชน์ ใจเมือง
3.นายสมพร พลแสน
4.นางนฤมล หวังดี</v>
          </cell>
          <cell r="BW87" t="str">
            <v>จำเลยที่ 1
จำเลยที่ 2
จำเลยที่ 3
คู่สมรสจำเลยที่ 3</v>
          </cell>
          <cell r="BX87" t="str">
            <v>3-5099-01417-97-0
3-5106-00688-56-9
5-3013-00008-15-4
3-5012-00544-17-0</v>
          </cell>
          <cell r="BY87"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7" t="str">
            <v>พบทรัพย์</v>
          </cell>
          <cell r="CA87"/>
          <cell r="CB87">
            <v>4</v>
          </cell>
          <cell r="CC87" t="str">
            <v>นักศึกษาฝึกงาน//วรกมล</v>
          </cell>
          <cell r="CD87"/>
          <cell r="CE87"/>
          <cell r="CF87"/>
          <cell r="CG87"/>
          <cell r="CH87"/>
          <cell r="CI87"/>
          <cell r="CJ87"/>
          <cell r="CK87"/>
          <cell r="CL87"/>
          <cell r="CM87"/>
          <cell r="CN87"/>
          <cell r="CO87"/>
        </row>
        <row r="88">
          <cell r="B88">
            <v>1524</v>
          </cell>
          <cell r="C88">
            <v>81</v>
          </cell>
          <cell r="D88">
            <v>26</v>
          </cell>
          <cell r="E88">
            <v>11</v>
          </cell>
          <cell r="F88">
            <v>2564</v>
          </cell>
          <cell r="G88">
            <v>800014127818</v>
          </cell>
          <cell r="H88" t="str">
            <v>นาย</v>
          </cell>
          <cell r="I88" t="str">
            <v>ญาณพัทธ์</v>
          </cell>
          <cell r="J88" t="str">
            <v>ปัญญา</v>
          </cell>
          <cell r="K88">
            <v>5580200001147</v>
          </cell>
          <cell r="L88" t="str">
            <v>อมก๋อย</v>
          </cell>
          <cell r="M88" t="str">
            <v>เชียงใหม่ 3</v>
          </cell>
          <cell r="N88">
            <v>8</v>
          </cell>
          <cell r="O88" t="str">
            <v>สินเชื่อธนาคารประชาชน</v>
          </cell>
          <cell r="P88" t="str">
            <v>1.บุคคลค้ำประกัน</v>
          </cell>
          <cell r="Q88">
            <v>177076</v>
          </cell>
          <cell r="R88">
            <v>17515.919999999998</v>
          </cell>
          <cell r="S88" t="str">
            <v>จังหวัดแม่สะเรียง</v>
          </cell>
          <cell r="T88" t="str">
            <v>ผบ.15</v>
          </cell>
          <cell r="U88" t="str">
            <v>2556</v>
          </cell>
          <cell r="V88" t="str">
            <v>ผบ.128</v>
          </cell>
          <cell r="W88">
            <v>2556</v>
          </cell>
          <cell r="X88">
            <v>28</v>
          </cell>
          <cell r="Y88">
            <v>8</v>
          </cell>
          <cell r="Z88">
            <v>2556</v>
          </cell>
          <cell r="AA88"/>
          <cell r="AB88"/>
          <cell r="AC88"/>
          <cell r="AD88"/>
          <cell r="AE88"/>
          <cell r="AF88"/>
          <cell r="AG88">
            <v>12</v>
          </cell>
          <cell r="AH88">
            <v>11</v>
          </cell>
          <cell r="AI88">
            <v>2556</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10/2/2565</v>
          </cell>
          <cell r="BC88">
            <v>1200</v>
          </cell>
          <cell r="BD88">
            <v>12</v>
          </cell>
          <cell r="BE88">
            <v>4</v>
          </cell>
          <cell r="BF88">
            <v>2566</v>
          </cell>
          <cell r="BG88">
            <v>0</v>
          </cell>
          <cell r="BH88" t="str">
            <v>-</v>
          </cell>
          <cell r="BI88" t="str">
            <v>-</v>
          </cell>
          <cell r="BJ88" t="str">
            <v>-</v>
          </cell>
          <cell r="BK88">
            <v>0</v>
          </cell>
          <cell r="BL88">
            <v>1015</v>
          </cell>
          <cell r="BM88">
            <v>0</v>
          </cell>
          <cell r="BN88" t="str">
            <v/>
          </cell>
          <cell r="BO88" t="str">
            <v/>
          </cell>
          <cell r="BP88" t="str">
            <v/>
          </cell>
          <cell r="BQ88" t="str">
            <v>-</v>
          </cell>
          <cell r="BR88" t="str">
            <v>-</v>
          </cell>
          <cell r="BS88" t="str">
            <v>-</v>
          </cell>
          <cell r="BT88" t="str">
            <v>นายญาณพัทธ์ ปัญญา</v>
          </cell>
          <cell r="BU88">
            <v>0</v>
          </cell>
          <cell r="BV88" t="str">
            <v>1.นายญาณพัทธ์   ปัญญา
2.นายธนพล  วรรณพุฒ
3.นางสาวอัจฉราพร  หน่อแก้ว
4.นายรัตนา  หน่อแก้ว</v>
          </cell>
          <cell r="BW88" t="str">
            <v>จำเลยที่1
จำเลยที่2
จำเลยที่3
คู่สมรสจำเลยที่3</v>
          </cell>
          <cell r="BX88" t="str">
            <v>5-5802-00001-14-7
1-5018-00056-19-6
3-5018-00004-48-6
3-5008-00111-96-6</v>
          </cell>
          <cell r="BY88"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8" t="str">
            <v>ไม่พบ</v>
          </cell>
          <cell r="CA88"/>
          <cell r="CB88">
            <v>4</v>
          </cell>
          <cell r="CC88" t="str">
            <v>นักศึกษาฝึกงาน//วรกมล</v>
          </cell>
          <cell r="CD88"/>
          <cell r="CE88"/>
          <cell r="CF88"/>
          <cell r="CG88"/>
          <cell r="CH88"/>
          <cell r="CI88"/>
          <cell r="CJ88"/>
          <cell r="CK88"/>
          <cell r="CL88"/>
          <cell r="CM88"/>
          <cell r="CN88"/>
          <cell r="CO88"/>
        </row>
        <row r="89">
          <cell r="B89">
            <v>1525</v>
          </cell>
          <cell r="C89">
            <v>82</v>
          </cell>
          <cell r="D89">
            <v>26</v>
          </cell>
          <cell r="E89">
            <v>11</v>
          </cell>
          <cell r="F89">
            <v>2564</v>
          </cell>
          <cell r="G89">
            <v>800024792262</v>
          </cell>
          <cell r="H89" t="str">
            <v>นางสาว</v>
          </cell>
          <cell r="I89" t="str">
            <v>อ้อมอารี</v>
          </cell>
          <cell r="J89" t="str">
            <v>กิติตุ้ย</v>
          </cell>
          <cell r="K89">
            <v>3501300460962</v>
          </cell>
          <cell r="L89" t="str">
            <v>สันกำแพง</v>
          </cell>
          <cell r="M89" t="str">
            <v>เชียงใหม่ 3</v>
          </cell>
          <cell r="N89">
            <v>8</v>
          </cell>
          <cell r="O89" t="str">
            <v>สินเชื่อธนาคารประชาชน</v>
          </cell>
          <cell r="P89" t="str">
            <v>1.บุคคลค้ำประกัน</v>
          </cell>
          <cell r="Q89">
            <v>115898.8</v>
          </cell>
          <cell r="R89">
            <v>16512.599999999999</v>
          </cell>
          <cell r="S89" t="str">
            <v>แขวงเชียงใหม่</v>
          </cell>
          <cell r="T89" t="str">
            <v>ผบ.98</v>
          </cell>
          <cell r="U89" t="str">
            <v>2557</v>
          </cell>
          <cell r="V89" t="str">
            <v>ผบ.1998</v>
          </cell>
          <cell r="W89">
            <v>2557</v>
          </cell>
          <cell r="X89"/>
          <cell r="Y89"/>
          <cell r="Z89"/>
          <cell r="AA89">
            <v>22</v>
          </cell>
          <cell r="AB89">
            <v>4</v>
          </cell>
          <cell r="AC89">
            <v>2557</v>
          </cell>
          <cell r="AD89"/>
          <cell r="AE89"/>
          <cell r="AF89"/>
          <cell r="AG89"/>
          <cell r="AH89"/>
          <cell r="AI89"/>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3/3/2565</v>
          </cell>
          <cell r="BC89" t="str">
            <v>0
1200</v>
          </cell>
          <cell r="BD89" t="str">
            <v>13
27</v>
          </cell>
          <cell r="BE89" t="str">
            <v>11
3</v>
          </cell>
          <cell r="BF89" t="str">
            <v>2566
2567</v>
          </cell>
          <cell r="BG89">
            <v>0</v>
          </cell>
          <cell r="BH89" t="str">
            <v>-</v>
          </cell>
          <cell r="BI89" t="str">
            <v>-</v>
          </cell>
          <cell r="BJ89" t="str">
            <v>-</v>
          </cell>
          <cell r="BK89">
            <v>0</v>
          </cell>
          <cell r="BL89" t="str">
            <v>1300
320</v>
          </cell>
          <cell r="BM89">
            <v>0</v>
          </cell>
          <cell r="BN89" t="str">
            <v/>
          </cell>
          <cell r="BO89" t="str">
            <v/>
          </cell>
          <cell r="BP89" t="str">
            <v/>
          </cell>
          <cell r="BQ89" t="str">
            <v>-</v>
          </cell>
          <cell r="BR89" t="str">
            <v>-</v>
          </cell>
          <cell r="BS89" t="str">
            <v>-</v>
          </cell>
          <cell r="BT89" t="str">
            <v>นางสาวอ้อมอารี กิติตุ้ย</v>
          </cell>
          <cell r="BU89">
            <v>0</v>
          </cell>
          <cell r="BV89" t="str">
            <v xml:space="preserve">1.นางสาวอ้อมอารี กิติตุ้ย
2.นายขจรวิทย์ แสงมณี
3.นางสาวตะวันฉาย ทองเกษม
4.นายจักรพงษ์ แก้วเป็ง
</v>
          </cell>
          <cell r="BW89" t="str">
            <v>จำเลยที่ 1
จำเลยที่ 2
คู่สมรสจำเลยที่ 2
จำเลยที่ 3</v>
          </cell>
          <cell r="BX89" t="str">
            <v>3-5013-00460-96-2
3-5099-01254-28-1
2-5010-00001-01-1
1-5099-00412-08-1</v>
          </cell>
          <cell r="BY89"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89" t="str">
            <v>พบทรัพย์</v>
          </cell>
          <cell r="CA89"/>
          <cell r="CB89">
            <v>4</v>
          </cell>
          <cell r="CC89" t="str">
            <v>นักศึกษาฝึกงาน//วรกมล</v>
          </cell>
          <cell r="CD89"/>
          <cell r="CE89"/>
          <cell r="CF89"/>
          <cell r="CG89"/>
          <cell r="CH89"/>
          <cell r="CI89"/>
          <cell r="CJ89"/>
          <cell r="CK89"/>
          <cell r="CL89"/>
          <cell r="CM89"/>
          <cell r="CN89"/>
          <cell r="CO89"/>
        </row>
        <row r="90">
          <cell r="B90">
            <v>1526</v>
          </cell>
          <cell r="C90">
            <v>83</v>
          </cell>
          <cell r="D90">
            <v>26</v>
          </cell>
          <cell r="E90">
            <v>11</v>
          </cell>
          <cell r="F90">
            <v>2564</v>
          </cell>
          <cell r="G90">
            <v>800023555280</v>
          </cell>
          <cell r="H90" t="str">
            <v>นาง</v>
          </cell>
          <cell r="I90" t="str">
            <v>นงคราญ</v>
          </cell>
          <cell r="J90" t="str">
            <v>กันทะแต้</v>
          </cell>
          <cell r="K90">
            <v>3501600055463</v>
          </cell>
          <cell r="L90" t="str">
            <v>ฮอด</v>
          </cell>
          <cell r="M90" t="str">
            <v>เชียงใหม่ 3</v>
          </cell>
          <cell r="N90">
            <v>8</v>
          </cell>
          <cell r="O90" t="str">
            <v>สินเชื่อธนาคารประชาชน</v>
          </cell>
          <cell r="P90" t="str">
            <v>1.บุคคลค้ำประกัน</v>
          </cell>
          <cell r="Q90">
            <v>31996</v>
          </cell>
          <cell r="R90">
            <v>2721.86</v>
          </cell>
          <cell r="S90" t="str">
            <v>แขวงเชียงใหม่</v>
          </cell>
          <cell r="T90" t="str">
            <v>ผบ.5801</v>
          </cell>
          <cell r="U90" t="str">
            <v>2557</v>
          </cell>
          <cell r="V90" t="str">
            <v>ผบ.6211</v>
          </cell>
          <cell r="W90">
            <v>2557</v>
          </cell>
          <cell r="X90"/>
          <cell r="Y90"/>
          <cell r="Z90"/>
          <cell r="AA90">
            <v>2</v>
          </cell>
          <cell r="AB90">
            <v>9</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22/2/2565</v>
          </cell>
          <cell r="BC90">
            <v>1500</v>
          </cell>
          <cell r="BD90">
            <v>16</v>
          </cell>
          <cell r="BE90">
            <v>10</v>
          </cell>
          <cell r="BF90">
            <v>2566</v>
          </cell>
          <cell r="BG90">
            <v>0</v>
          </cell>
          <cell r="BH90" t="str">
            <v>-</v>
          </cell>
          <cell r="BI90" t="str">
            <v>-</v>
          </cell>
          <cell r="BJ90" t="str">
            <v>-</v>
          </cell>
          <cell r="BK90">
            <v>0</v>
          </cell>
          <cell r="BL90">
            <v>1835</v>
          </cell>
          <cell r="BM90">
            <v>0</v>
          </cell>
          <cell r="BN90">
            <v>15</v>
          </cell>
          <cell r="BO90">
            <v>2</v>
          </cell>
          <cell r="BP90">
            <v>2567</v>
          </cell>
          <cell r="BQ90" t="str">
            <v>-</v>
          </cell>
          <cell r="BR90" t="str">
            <v>-</v>
          </cell>
          <cell r="BS90" t="str">
            <v>-</v>
          </cell>
          <cell r="BT90" t="str">
            <v>นางนงคราญ กันทะแต้</v>
          </cell>
          <cell r="BU90">
            <v>0</v>
          </cell>
          <cell r="BV90" t="str">
            <v xml:space="preserve">1.นางนงคราญ กันทะแต้
2.นายถนอม กันทะแต้
3.นางวราภรณ์  เทพมูล
4พระ สิทธิพร ศรีแสน
5.นางขันธ์ทอง เทพมูล
</v>
          </cell>
          <cell r="BW90" t="str">
            <v xml:space="preserve">จำเลยที่ 1
คู่สมรสจำเลยที่ 1
จำเลยที่ 2
คู่สมรสจำเลยที่ 2
จำเลยที่ 3
</v>
          </cell>
          <cell r="BX90" t="str">
            <v>3-5016-00084-68-1
3-5016-00189-93-8
3-5016-00182-57-7
3-3504-00486-72-7
3-5016-00183-21-2</v>
          </cell>
          <cell r="BY90"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0" t="str">
            <v>พบทรัพย์</v>
          </cell>
          <cell r="CA90" t="str">
            <v>พบทรัพย์</v>
          </cell>
          <cell r="CB90">
            <v>5</v>
          </cell>
          <cell r="CC90" t="str">
            <v>นักศึกษาฝึกงาน//วรกมล</v>
          </cell>
          <cell r="CD90"/>
          <cell r="CE90"/>
          <cell r="CF90"/>
          <cell r="CG90"/>
          <cell r="CH90"/>
          <cell r="CI90"/>
          <cell r="CJ90"/>
          <cell r="CK90"/>
          <cell r="CL90"/>
          <cell r="CM90"/>
          <cell r="CN90"/>
          <cell r="CO90"/>
        </row>
        <row r="91">
          <cell r="B91">
            <v>1527</v>
          </cell>
          <cell r="C91">
            <v>84</v>
          </cell>
          <cell r="D91">
            <v>26</v>
          </cell>
          <cell r="E91">
            <v>11</v>
          </cell>
          <cell r="F91">
            <v>2564</v>
          </cell>
          <cell r="G91">
            <v>821953001426</v>
          </cell>
          <cell r="H91" t="str">
            <v>นาง</v>
          </cell>
          <cell r="I91" t="str">
            <v>อำพร</v>
          </cell>
          <cell r="J91" t="str">
            <v>ถาใจ</v>
          </cell>
          <cell r="K91">
            <v>3501300550732</v>
          </cell>
          <cell r="L91" t="str">
            <v>สันกำแพง</v>
          </cell>
          <cell r="M91" t="str">
            <v>เชียงใหม่ 3</v>
          </cell>
          <cell r="N91">
            <v>8</v>
          </cell>
          <cell r="O91" t="str">
            <v>สินเชื่อธนาคารประชาชน</v>
          </cell>
          <cell r="P91" t="str">
            <v>1.บุคคลค้ำประกัน</v>
          </cell>
          <cell r="Q91">
            <v>25303.360000000001</v>
          </cell>
          <cell r="R91">
            <v>3235.38</v>
          </cell>
          <cell r="S91" t="str">
            <v>แขวงเชียงใหม่</v>
          </cell>
          <cell r="T91" t="str">
            <v>ผบ.838</v>
          </cell>
          <cell r="U91" t="str">
            <v>2555</v>
          </cell>
          <cell r="V91" t="str">
            <v>ผบ.1759</v>
          </cell>
          <cell r="W91">
            <v>2555</v>
          </cell>
          <cell r="X91"/>
          <cell r="Y91"/>
          <cell r="Z91"/>
          <cell r="AA91">
            <v>24</v>
          </cell>
          <cell r="AB91">
            <v>4</v>
          </cell>
          <cell r="AC91">
            <v>2555</v>
          </cell>
          <cell r="AD91"/>
          <cell r="AE91"/>
          <cell r="AF91"/>
          <cell r="AG91">
            <v>29</v>
          </cell>
          <cell r="AH91">
            <v>3</v>
          </cell>
          <cell r="AI91">
            <v>2556</v>
          </cell>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9/3/2565</v>
          </cell>
          <cell r="BC91" t="str">
            <v>0
1800</v>
          </cell>
          <cell r="BD91" t="str">
            <v>13
27</v>
          </cell>
          <cell r="BE91" t="str">
            <v>11
3</v>
          </cell>
          <cell r="BF91" t="str">
            <v>2566
2567</v>
          </cell>
          <cell r="BG91">
            <v>0</v>
          </cell>
          <cell r="BH91" t="str">
            <v>-</v>
          </cell>
          <cell r="BI91" t="str">
            <v>-</v>
          </cell>
          <cell r="BJ91" t="str">
            <v>-</v>
          </cell>
          <cell r="BK91">
            <v>0</v>
          </cell>
          <cell r="BL91" t="str">
            <v>1695
550</v>
          </cell>
          <cell r="BM91">
            <v>0</v>
          </cell>
          <cell r="BN91" t="str">
            <v/>
          </cell>
          <cell r="BO91" t="str">
            <v/>
          </cell>
          <cell r="BP91" t="str">
            <v/>
          </cell>
          <cell r="BQ91" t="str">
            <v>-</v>
          </cell>
          <cell r="BR91" t="str">
            <v>-</v>
          </cell>
          <cell r="BS91" t="str">
            <v>-</v>
          </cell>
          <cell r="BT91" t="str">
            <v>นางอำพร ถาใจ</v>
          </cell>
          <cell r="BU91">
            <v>0</v>
          </cell>
          <cell r="BV91"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1" t="str">
            <v>จำเลยที่1
คู่สมรสจำเลยที่1
จำเลยที่2
คู่สมรสจำเลยที่2
จำเลยที่3
คู่สมรสจำเลยที่3</v>
          </cell>
          <cell r="BX91" t="str">
            <v>3-5013-00550-73-2
3-5013-00550-72-4
3-5013-00395-53-2
3-5007-90000-04-1
3-5013-00520-28-1
3-5013-00521-32-5</v>
          </cell>
          <cell r="BY91"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1" t="str">
            <v>พบ</v>
          </cell>
          <cell r="CA91"/>
          <cell r="CB91">
            <v>6</v>
          </cell>
          <cell r="CC91" t="str">
            <v>นักศึกษาฝึกงาน//วรกมล</v>
          </cell>
          <cell r="CD91"/>
          <cell r="CE91"/>
          <cell r="CF91"/>
          <cell r="CG91"/>
          <cell r="CH91"/>
          <cell r="CI91"/>
          <cell r="CJ91"/>
          <cell r="CK91"/>
          <cell r="CL91"/>
          <cell r="CM91"/>
          <cell r="CN91"/>
          <cell r="CO91"/>
        </row>
        <row r="92">
          <cell r="B92">
            <v>1528</v>
          </cell>
          <cell r="C92">
            <v>85</v>
          </cell>
          <cell r="D92">
            <v>26</v>
          </cell>
          <cell r="E92">
            <v>11</v>
          </cell>
          <cell r="F92">
            <v>2564</v>
          </cell>
          <cell r="G92">
            <v>800027100406</v>
          </cell>
          <cell r="H92" t="str">
            <v>นางสาว</v>
          </cell>
          <cell r="I92" t="str">
            <v>อุทุมพร</v>
          </cell>
          <cell r="J92" t="str">
            <v>แสงเรือน</v>
          </cell>
          <cell r="K92">
            <v>1500700132086</v>
          </cell>
          <cell r="L92" t="str">
            <v>สันกำแพง</v>
          </cell>
          <cell r="M92" t="str">
            <v>เชียงใหม่ 3</v>
          </cell>
          <cell r="N92">
            <v>8</v>
          </cell>
          <cell r="O92" t="str">
            <v>สินเชื่อธนาคารประชาชน</v>
          </cell>
          <cell r="P92" t="str">
            <v>1.บุคคลค้ำประกัน</v>
          </cell>
          <cell r="Q92">
            <v>22494</v>
          </cell>
          <cell r="R92">
            <v>342.8</v>
          </cell>
          <cell r="S92" t="str">
            <v>แขวงเชียงใหม่</v>
          </cell>
          <cell r="T92" t="str">
            <v>ผบ.7670</v>
          </cell>
          <cell r="U92" t="str">
            <v>2556</v>
          </cell>
          <cell r="V92" t="str">
            <v>ผบ.154</v>
          </cell>
          <cell r="W92">
            <v>2557</v>
          </cell>
          <cell r="X92"/>
          <cell r="Y92"/>
          <cell r="Z92"/>
          <cell r="AA92">
            <v>21</v>
          </cell>
          <cell r="AB92">
            <v>1</v>
          </cell>
          <cell r="AC92">
            <v>2557</v>
          </cell>
          <cell r="AD92"/>
          <cell r="AE92"/>
          <cell r="AF92"/>
          <cell r="AG92"/>
          <cell r="AH92"/>
          <cell r="AI92"/>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22/2/2565</v>
          </cell>
          <cell r="BC92" t="str">
            <v>0
1500</v>
          </cell>
          <cell r="BD92" t="str">
            <v>13
27</v>
          </cell>
          <cell r="BE92" t="str">
            <v>11
3</v>
          </cell>
          <cell r="BF92" t="str">
            <v>2566
2567</v>
          </cell>
          <cell r="BG92">
            <v>0</v>
          </cell>
          <cell r="BH92" t="str">
            <v>-</v>
          </cell>
          <cell r="BI92" t="str">
            <v>-</v>
          </cell>
          <cell r="BJ92" t="str">
            <v>-</v>
          </cell>
          <cell r="BK92">
            <v>0</v>
          </cell>
          <cell r="BL92" t="str">
            <v>885
385</v>
          </cell>
          <cell r="BM92">
            <v>0</v>
          </cell>
          <cell r="BN92" t="str">
            <v/>
          </cell>
          <cell r="BO92" t="str">
            <v/>
          </cell>
          <cell r="BP92" t="str">
            <v/>
          </cell>
          <cell r="BQ92" t="str">
            <v>-</v>
          </cell>
          <cell r="BR92" t="str">
            <v>-</v>
          </cell>
          <cell r="BS92" t="str">
            <v>-</v>
          </cell>
          <cell r="BT92" t="str">
            <v>นางสาวอุทุมพร แสงเรือน</v>
          </cell>
          <cell r="BU92">
            <v>0</v>
          </cell>
          <cell r="BV92" t="str">
            <v>1.นางสาว อุทมพร  แสงเรือน
2.นาธีรยุทธิ์  อุปคิ
3.นางสาวเกศริน  หวลเดช
4.นางสาวบานเย็น  อินต๊ะเฝื่อ
5.นายบุญยิ่ง วงค์คม</v>
          </cell>
          <cell r="BW92" t="str">
            <v>จำเลยที่1
ค่สมรสจำเลยที่1
จำเลยที่2
จำเลยที่3
คู่สมรสจำเลยที่3</v>
          </cell>
          <cell r="BX92" t="str">
            <v>1-5007-00132-08-6
3-4701-01241-92-6
3-5013-00523-20-4
3-5013-00523-46-8
3-5013-00475-04-8</v>
          </cell>
          <cell r="BY92"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2" t="str">
            <v>ไม่พบ</v>
          </cell>
          <cell r="CA92"/>
          <cell r="CB92">
            <v>5</v>
          </cell>
          <cell r="CC92" t="str">
            <v>นักศึกษาฝึกงาน//วรกมล</v>
          </cell>
          <cell r="CD92"/>
          <cell r="CE92"/>
          <cell r="CF92"/>
          <cell r="CG92"/>
          <cell r="CH92"/>
          <cell r="CI92"/>
          <cell r="CJ92"/>
          <cell r="CK92"/>
          <cell r="CL92"/>
          <cell r="CM92"/>
          <cell r="CN92"/>
          <cell r="CO92"/>
        </row>
        <row r="93">
          <cell r="B93">
            <v>1529</v>
          </cell>
          <cell r="C93">
            <v>86</v>
          </cell>
          <cell r="D93">
            <v>26</v>
          </cell>
          <cell r="E93">
            <v>11</v>
          </cell>
          <cell r="F93">
            <v>2564</v>
          </cell>
          <cell r="G93">
            <v>821953002143</v>
          </cell>
          <cell r="H93" t="str">
            <v>นาง</v>
          </cell>
          <cell r="I93" t="str">
            <v>สใบทิพย์</v>
          </cell>
          <cell r="J93" t="str">
            <v>นฤเปรมปรีดิ์</v>
          </cell>
          <cell r="K93" t="str">
            <v>3-5005-00325-09-0</v>
          </cell>
          <cell r="L93" t="str">
            <v>สันกำแพง</v>
          </cell>
          <cell r="M93" t="str">
            <v>เชียงใหม่ 3</v>
          </cell>
          <cell r="N93">
            <v>8</v>
          </cell>
          <cell r="O93" t="str">
            <v>สินเชื่อธนาคารประชาชน</v>
          </cell>
          <cell r="P93" t="str">
            <v>1.บุคคลค้ำประกัน</v>
          </cell>
          <cell r="Q93">
            <v>27000</v>
          </cell>
          <cell r="R93">
            <v>8571.77</v>
          </cell>
          <cell r="S93" t="str">
            <v>แขวงเชียงใหม่</v>
          </cell>
          <cell r="T93" t="str">
            <v>ผบ.1888</v>
          </cell>
          <cell r="U93" t="str">
            <v>2556</v>
          </cell>
          <cell r="V93" t="str">
            <v>ผบ.4871</v>
          </cell>
          <cell r="W93">
            <v>2556</v>
          </cell>
          <cell r="X93"/>
          <cell r="Y93"/>
          <cell r="Z93"/>
          <cell r="AA93">
            <v>26</v>
          </cell>
          <cell r="AB93">
            <v>8</v>
          </cell>
          <cell r="AC93">
            <v>2556</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2/4/2565</v>
          </cell>
          <cell r="BC93">
            <v>1500</v>
          </cell>
          <cell r="BD93">
            <v>18</v>
          </cell>
          <cell r="BE93">
            <v>8</v>
          </cell>
          <cell r="BF93">
            <v>2566</v>
          </cell>
          <cell r="BG93">
            <v>0</v>
          </cell>
          <cell r="BH93" t="str">
            <v>-</v>
          </cell>
          <cell r="BI93" t="str">
            <v>-</v>
          </cell>
          <cell r="BJ93" t="str">
            <v>-</v>
          </cell>
          <cell r="BK93">
            <v>0</v>
          </cell>
          <cell r="BL93">
            <v>1905</v>
          </cell>
          <cell r="BM93">
            <v>0</v>
          </cell>
          <cell r="BN93">
            <v>30</v>
          </cell>
          <cell r="BO93">
            <v>10</v>
          </cell>
          <cell r="BP93">
            <v>2566</v>
          </cell>
          <cell r="BQ93" t="str">
            <v>-</v>
          </cell>
          <cell r="BR93" t="str">
            <v>-</v>
          </cell>
          <cell r="BS93" t="str">
            <v>-</v>
          </cell>
          <cell r="BT93" t="str">
            <v>นางสใบทิพย์ นฤเปรมปรีดิ์</v>
          </cell>
          <cell r="BU93">
            <v>0</v>
          </cell>
          <cell r="BV93" t="str">
            <v>1.นางสใบทิพย์ นฤเปรมปรีดิ์
2.นายประเสริฐ แว่นโท๊ะ
3.นางสาวเฟื่องฟ้า ตานันท์
4.นางสใบทอง มีแย้ม
5.นายลออ มีแย้ม</v>
          </cell>
          <cell r="BW93" t="str">
            <v>จำเลยที่ 1
คู่สมรสจำเลยที่ 1
จำเลยที่ 2
จำเลยที่ 3
คู่สมรสจำเลยที่ 3</v>
          </cell>
          <cell r="BX93" t="str">
            <v>3-5005-00325-09-0
3-5013-00520-83-3
3-3199-00045-21-5
3-5005-00325-08-1
3-1399-00045-21-5</v>
          </cell>
          <cell r="BY93"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3" t="str">
            <v>พบทรัพย์</v>
          </cell>
          <cell r="CA93"/>
          <cell r="CB93">
            <v>5</v>
          </cell>
          <cell r="CC93" t="str">
            <v>นักศึกษาฝึกงาน//วรกมล</v>
          </cell>
          <cell r="CD93"/>
          <cell r="CE93"/>
          <cell r="CF93"/>
          <cell r="CG93"/>
          <cell r="CH93"/>
          <cell r="CI93"/>
          <cell r="CJ93"/>
          <cell r="CK93"/>
          <cell r="CL93"/>
          <cell r="CM93">
            <v>243468</v>
          </cell>
          <cell r="CN93"/>
          <cell r="CO93"/>
        </row>
        <row r="94">
          <cell r="B94">
            <v>1530</v>
          </cell>
          <cell r="C94">
            <v>87</v>
          </cell>
          <cell r="D94">
            <v>26</v>
          </cell>
          <cell r="E94">
            <v>11</v>
          </cell>
          <cell r="F94">
            <v>2564</v>
          </cell>
          <cell r="G94">
            <v>856252008763</v>
          </cell>
          <cell r="H94" t="str">
            <v>นางสาว</v>
          </cell>
          <cell r="I94" t="str">
            <v>จุฑามาศ</v>
          </cell>
          <cell r="J94" t="str">
            <v>พึ่งธรรม</v>
          </cell>
          <cell r="K94">
            <v>5501690004009</v>
          </cell>
          <cell r="L94" t="str">
            <v>ฮอด</v>
          </cell>
          <cell r="M94" t="str">
            <v>เชียงใหม่ 3</v>
          </cell>
          <cell r="N94">
            <v>8</v>
          </cell>
          <cell r="O94" t="str">
            <v>สินเชื่อธนาคารประชาชน</v>
          </cell>
          <cell r="P94" t="str">
            <v>1.บุคคลค้ำประกัน</v>
          </cell>
          <cell r="Q94">
            <v>39158</v>
          </cell>
          <cell r="R94">
            <v>8401.1200000000008</v>
          </cell>
          <cell r="S94" t="str">
            <v>แขวงเชียงใหม่</v>
          </cell>
          <cell r="T94" t="str">
            <v>ผบ.4750</v>
          </cell>
          <cell r="U94" t="str">
            <v>2555</v>
          </cell>
          <cell r="V94" t="str">
            <v>ผบ.5413</v>
          </cell>
          <cell r="W94">
            <v>2555</v>
          </cell>
          <cell r="X94"/>
          <cell r="Y94"/>
          <cell r="Z94"/>
          <cell r="AA94">
            <v>5</v>
          </cell>
          <cell r="AB94">
            <v>9</v>
          </cell>
          <cell r="AC94">
            <v>2555</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11/1/2565</v>
          </cell>
          <cell r="BC94">
            <v>600</v>
          </cell>
          <cell r="BD94">
            <v>7</v>
          </cell>
          <cell r="BE94">
            <v>11</v>
          </cell>
          <cell r="BF94">
            <v>2565</v>
          </cell>
          <cell r="BG94">
            <v>0</v>
          </cell>
          <cell r="BH94" t="str">
            <v>-</v>
          </cell>
          <cell r="BI94" t="str">
            <v>-</v>
          </cell>
          <cell r="BJ94" t="str">
            <v>-</v>
          </cell>
          <cell r="BK94">
            <v>0</v>
          </cell>
          <cell r="BL94">
            <v>460</v>
          </cell>
          <cell r="BM94">
            <v>0</v>
          </cell>
          <cell r="BN94">
            <v>21</v>
          </cell>
          <cell r="BO94">
            <v>2</v>
          </cell>
          <cell r="BP94">
            <v>2566</v>
          </cell>
          <cell r="BQ94" t="str">
            <v>-</v>
          </cell>
          <cell r="BR94" t="str">
            <v>-</v>
          </cell>
          <cell r="BS94" t="str">
            <v>-</v>
          </cell>
          <cell r="BT94" t="str">
            <v>นางสาวจุฑามาศ พึ่งธรรม</v>
          </cell>
          <cell r="BU94">
            <v>0</v>
          </cell>
          <cell r="BV94" t="str">
            <v>1.นางสาวจุฑามาศ พึ่งธรรม
2.นายพล ใจทอง</v>
          </cell>
          <cell r="BW94" t="str">
            <v>จำเลยที่ 1
จำเลยที่ 2</v>
          </cell>
          <cell r="BX94" t="str">
            <v>5-5016-90004-00-9
3-4307-00003-64-0</v>
          </cell>
          <cell r="BY94" t="str">
            <v>-ไม่พบว่ามีกรรมสิทธิ์ในที่ดิน อ.ฮอด จ.เชียงใหม่
-ไม่พบว่ามีกรรมสิทธิ์ในที่ดิน อ.หางดง จ.เชียงใหม่</v>
          </cell>
          <cell r="BZ94"/>
          <cell r="CA94"/>
          <cell r="CB94"/>
          <cell r="CC94" t="str">
            <v>นักศึกษาฝึกงาน//วรกมล</v>
          </cell>
          <cell r="CD94"/>
          <cell r="CE94"/>
          <cell r="CF94"/>
          <cell r="CG94"/>
          <cell r="CH94"/>
          <cell r="CI94"/>
          <cell r="CJ94"/>
          <cell r="CK94"/>
          <cell r="CL94"/>
          <cell r="CM94"/>
          <cell r="CN94"/>
          <cell r="CO94"/>
        </row>
        <row r="95">
          <cell r="B95">
            <v>1531</v>
          </cell>
          <cell r="C95">
            <v>88</v>
          </cell>
          <cell r="D95">
            <v>26</v>
          </cell>
          <cell r="E95">
            <v>11</v>
          </cell>
          <cell r="F95">
            <v>2564</v>
          </cell>
          <cell r="G95">
            <v>800026099690</v>
          </cell>
          <cell r="H95" t="str">
            <v>นางสาว</v>
          </cell>
          <cell r="I95" t="str">
            <v>ตรึงตรา</v>
          </cell>
          <cell r="J95" t="str">
            <v>โยธาพล</v>
          </cell>
          <cell r="K95">
            <v>3110100269579</v>
          </cell>
          <cell r="L95" t="str">
            <v>บวกครกหลวง</v>
          </cell>
          <cell r="M95" t="str">
            <v>เชียงใหม่ 3</v>
          </cell>
          <cell r="N95">
            <v>8</v>
          </cell>
          <cell r="O95" t="str">
            <v>สินเชื่อธนาคารประชาชน</v>
          </cell>
          <cell r="P95" t="str">
            <v>1.บุคคลค้ำประกัน</v>
          </cell>
          <cell r="Q95">
            <v>46660</v>
          </cell>
          <cell r="R95">
            <v>4277.3999999999996</v>
          </cell>
          <cell r="S95" t="str">
            <v>แขวงเชียงใหม่</v>
          </cell>
          <cell r="T95" t="str">
            <v>ผบ.5740</v>
          </cell>
          <cell r="U95" t="str">
            <v>2557</v>
          </cell>
          <cell r="V95" t="str">
            <v>ผบ.7133</v>
          </cell>
          <cell r="W95">
            <v>2557</v>
          </cell>
          <cell r="X95"/>
          <cell r="Y95"/>
          <cell r="Z95"/>
          <cell r="AA95">
            <v>7</v>
          </cell>
          <cell r="AB95">
            <v>10</v>
          </cell>
          <cell r="AC95">
            <v>2557</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22/2/2565</v>
          </cell>
          <cell r="BC95" t="str">
            <v>0
1200</v>
          </cell>
          <cell r="BD95" t="str">
            <v>13
1</v>
          </cell>
          <cell r="BE95" t="str">
            <v>11
3</v>
          </cell>
          <cell r="BF95" t="str">
            <v>2566
2567</v>
          </cell>
          <cell r="BG95">
            <v>0</v>
          </cell>
          <cell r="BH95" t="str">
            <v>-</v>
          </cell>
          <cell r="BI95" t="str">
            <v>-</v>
          </cell>
          <cell r="BJ95" t="str">
            <v>-</v>
          </cell>
          <cell r="BK95">
            <v>0</v>
          </cell>
          <cell r="BL95" t="str">
            <v>1565
300</v>
          </cell>
          <cell r="BM95">
            <v>0</v>
          </cell>
          <cell r="BN95" t="str">
            <v xml:space="preserve">9
</v>
          </cell>
          <cell r="BO95" t="str">
            <v xml:space="preserve">5
</v>
          </cell>
          <cell r="BP95" t="str">
            <v xml:space="preserve">2567
</v>
          </cell>
          <cell r="BQ95" t="str">
            <v>-</v>
          </cell>
          <cell r="BR95" t="str">
            <v>-</v>
          </cell>
          <cell r="BS95" t="str">
            <v>-</v>
          </cell>
          <cell r="BT95" t="str">
            <v>นางสาวตรึงตรา โยธาพล</v>
          </cell>
          <cell r="BU95">
            <v>0</v>
          </cell>
          <cell r="BV95" t="str">
            <v>1.นางสาวตรึงตรา โยธาพล
2.นางสาวสิรี กิตติคุณ
3.นายจักรพงศ์ ชมภู
4.นางสาวเบญจมาศ จันทร์แก้ว</v>
          </cell>
          <cell r="BW95" t="str">
            <v>จำเลยที่ 1
จำเลยที่ 2
จำเลยที่ 3
คู่สมรสจำเลยที่ 3</v>
          </cell>
          <cell r="BX95" t="str">
            <v>3-1101-00269-57-9
1-5799-00208-60-2
1-5007-00095-22-9
1-5001-00001-19-3</v>
          </cell>
          <cell r="BY9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5" t="str">
            <v>พบทรัพย์</v>
          </cell>
          <cell r="CA95"/>
          <cell r="CB95">
            <v>4</v>
          </cell>
          <cell r="CC95" t="str">
            <v>นักศึกษาฝึกงาน//วรกมล</v>
          </cell>
          <cell r="CD95"/>
          <cell r="CE95"/>
          <cell r="CF95"/>
          <cell r="CG95"/>
          <cell r="CH95"/>
          <cell r="CI95"/>
          <cell r="CJ95"/>
          <cell r="CK95"/>
          <cell r="CL95"/>
          <cell r="CM95"/>
          <cell r="CN95"/>
          <cell r="CO95"/>
        </row>
        <row r="96">
          <cell r="B96">
            <v>1532</v>
          </cell>
          <cell r="C96">
            <v>89</v>
          </cell>
          <cell r="D96">
            <v>26</v>
          </cell>
          <cell r="E96">
            <v>11</v>
          </cell>
          <cell r="F96">
            <v>2564</v>
          </cell>
          <cell r="G96">
            <v>800022338282</v>
          </cell>
          <cell r="H96" t="str">
            <v>นางสาว</v>
          </cell>
          <cell r="I96" t="str">
            <v>จุฑามาศ</v>
          </cell>
          <cell r="J96" t="str">
            <v>นันทะนา</v>
          </cell>
          <cell r="K96">
            <v>3501900506807</v>
          </cell>
          <cell r="L96" t="str">
            <v>บ่อสร้าง</v>
          </cell>
          <cell r="M96" t="str">
            <v>เชียงใหม่ 3</v>
          </cell>
          <cell r="N96">
            <v>8</v>
          </cell>
          <cell r="O96" t="str">
            <v>สินเชื่อธนาคารประชาชน</v>
          </cell>
          <cell r="P96" t="str">
            <v>1.บุคคลค้ำประกัน</v>
          </cell>
          <cell r="Q96">
            <v>27862</v>
          </cell>
          <cell r="R96">
            <v>2998.59</v>
          </cell>
          <cell r="S96" t="str">
            <v>แขวงเชียงใหม่</v>
          </cell>
          <cell r="T96" t="str">
            <v>ผบ.1161</v>
          </cell>
          <cell r="U96" t="str">
            <v>2557</v>
          </cell>
          <cell r="V96" t="str">
            <v>ผบ.2388</v>
          </cell>
          <cell r="W96">
            <v>2557</v>
          </cell>
          <cell r="X96">
            <v>12</v>
          </cell>
          <cell r="Y96">
            <v>5</v>
          </cell>
          <cell r="Z96">
            <v>2557</v>
          </cell>
          <cell r="AA96"/>
          <cell r="AB96"/>
          <cell r="AC96"/>
          <cell r="AD96">
            <v>12</v>
          </cell>
          <cell r="AE96">
            <v>5</v>
          </cell>
          <cell r="AF96">
            <v>2557</v>
          </cell>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3/3/2565</v>
          </cell>
          <cell r="BC96">
            <v>900</v>
          </cell>
          <cell r="BD96">
            <v>12</v>
          </cell>
          <cell r="BE96">
            <v>4</v>
          </cell>
          <cell r="BF96">
            <v>2566</v>
          </cell>
          <cell r="BG96">
            <v>0</v>
          </cell>
          <cell r="BH96" t="str">
            <v>-</v>
          </cell>
          <cell r="BI96" t="str">
            <v>-</v>
          </cell>
          <cell r="BJ96" t="str">
            <v>-</v>
          </cell>
          <cell r="BK96">
            <v>0</v>
          </cell>
          <cell r="BL96">
            <v>1585</v>
          </cell>
          <cell r="BM96">
            <v>0</v>
          </cell>
          <cell r="BN96">
            <v>18</v>
          </cell>
          <cell r="BO96">
            <v>7</v>
          </cell>
          <cell r="BP96">
            <v>2566</v>
          </cell>
          <cell r="BQ96" t="str">
            <v>-</v>
          </cell>
          <cell r="BR96" t="str">
            <v>-</v>
          </cell>
          <cell r="BS96" t="str">
            <v>-</v>
          </cell>
          <cell r="BT96" t="str">
            <v>นางสาวจุฑามาศ นันทะนา</v>
          </cell>
          <cell r="BU96">
            <v>0</v>
          </cell>
          <cell r="BV96" t="str">
            <v xml:space="preserve">1.นางสาวจุฑามาศ นันทะนา
2.นางทิพย์ติยา นภสินธ์
3.นางสาวนิโลบล มูลศรี
</v>
          </cell>
          <cell r="BW96" t="str">
            <v>จำเลยที่ 1
จำเลยที่ 2
จำเลยที่ 3</v>
          </cell>
          <cell r="BX96" t="str">
            <v xml:space="preserve">3-5019-00506-60-7
3-5017-00082-77-9
1-5101-00172-24-9
</v>
          </cell>
          <cell r="BY96"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6" t="str">
            <v>ไม่พบ</v>
          </cell>
          <cell r="CA96"/>
          <cell r="CB96">
            <v>4</v>
          </cell>
          <cell r="CC96" t="str">
            <v>นักศึกษาฝึกงาน//วรกมล</v>
          </cell>
          <cell r="CD96" t="str">
            <v xml:space="preserve">1.นางสาวจุฑามาศ นันทะนา
2.นางทิพย์ติยา นภสินธ์
3.นางสาวนิโลบล มูลศรี
</v>
          </cell>
          <cell r="CE96" t="str">
            <v>จำเลยที่ 1
จำเลยที่ 2
จำเลยที่ 3</v>
          </cell>
          <cell r="CF96" t="str">
            <v xml:space="preserve">3-5019-00506-60-7
3-5017-00082-77-9
1-5101-00172-24-9
</v>
          </cell>
          <cell r="CG96"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6" t="str">
            <v>ไม่พบทรัพย์</v>
          </cell>
          <cell r="CI96"/>
          <cell r="CJ96"/>
          <cell r="CK96"/>
          <cell r="CL96"/>
          <cell r="CM96"/>
          <cell r="CN96"/>
          <cell r="CO96"/>
        </row>
        <row r="97">
          <cell r="B97">
            <v>1533</v>
          </cell>
          <cell r="C97">
            <v>90</v>
          </cell>
          <cell r="D97">
            <v>26</v>
          </cell>
          <cell r="E97">
            <v>11</v>
          </cell>
          <cell r="F97">
            <v>2564</v>
          </cell>
          <cell r="G97">
            <v>800019673139</v>
          </cell>
          <cell r="H97" t="str">
            <v>นาย</v>
          </cell>
          <cell r="I97" t="str">
            <v>ประเวช</v>
          </cell>
          <cell r="J97" t="str">
            <v>วันดี</v>
          </cell>
          <cell r="K97">
            <v>3520101329113</v>
          </cell>
          <cell r="L97" t="str">
            <v>สันกำแพง</v>
          </cell>
          <cell r="M97" t="str">
            <v>เชียงใหม่ 3</v>
          </cell>
          <cell r="N97">
            <v>8</v>
          </cell>
          <cell r="O97" t="str">
            <v>สินเชื่อธนาคารประชาชน</v>
          </cell>
          <cell r="P97" t="str">
            <v>1.บุคคลค้ำประกัน</v>
          </cell>
          <cell r="Q97">
            <v>24854.04</v>
          </cell>
          <cell r="R97">
            <v>2775.95</v>
          </cell>
          <cell r="S97" t="str">
            <v>จังหวัดเชียงราย</v>
          </cell>
          <cell r="T97" t="str">
            <v>ผบ.622</v>
          </cell>
          <cell r="U97" t="str">
            <v>2557</v>
          </cell>
          <cell r="V97" t="str">
            <v>ผบ.3034</v>
          </cell>
          <cell r="W97">
            <v>2557</v>
          </cell>
          <cell r="X97">
            <v>26</v>
          </cell>
          <cell r="Y97">
            <v>9</v>
          </cell>
          <cell r="Z97">
            <v>2557</v>
          </cell>
          <cell r="AA97"/>
          <cell r="AB97"/>
          <cell r="AC97"/>
          <cell r="AD97">
            <v>26</v>
          </cell>
          <cell r="AE97">
            <v>9</v>
          </cell>
          <cell r="AF97">
            <v>2557</v>
          </cell>
          <cell r="AG97">
            <v>3</v>
          </cell>
          <cell r="AH97">
            <v>10</v>
          </cell>
          <cell r="AI97">
            <v>2559</v>
          </cell>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11/2/2565</v>
          </cell>
          <cell r="BC97" t="str">
            <v>0
1500</v>
          </cell>
          <cell r="BD97" t="str">
            <v>13
1</v>
          </cell>
          <cell r="BE97" t="str">
            <v>11
3</v>
          </cell>
          <cell r="BF97" t="str">
            <v>2566
2567</v>
          </cell>
          <cell r="BG97">
            <v>0</v>
          </cell>
          <cell r="BH97" t="str">
            <v>-</v>
          </cell>
          <cell r="BI97" t="str">
            <v>-</v>
          </cell>
          <cell r="BJ97" t="str">
            <v>-</v>
          </cell>
          <cell r="BK97">
            <v>0</v>
          </cell>
          <cell r="BL97" t="str">
            <v>1085
365</v>
          </cell>
          <cell r="BM97">
            <v>0</v>
          </cell>
          <cell r="BN97" t="str">
            <v/>
          </cell>
          <cell r="BO97" t="str">
            <v/>
          </cell>
          <cell r="BP97" t="str">
            <v/>
          </cell>
          <cell r="BQ97" t="str">
            <v>-</v>
          </cell>
          <cell r="BR97" t="str">
            <v>-</v>
          </cell>
          <cell r="BS97" t="str">
            <v>-</v>
          </cell>
          <cell r="BT97" t="str">
            <v>นายประเวช วันดี</v>
          </cell>
          <cell r="BU97">
            <v>0</v>
          </cell>
          <cell r="BV97" t="str">
            <v xml:space="preserve">1.นายประเวช วันดี
2.นางสาวสุพรรษา ปาบุ่ง
3.นายนคร ศรีธรรมราช
4.นายอุเทน เตชะตา
5.นางสาวประภาพันธุ์ ปัญษา
</v>
          </cell>
          <cell r="BW97" t="str">
            <v>จำเลยที่ 1
คู่สมรสจำเลยที่ 1
จำเลยที่ 2
จำเลยที่ 3
คู่สมรสจำเลยที่ 3</v>
          </cell>
          <cell r="BX97" t="str">
            <v>3-5201-01329-11-3
1-5101-00189-69-9
3-5013-00297-68-9
3-5013-00321-07-5
3-5005-00368-83-0</v>
          </cell>
          <cell r="BY97"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7" t="str">
            <v>พบ</v>
          </cell>
          <cell r="CA97"/>
          <cell r="CB97">
            <v>5</v>
          </cell>
          <cell r="CC97" t="str">
            <v>นักศึกษาฝึกงาน//วรกมล</v>
          </cell>
          <cell r="CD97"/>
          <cell r="CE97"/>
          <cell r="CF97"/>
          <cell r="CG97"/>
          <cell r="CH97"/>
          <cell r="CI97"/>
          <cell r="CJ97"/>
          <cell r="CK97"/>
          <cell r="CL97"/>
          <cell r="CM97"/>
          <cell r="CN97"/>
          <cell r="CO97"/>
        </row>
        <row r="98">
          <cell r="B98">
            <v>1534</v>
          </cell>
          <cell r="C98">
            <v>91</v>
          </cell>
          <cell r="D98">
            <v>26</v>
          </cell>
          <cell r="E98">
            <v>11</v>
          </cell>
          <cell r="F98">
            <v>2564</v>
          </cell>
          <cell r="G98">
            <v>800027586703</v>
          </cell>
          <cell r="H98" t="str">
            <v>นาย</v>
          </cell>
          <cell r="I98" t="str">
            <v>วชิรวิชญ์</v>
          </cell>
          <cell r="J98" t="str">
            <v>ชูมี</v>
          </cell>
          <cell r="K98">
            <v>1930100014631</v>
          </cell>
          <cell r="L98" t="str">
            <v>บ่อสร้าง</v>
          </cell>
          <cell r="M98" t="str">
            <v>เชียงใหม่ 3</v>
          </cell>
          <cell r="N98">
            <v>8</v>
          </cell>
          <cell r="O98" t="str">
            <v>สินเชื่อธนาคารประชาชน</v>
          </cell>
          <cell r="P98" t="str">
            <v>1.บุคคลค้ำประกัน</v>
          </cell>
          <cell r="Q98">
            <v>22500</v>
          </cell>
          <cell r="R98">
            <v>1789.06</v>
          </cell>
          <cell r="S98" t="str">
            <v>จังหวัดพัทลุง</v>
          </cell>
          <cell r="T98" t="str">
            <v>ผบ.962</v>
          </cell>
          <cell r="U98" t="str">
            <v>2557</v>
          </cell>
          <cell r="V98" t="str">
            <v>ผบ.12179</v>
          </cell>
          <cell r="W98">
            <v>2557</v>
          </cell>
          <cell r="X98"/>
          <cell r="Y98"/>
          <cell r="Z98"/>
          <cell r="AA98">
            <v>27</v>
          </cell>
          <cell r="AB98">
            <v>6</v>
          </cell>
          <cell r="AC98">
            <v>2557</v>
          </cell>
          <cell r="AD98"/>
          <cell r="AE98"/>
          <cell r="AF98"/>
          <cell r="AG98"/>
          <cell r="AH98"/>
          <cell r="AI98"/>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26/11/2564)//สืบแล้ว//รายงานผล วันที่ 14/3/2565//สืบครั้งที่ 2 5/6/2567//ลงผลสืบครั้งที่ 2 8/6/2567//รายงานผลสืบทรัพย์11/6/2567//</v>
          </cell>
          <cell r="BC98">
            <v>1200</v>
          </cell>
          <cell r="BD98">
            <v>18</v>
          </cell>
          <cell r="BE98">
            <v>8</v>
          </cell>
          <cell r="BF98">
            <v>2566</v>
          </cell>
          <cell r="BG98">
            <v>0</v>
          </cell>
          <cell r="BH98" t="str">
            <v>-</v>
          </cell>
          <cell r="BI98" t="str">
            <v>-</v>
          </cell>
          <cell r="BJ98" t="str">
            <v>-</v>
          </cell>
          <cell r="BK98">
            <v>0</v>
          </cell>
          <cell r="BL98">
            <v>1990</v>
          </cell>
          <cell r="BM98">
            <v>0</v>
          </cell>
          <cell r="BN98" t="str">
            <v/>
          </cell>
          <cell r="BO98" t="str">
            <v/>
          </cell>
          <cell r="BP98" t="str">
            <v/>
          </cell>
          <cell r="BQ98" t="str">
            <v>-</v>
          </cell>
          <cell r="BR98" t="str">
            <v>-</v>
          </cell>
          <cell r="BS98" t="str">
            <v>-</v>
          </cell>
          <cell r="BT98" t="str">
            <v>นายวชิรวิชญ์ ชูมี</v>
          </cell>
          <cell r="BU98">
            <v>0</v>
          </cell>
          <cell r="BV98" t="str">
            <v xml:space="preserve">1.นายวชิรวิชญ์  ชูมี
2.นายเอกพันธ์  ขันเป็ง
3.ภานุพงศ์   แข็งแรง
4.นางวันนา  ภูมี
</v>
          </cell>
          <cell r="BW98" t="str">
            <v>จำเลยที่ 1
จำเลยที่ 2
จำเลยที่3
คู่สมรสจำเลยที่ 3</v>
          </cell>
          <cell r="BX98" t="str">
            <v>1-9301-00014-63-1
1-5002-00128-24-1
3-5606-00210-36-7
3-4114-00083-02-9</v>
          </cell>
          <cell r="BY98"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8" t="str">
            <v>ไม่พบ</v>
          </cell>
          <cell r="CA98"/>
          <cell r="CB98">
            <v>4</v>
          </cell>
          <cell r="CC98" t="str">
            <v>นักศึกษาฝึกงาน//วรกมล</v>
          </cell>
          <cell r="CD98" t="str">
            <v xml:space="preserve">1.นายวชิรวิชญ์  ชูมี
2.นายเอกพันธ์  ขันเป็ง
3.ภานุพงศ์   แข็งแรง
4.นางวันนา  ภูมี
</v>
          </cell>
          <cell r="CE98" t="str">
            <v>จำเลยที่ 1
จำเลยที่ 2
จำเลยที่3
คู่สมรสจำเลยที่ 3</v>
          </cell>
          <cell r="CF98" t="str">
            <v>1-9301-00014-63-1
1-5002-00128-24-1
3-5606-00210-36-7
3-4114-00083-02-9</v>
          </cell>
          <cell r="CG98"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8" t="str">
            <v>ไม่พบทรัพย์</v>
          </cell>
          <cell r="CI98"/>
          <cell r="CJ98"/>
          <cell r="CK98"/>
          <cell r="CL98"/>
          <cell r="CM98">
            <v>243468</v>
          </cell>
          <cell r="CN98"/>
          <cell r="CO98"/>
        </row>
        <row r="99">
          <cell r="B99">
            <v>1535</v>
          </cell>
          <cell r="C99">
            <v>92</v>
          </cell>
          <cell r="D99">
            <v>26</v>
          </cell>
          <cell r="E99">
            <v>11</v>
          </cell>
          <cell r="F99">
            <v>2564</v>
          </cell>
          <cell r="G99">
            <v>800031523866</v>
          </cell>
          <cell r="H99" t="str">
            <v>นาย</v>
          </cell>
          <cell r="I99" t="str">
            <v xml:space="preserve">นิคม   </v>
          </cell>
          <cell r="J99" t="str">
            <v>สุรินทราช</v>
          </cell>
          <cell r="K99">
            <v>1441100004241</v>
          </cell>
          <cell r="L99" t="str">
            <v>บ่อสร้าง</v>
          </cell>
          <cell r="M99" t="str">
            <v>เชียงใหม่ 3</v>
          </cell>
          <cell r="N99">
            <v>8</v>
          </cell>
          <cell r="O99" t="str">
            <v>สินเชื่อธนาคารประชาชน</v>
          </cell>
          <cell r="P99" t="str">
            <v>1.บุคคลค้ำประกัน</v>
          </cell>
          <cell r="Q99">
            <v>41664</v>
          </cell>
          <cell r="R99">
            <v>6690.38</v>
          </cell>
          <cell r="S99" t="str">
            <v>จังหวัดนครพนม</v>
          </cell>
          <cell r="T99" t="str">
            <v>ผบ.2419</v>
          </cell>
          <cell r="U99" t="str">
            <v>2557</v>
          </cell>
          <cell r="V99" t="str">
            <v>ผบ.68</v>
          </cell>
          <cell r="W99">
            <v>2558</v>
          </cell>
          <cell r="X99">
            <v>26</v>
          </cell>
          <cell r="Y99">
            <v>1</v>
          </cell>
          <cell r="Z99">
            <v>2558</v>
          </cell>
          <cell r="AA99"/>
          <cell r="AB99"/>
          <cell r="AC99"/>
          <cell r="AD99">
            <v>26</v>
          </cell>
          <cell r="AE99">
            <v>1</v>
          </cell>
          <cell r="AF99">
            <v>2558</v>
          </cell>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  รายงานผล วันที่ 14/3/2565</v>
          </cell>
          <cell r="BC99" t="str">
            <v>0
1500</v>
          </cell>
          <cell r="BD99" t="str">
            <v>13
1</v>
          </cell>
          <cell r="BE99" t="str">
            <v>11
3</v>
          </cell>
          <cell r="BF99" t="str">
            <v>2566
2567</v>
          </cell>
          <cell r="BG99">
            <v>0</v>
          </cell>
          <cell r="BH99" t="str">
            <v>-</v>
          </cell>
          <cell r="BI99" t="str">
            <v>-</v>
          </cell>
          <cell r="BJ99" t="str">
            <v>-</v>
          </cell>
          <cell r="BK99">
            <v>0</v>
          </cell>
          <cell r="BL99" t="str">
            <v>1850
345</v>
          </cell>
          <cell r="BM99">
            <v>0</v>
          </cell>
          <cell r="BN99" t="str">
            <v/>
          </cell>
          <cell r="BO99" t="str">
            <v/>
          </cell>
          <cell r="BP99" t="str">
            <v/>
          </cell>
          <cell r="BQ99" t="str">
            <v>-</v>
          </cell>
          <cell r="BR99" t="str">
            <v>-</v>
          </cell>
          <cell r="BS99" t="str">
            <v>-</v>
          </cell>
          <cell r="BT99" t="str">
            <v>นายนิคม    สุรินทราช</v>
          </cell>
          <cell r="BU99">
            <v>0</v>
          </cell>
          <cell r="BV99" t="str">
            <v>1.นายนิคม สุรินทราช
2.นางสาวสุดารัตน์ หนึ่งคำมี
3.นายทวีทรัพย์ คำทราย
4.นางสาวปรารถนา วงค์อินต๊ะ
5.นายวิษณุ คำทราย</v>
          </cell>
          <cell r="BW99" t="str">
            <v>จำเลยที่ 1
คู่สมรมจำเลยที่ 1
จำเลยที่ 2
คู่สมรมจำเลยที่ 2
จำเลยที่ 3</v>
          </cell>
          <cell r="BX99" t="str">
            <v>1-4411-00004-24-1
1-4807-00066-81-5
1-5011-00074-28-1
1-5299-00257-92-1
1-5002-00119-56-1</v>
          </cell>
          <cell r="BY99"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99" t="str">
            <v>ไม่พบ</v>
          </cell>
          <cell r="CA99"/>
          <cell r="CB99">
            <v>5</v>
          </cell>
          <cell r="CC99" t="str">
            <v>นักศึกษาฝึกงาน//วรกมล</v>
          </cell>
          <cell r="CD99"/>
          <cell r="CE99"/>
          <cell r="CF99"/>
          <cell r="CG99"/>
          <cell r="CH99"/>
          <cell r="CI99"/>
          <cell r="CJ99"/>
          <cell r="CK99"/>
          <cell r="CL99"/>
          <cell r="CM99"/>
          <cell r="CN99"/>
          <cell r="CO99"/>
        </row>
        <row r="100">
          <cell r="B100">
            <v>1536</v>
          </cell>
          <cell r="C100">
            <v>93</v>
          </cell>
          <cell r="D100">
            <v>26</v>
          </cell>
          <cell r="E100">
            <v>11</v>
          </cell>
          <cell r="F100">
            <v>2564</v>
          </cell>
          <cell r="G100">
            <v>800027094567</v>
          </cell>
          <cell r="H100" t="str">
            <v>นาง</v>
          </cell>
          <cell r="I100" t="str">
            <v>ศิวาพร</v>
          </cell>
          <cell r="J100" t="str">
            <v>เรือนดี</v>
          </cell>
          <cell r="K100">
            <v>3509901411815</v>
          </cell>
          <cell r="L100" t="str">
            <v>บวกครกหลวง</v>
          </cell>
          <cell r="M100" t="str">
            <v>เชียงใหม่ 3</v>
          </cell>
          <cell r="N100">
            <v>8</v>
          </cell>
          <cell r="O100" t="str">
            <v>สินเชื่อธนาคารประชาชน</v>
          </cell>
          <cell r="P100" t="str">
            <v>1.บุคคลค้ำประกัน</v>
          </cell>
          <cell r="Q100">
            <v>83328</v>
          </cell>
          <cell r="R100">
            <v>3429.65</v>
          </cell>
          <cell r="S100" t="str">
            <v>แขวงเชียงใหม่</v>
          </cell>
          <cell r="T100" t="str">
            <v>ผบ.196</v>
          </cell>
          <cell r="U100" t="str">
            <v>2557</v>
          </cell>
          <cell r="V100" t="str">
            <v>ผบ.2308</v>
          </cell>
          <cell r="W100">
            <v>2557</v>
          </cell>
          <cell r="X100">
            <v>6</v>
          </cell>
          <cell r="Y100">
            <v>5</v>
          </cell>
          <cell r="Z100">
            <v>2557</v>
          </cell>
          <cell r="AA100"/>
          <cell r="AB100"/>
          <cell r="AC100"/>
          <cell r="AD100"/>
          <cell r="AE100"/>
          <cell r="AF100"/>
          <cell r="AG100">
            <v>22</v>
          </cell>
          <cell r="AH100">
            <v>7</v>
          </cell>
          <cell r="AI100">
            <v>2557</v>
          </cell>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9/3/2565</v>
          </cell>
          <cell r="BC100" t="str">
            <v>0
1500</v>
          </cell>
          <cell r="BD100" t="str">
            <v>13
1</v>
          </cell>
          <cell r="BE100" t="str">
            <v>11
3</v>
          </cell>
          <cell r="BF100" t="str">
            <v>2566
2567</v>
          </cell>
          <cell r="BG100">
            <v>0</v>
          </cell>
          <cell r="BH100" t="str">
            <v>-</v>
          </cell>
          <cell r="BI100" t="str">
            <v>-</v>
          </cell>
          <cell r="BJ100" t="str">
            <v>-</v>
          </cell>
          <cell r="BK100">
            <v>0</v>
          </cell>
          <cell r="BL100" t="str">
            <v>2125
405</v>
          </cell>
          <cell r="BM100">
            <v>0</v>
          </cell>
          <cell r="BN100" t="str">
            <v xml:space="preserve">9
</v>
          </cell>
          <cell r="BO100" t="str">
            <v xml:space="preserve">5
</v>
          </cell>
          <cell r="BP100" t="str">
            <v xml:space="preserve">2567
</v>
          </cell>
          <cell r="BQ100" t="str">
            <v>-</v>
          </cell>
          <cell r="BR100" t="str">
            <v>-</v>
          </cell>
          <cell r="BS100" t="str">
            <v>-</v>
          </cell>
          <cell r="BT100" t="str">
            <v>นางศิวาพร เรือนดี</v>
          </cell>
          <cell r="BU100">
            <v>0</v>
          </cell>
          <cell r="BV100" t="str">
            <v>1.นางศิวาพร  เรือนดี
2.นายสมนึก  สุขเจริญ
3.นายจักรพงศ์  กิจสิริสกุล
4.นายสรพงษ์  ทะเลทอง
5.นางสาวพิมพิไล  จะหงะ</v>
          </cell>
          <cell r="BW100" t="str">
            <v>จำเลยที่ 1
คู่สมรสจำเลยที่ 1
จำเลยที่ 2
จำเลยที่ 3
คู่สมรสจำเลยที่ 3</v>
          </cell>
          <cell r="BX100" t="str">
            <v>3-5099-01411-81-5
3-1015-01265-27-3
3-8501-00271-45-3
5-5801-01036-53-8
2-5010-00017-81-0</v>
          </cell>
          <cell r="BY100"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1537</v>
          </cell>
          <cell r="C101">
            <v>94</v>
          </cell>
          <cell r="D101">
            <v>26</v>
          </cell>
          <cell r="E101">
            <v>11</v>
          </cell>
          <cell r="F101">
            <v>2564</v>
          </cell>
          <cell r="G101">
            <v>821948010706</v>
          </cell>
          <cell r="H101" t="str">
            <v>นาย</v>
          </cell>
          <cell r="I101" t="str">
            <v>เสมา</v>
          </cell>
          <cell r="J101" t="str">
            <v>เอี่่ยมสอาด</v>
          </cell>
          <cell r="K101">
            <v>5509900007405</v>
          </cell>
          <cell r="L101" t="str">
            <v>สันกำแพง</v>
          </cell>
          <cell r="M101" t="str">
            <v>เชียงใหม่ 3</v>
          </cell>
          <cell r="N101">
            <v>8</v>
          </cell>
          <cell r="O101" t="str">
            <v>สินเชื่อเคหะ</v>
          </cell>
          <cell r="P101" t="str">
            <v>2.หลักทรัพย์ค้ำประกัน</v>
          </cell>
          <cell r="Q101">
            <v>576938.53</v>
          </cell>
          <cell r="R101">
            <v>269832.95</v>
          </cell>
          <cell r="S101" t="str">
            <v>จังหวัดเชียงใหม่</v>
          </cell>
          <cell r="T101" t="str">
            <v>ผบ.87</v>
          </cell>
          <cell r="U101" t="str">
            <v>2555</v>
          </cell>
          <cell r="V101" t="str">
            <v>ผบ.465</v>
          </cell>
          <cell r="W101">
            <v>2555</v>
          </cell>
          <cell r="X101"/>
          <cell r="Y101"/>
          <cell r="Z101"/>
          <cell r="AA101">
            <v>16</v>
          </cell>
          <cell r="AB101">
            <v>5</v>
          </cell>
          <cell r="AC101">
            <v>2555</v>
          </cell>
          <cell r="AD101"/>
          <cell r="AE101"/>
          <cell r="AF101"/>
          <cell r="AG101">
            <v>29</v>
          </cell>
          <cell r="AH101">
            <v>10</v>
          </cell>
          <cell r="AI101">
            <v>2555</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11/1/2565</v>
          </cell>
          <cell r="BC101">
            <v>600</v>
          </cell>
          <cell r="BD101">
            <v>30</v>
          </cell>
          <cell r="BE101">
            <v>6</v>
          </cell>
          <cell r="BF101">
            <v>2566</v>
          </cell>
          <cell r="BG101">
            <v>0</v>
          </cell>
          <cell r="BH101" t="str">
            <v>-</v>
          </cell>
          <cell r="BI101" t="str">
            <v>-</v>
          </cell>
          <cell r="BJ101" t="str">
            <v>-</v>
          </cell>
          <cell r="BK101">
            <v>0</v>
          </cell>
          <cell r="BL101">
            <v>720</v>
          </cell>
          <cell r="BM101">
            <v>0</v>
          </cell>
          <cell r="BN101" t="str">
            <v/>
          </cell>
          <cell r="BO101" t="str">
            <v/>
          </cell>
          <cell r="BP101" t="str">
            <v/>
          </cell>
          <cell r="BQ101" t="str">
            <v>-</v>
          </cell>
          <cell r="BR101" t="str">
            <v>-</v>
          </cell>
          <cell r="BS101" t="str">
            <v>-</v>
          </cell>
          <cell r="BT101" t="str">
            <v>นายเสมา เอี่่ยมสอาด</v>
          </cell>
          <cell r="BU101">
            <v>0</v>
          </cell>
          <cell r="BV101" t="str">
            <v>1.นายเสมา เอี่ยมสอาด
2.นางสาวจงรักษ์ เจริญดี</v>
          </cell>
          <cell r="BW101" t="str">
            <v>จำเลยที่ 1
คู่สมรสจำเลยที่ 1</v>
          </cell>
          <cell r="BX101" t="str">
            <v>5-5099-00007-40-5
5-1009-00069-36-8</v>
          </cell>
          <cell r="BY101"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1"/>
          <cell r="CA101"/>
          <cell r="CB101"/>
          <cell r="CC101" t="str">
            <v>นักศึกษาฝึกงาน//วรกมล</v>
          </cell>
          <cell r="CD101"/>
          <cell r="CE101"/>
          <cell r="CF101"/>
          <cell r="CG101"/>
          <cell r="CH101"/>
          <cell r="CI101"/>
          <cell r="CJ101"/>
          <cell r="CK101"/>
          <cell r="CL101"/>
          <cell r="CM101"/>
          <cell r="CN101"/>
          <cell r="CO101"/>
        </row>
        <row r="102">
          <cell r="B102">
            <v>1538</v>
          </cell>
          <cell r="C102">
            <v>95</v>
          </cell>
          <cell r="D102">
            <v>26</v>
          </cell>
          <cell r="E102">
            <v>11</v>
          </cell>
          <cell r="F102">
            <v>2564</v>
          </cell>
          <cell r="G102">
            <v>821952019221</v>
          </cell>
          <cell r="H102" t="str">
            <v>นาย</v>
          </cell>
          <cell r="I102" t="str">
            <v>คชากาศ</v>
          </cell>
          <cell r="J102" t="str">
            <v>ญี่นาง</v>
          </cell>
          <cell r="K102">
            <v>3501300556765</v>
          </cell>
          <cell r="L102" t="str">
            <v>สันกำแพง</v>
          </cell>
          <cell r="M102" t="str">
            <v>เชียงใหม่ 3</v>
          </cell>
          <cell r="N102">
            <v>8</v>
          </cell>
          <cell r="O102" t="str">
            <v>สินเชื่อธนาคารประชาชน</v>
          </cell>
          <cell r="P102" t="str">
            <v>1.บุคคลค้ำประกัน</v>
          </cell>
          <cell r="Q102">
            <v>17342</v>
          </cell>
          <cell r="R102">
            <v>7549.29</v>
          </cell>
          <cell r="S102" t="str">
            <v>แขวงเชียงใหม่</v>
          </cell>
          <cell r="T102" t="str">
            <v>ผบ.800</v>
          </cell>
          <cell r="U102" t="str">
            <v>2555</v>
          </cell>
          <cell r="V102" t="str">
            <v>ผบ.1325</v>
          </cell>
          <cell r="W102">
            <v>2555</v>
          </cell>
          <cell r="X102">
            <v>20</v>
          </cell>
          <cell r="Y102">
            <v>3</v>
          </cell>
          <cell r="Z102">
            <v>2555</v>
          </cell>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22/2/2565 // หมดอายุความ 20/3/2565</v>
          </cell>
          <cell r="BC102">
            <v>0</v>
          </cell>
          <cell r="BD102">
            <v>27</v>
          </cell>
          <cell r="BE102">
            <v>4</v>
          </cell>
          <cell r="BF102">
            <v>2565</v>
          </cell>
          <cell r="BG102">
            <v>0</v>
          </cell>
          <cell r="BH102" t="str">
            <v>-</v>
          </cell>
          <cell r="BI102" t="str">
            <v>-</v>
          </cell>
          <cell r="BJ102" t="str">
            <v>-</v>
          </cell>
          <cell r="BK102">
            <v>0</v>
          </cell>
          <cell r="BL102">
            <v>4395</v>
          </cell>
          <cell r="BM102">
            <v>0</v>
          </cell>
          <cell r="BN102" t="str">
            <v/>
          </cell>
          <cell r="BO102" t="str">
            <v/>
          </cell>
          <cell r="BP102" t="str">
            <v/>
          </cell>
          <cell r="BQ102" t="str">
            <v>-</v>
          </cell>
          <cell r="BR102" t="str">
            <v>-</v>
          </cell>
          <cell r="BS102" t="str">
            <v>-</v>
          </cell>
          <cell r="BT102" t="str">
            <v>นายคชากาศ ญี่นาง</v>
          </cell>
          <cell r="BU102">
            <v>0</v>
          </cell>
          <cell r="BV102"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2"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2" t="str">
            <v xml:space="preserve">3-5013-00556-76-5
5-5012-00024-98-9 
3-5013-00557-14-1
3-5013-00556-56-1
3-5013-00556-57-9
3-5013-00558-08-3
3-5014-00188-54-7
3-5013-00556-75-7
5-5013-90001-62-4
 3-5013-00561-50-5 
3-5013-00560-60-6
3-5013-00701-15-3
3-5013-00560-43-6
1-5005-90000-86-5 
</v>
          </cell>
          <cell r="BY102"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2" t="str">
            <v>พบ</v>
          </cell>
          <cell r="CA102"/>
          <cell r="CB102">
            <v>14</v>
          </cell>
          <cell r="CC102" t="str">
            <v>นักศึกษาฝึกงาน//วรกมล</v>
          </cell>
          <cell r="CD102"/>
          <cell r="CE102"/>
          <cell r="CF102"/>
          <cell r="CG102"/>
          <cell r="CH102"/>
          <cell r="CI102"/>
          <cell r="CJ102"/>
          <cell r="CK102" t="str">
            <v>นักศึกษาฝึกงาน//วรกมล</v>
          </cell>
          <cell r="CL102"/>
          <cell r="CM102"/>
          <cell r="CN102"/>
          <cell r="CO102"/>
        </row>
        <row r="103">
          <cell r="B103">
            <v>1539</v>
          </cell>
          <cell r="C103">
            <v>96</v>
          </cell>
          <cell r="D103">
            <v>26</v>
          </cell>
          <cell r="E103">
            <v>11</v>
          </cell>
          <cell r="F103">
            <v>2564</v>
          </cell>
          <cell r="G103">
            <v>800024134275</v>
          </cell>
          <cell r="H103" t="str">
            <v>นาย</v>
          </cell>
          <cell r="I103" t="str">
            <v>สุริยะ</v>
          </cell>
          <cell r="J103" t="str">
            <v>เทพแก้ว</v>
          </cell>
          <cell r="K103" t="str">
            <v>1-5016-00055-46-3</v>
          </cell>
          <cell r="L103" t="str">
            <v>ฮอด</v>
          </cell>
          <cell r="M103" t="str">
            <v>เชียงใหม่ 3</v>
          </cell>
          <cell r="N103">
            <v>8</v>
          </cell>
          <cell r="O103" t="str">
            <v>สินเชื่อธนาคารประชาชน</v>
          </cell>
          <cell r="P103" t="str">
            <v>1.บุคคลค้ำประกัน</v>
          </cell>
          <cell r="Q103">
            <v>41660</v>
          </cell>
          <cell r="R103">
            <v>3947.92</v>
          </cell>
          <cell r="S103" t="str">
            <v>แขวงเชียงใหม่</v>
          </cell>
          <cell r="T103" t="str">
            <v>ผบ.2831</v>
          </cell>
          <cell r="U103" t="str">
            <v>2557</v>
          </cell>
          <cell r="V103" t="str">
            <v>ผบ.3605</v>
          </cell>
          <cell r="W103">
            <v>2557</v>
          </cell>
          <cell r="X103">
            <v>8</v>
          </cell>
          <cell r="Y103">
            <v>7</v>
          </cell>
          <cell r="Z103">
            <v>2555</v>
          </cell>
          <cell r="AA103"/>
          <cell r="AB103"/>
          <cell r="AC103"/>
          <cell r="AD103">
            <v>8</v>
          </cell>
          <cell r="AE103">
            <v>7</v>
          </cell>
          <cell r="AF103">
            <v>2557</v>
          </cell>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10/2/2565</v>
          </cell>
          <cell r="BC103">
            <v>900</v>
          </cell>
          <cell r="BD103">
            <v>20</v>
          </cell>
          <cell r="BE103">
            <v>2</v>
          </cell>
          <cell r="BF103">
            <v>2566</v>
          </cell>
          <cell r="BG103">
            <v>0</v>
          </cell>
          <cell r="BH103" t="str">
            <v>-</v>
          </cell>
          <cell r="BI103" t="str">
            <v>-</v>
          </cell>
          <cell r="BJ103" t="str">
            <v>-</v>
          </cell>
          <cell r="BK103">
            <v>0</v>
          </cell>
          <cell r="BL103">
            <v>980</v>
          </cell>
          <cell r="BM103">
            <v>0</v>
          </cell>
          <cell r="BN103">
            <v>14</v>
          </cell>
          <cell r="BO103">
            <v>6</v>
          </cell>
          <cell r="BP103">
            <v>2566</v>
          </cell>
          <cell r="BQ103" t="str">
            <v>-</v>
          </cell>
          <cell r="BR103" t="str">
            <v>-</v>
          </cell>
          <cell r="BS103" t="str">
            <v>-</v>
          </cell>
          <cell r="BT103" t="str">
            <v>นายสุริยะ เทพแก้ว</v>
          </cell>
          <cell r="BU103">
            <v>0</v>
          </cell>
          <cell r="BV103" t="str">
            <v>1.นายสุริยะ  เทพแก้ว
2.นางวรรณา  คำมาสาร
3.ปิยะพงษ์  คำมาสาร</v>
          </cell>
          <cell r="BW103" t="str">
            <v>จำเลยที่1
จำเลยที่2
คู่สมรสจำเลยที่2</v>
          </cell>
          <cell r="BX103" t="str">
            <v>1-5016-00055-46-3
3-4210-00017-66-5
3-5016-00035-62-1</v>
          </cell>
          <cell r="BY103"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3" t="str">
            <v>ไม่พบ</v>
          </cell>
          <cell r="CA103"/>
          <cell r="CB103">
            <v>3</v>
          </cell>
          <cell r="CC103" t="str">
            <v>นักศึกษาฝึกงาน//วรกมล</v>
          </cell>
          <cell r="CD103"/>
          <cell r="CE103"/>
          <cell r="CF103"/>
          <cell r="CG103"/>
          <cell r="CH103"/>
          <cell r="CI103"/>
          <cell r="CJ103"/>
          <cell r="CK103"/>
          <cell r="CL103"/>
          <cell r="CM103"/>
          <cell r="CN103"/>
          <cell r="CO103"/>
        </row>
        <row r="104">
          <cell r="B104">
            <v>1540</v>
          </cell>
          <cell r="C104">
            <v>97</v>
          </cell>
          <cell r="D104">
            <v>26</v>
          </cell>
          <cell r="E104">
            <v>11</v>
          </cell>
          <cell r="F104">
            <v>2564</v>
          </cell>
          <cell r="G104">
            <v>8000176637888</v>
          </cell>
          <cell r="H104" t="str">
            <v>นางสาว</v>
          </cell>
          <cell r="I104" t="str">
            <v>กนกพร</v>
          </cell>
          <cell r="J104" t="str">
            <v>ปาลีกุย</v>
          </cell>
          <cell r="K104">
            <v>1509900151058</v>
          </cell>
          <cell r="L104" t="str">
            <v>สันกำแพง</v>
          </cell>
          <cell r="M104" t="str">
            <v>เชียงใหม่ 3</v>
          </cell>
          <cell r="N104">
            <v>8</v>
          </cell>
          <cell r="O104" t="str">
            <v>สินเชื่อธนาคารประชาชน</v>
          </cell>
          <cell r="P104" t="str">
            <v>1.บุคคลค้ำประกัน</v>
          </cell>
          <cell r="Q104">
            <v>18750</v>
          </cell>
          <cell r="R104">
            <v>2071.5100000000002</v>
          </cell>
          <cell r="S104" t="str">
            <v>แขวงเชียงใหม่</v>
          </cell>
          <cell r="T104" t="str">
            <v>ผบ.7672</v>
          </cell>
          <cell r="U104" t="str">
            <v>2556</v>
          </cell>
          <cell r="V104" t="str">
            <v>ผบ.118</v>
          </cell>
          <cell r="W104">
            <v>2557</v>
          </cell>
          <cell r="X104"/>
          <cell r="Y104"/>
          <cell r="Z104"/>
          <cell r="AA104">
            <v>21</v>
          </cell>
          <cell r="AB104">
            <v>1</v>
          </cell>
          <cell r="AC104">
            <v>2557</v>
          </cell>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1200</v>
          </cell>
          <cell r="BD104">
            <v>7</v>
          </cell>
          <cell r="BE104">
            <v>11</v>
          </cell>
          <cell r="BF104">
            <v>2565</v>
          </cell>
          <cell r="BG104">
            <v>0</v>
          </cell>
          <cell r="BH104" t="str">
            <v>-</v>
          </cell>
          <cell r="BI104" t="str">
            <v>-</v>
          </cell>
          <cell r="BJ104" t="str">
            <v>-</v>
          </cell>
          <cell r="BK104">
            <v>0</v>
          </cell>
          <cell r="BL104">
            <v>830</v>
          </cell>
          <cell r="BM104">
            <v>0</v>
          </cell>
          <cell r="BN104">
            <v>14</v>
          </cell>
          <cell r="BO104">
            <v>3</v>
          </cell>
          <cell r="BP104">
            <v>2566</v>
          </cell>
          <cell r="BQ104" t="str">
            <v>-</v>
          </cell>
          <cell r="BR104" t="str">
            <v>-</v>
          </cell>
          <cell r="BS104" t="str">
            <v>-</v>
          </cell>
          <cell r="BT104" t="str">
            <v>นางสาวกนกพร ปาลีกุย</v>
          </cell>
          <cell r="BU104">
            <v>0</v>
          </cell>
          <cell r="BV104" t="str">
            <v>1.นางสาวกนกพร ปาลีกุย
2.นายพูนทรัพย์ ขันแก้ว
3.นางสาววรนิษฐา ธรรมใจ
4.นายพีรยุทธ เป็งโก</v>
          </cell>
          <cell r="BW104" t="str">
            <v>จำเลยที่ 1
จำเลยที่ 2
จำเลยที่ 3
คู่สมรสจำเลยที่ 3</v>
          </cell>
          <cell r="BX104" t="str">
            <v>1-5099-00151-05-8
3-5013-00816-71-6
1-5008-00005-40-0
1-5099-00184-87-8</v>
          </cell>
          <cell r="BY10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4" t="str">
            <v>ไม่พบ</v>
          </cell>
          <cell r="CA104"/>
          <cell r="CB104">
            <v>4</v>
          </cell>
          <cell r="CC104" t="str">
            <v>นักศึกษาฝึกงาน//วรกมล</v>
          </cell>
          <cell r="CD104"/>
          <cell r="CE104"/>
          <cell r="CF104"/>
          <cell r="CG104"/>
          <cell r="CH104"/>
          <cell r="CI104"/>
          <cell r="CJ104"/>
          <cell r="CK104"/>
          <cell r="CL104"/>
          <cell r="CM104"/>
          <cell r="CN104"/>
          <cell r="CO104"/>
        </row>
        <row r="105">
          <cell r="B105">
            <v>1541</v>
          </cell>
          <cell r="C105">
            <v>98</v>
          </cell>
          <cell r="D105">
            <v>26</v>
          </cell>
          <cell r="E105">
            <v>11</v>
          </cell>
          <cell r="F105">
            <v>2564</v>
          </cell>
          <cell r="G105">
            <v>856253001015</v>
          </cell>
          <cell r="H105" t="str">
            <v>นาง</v>
          </cell>
          <cell r="I105" t="str">
            <v>จันทร์คำ</v>
          </cell>
          <cell r="J105" t="str">
            <v>ปิ่นแก้ว</v>
          </cell>
          <cell r="K105">
            <v>3500200128973</v>
          </cell>
          <cell r="L105" t="str">
            <v>ฮอด</v>
          </cell>
          <cell r="M105" t="str">
            <v>เชียงใหม่ 3</v>
          </cell>
          <cell r="N105">
            <v>8</v>
          </cell>
          <cell r="O105" t="str">
            <v>สินเชื่อธนาคารประชาชน</v>
          </cell>
          <cell r="P105" t="str">
            <v>1.บุคคลค้ำประกัน</v>
          </cell>
          <cell r="Q105">
            <v>31049.51</v>
          </cell>
          <cell r="R105">
            <v>2278.36</v>
          </cell>
          <cell r="S105" t="str">
            <v>แขวงเชียงใหม่</v>
          </cell>
          <cell r="T105" t="str">
            <v>ผบ.5707</v>
          </cell>
          <cell r="U105" t="str">
            <v>2555</v>
          </cell>
          <cell r="V105" t="str">
            <v>ผบ.7208</v>
          </cell>
          <cell r="W105">
            <v>2555</v>
          </cell>
          <cell r="X105"/>
          <cell r="Y105"/>
          <cell r="Z105"/>
          <cell r="AA105">
            <v>26</v>
          </cell>
          <cell r="AB105">
            <v>11</v>
          </cell>
          <cell r="AC105">
            <v>2555</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11/1/2565</v>
          </cell>
          <cell r="BC105" t="str">
            <v>0
1500</v>
          </cell>
          <cell r="BD105" t="str">
            <v>13
27</v>
          </cell>
          <cell r="BE105" t="str">
            <v>11
3</v>
          </cell>
          <cell r="BF105" t="str">
            <v>2566
2567</v>
          </cell>
          <cell r="BG105">
            <v>0</v>
          </cell>
          <cell r="BH105" t="str">
            <v>-</v>
          </cell>
          <cell r="BI105" t="str">
            <v>-</v>
          </cell>
          <cell r="BJ105" t="str">
            <v>-</v>
          </cell>
          <cell r="BK105">
            <v>0</v>
          </cell>
          <cell r="BL105" t="str">
            <v>625
425</v>
          </cell>
          <cell r="BM105">
            <v>0</v>
          </cell>
          <cell r="BN105" t="str">
            <v/>
          </cell>
          <cell r="BO105" t="str">
            <v/>
          </cell>
          <cell r="BP105" t="str">
            <v/>
          </cell>
          <cell r="BQ105" t="str">
            <v>-</v>
          </cell>
          <cell r="BR105" t="str">
            <v>-</v>
          </cell>
          <cell r="BS105" t="str">
            <v>-</v>
          </cell>
          <cell r="BT105" t="str">
            <v>นางจันทร์คำ ปิ่นแก้ว</v>
          </cell>
          <cell r="BU105">
            <v>0</v>
          </cell>
          <cell r="BV105" t="str">
            <v>1.นางจันทร์คำ ปิ่นแก้ว
2.นายอินทร ปิ่นแก้ว
3.นางเกี๋ยงคำ ไชยสุ
4.นางอานง ต่างใจรักษ์
5.นายศรีเพชร คุ้มครอง</v>
          </cell>
          <cell r="BW105" t="str">
            <v>จำเลยที่ 1
คู่สมรสจำเลยที่ 1
จำเลยที่ 2
จำเลยที่ 3
คู่สมรสจำเลยที่ 3</v>
          </cell>
          <cell r="BX105" t="str">
            <v>3-5002-00128-97-3
3-5002-00128-96-5
3-5002-00130-20-0
3-5002-00129-33-3
3-5002-00129-32-5</v>
          </cell>
          <cell r="BY105"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5"/>
          <cell r="CA105"/>
          <cell r="CB105"/>
          <cell r="CC105" t="str">
            <v>นักศึกษาฝึกงาน//วรกมล</v>
          </cell>
          <cell r="CD105"/>
          <cell r="CE105"/>
          <cell r="CF105"/>
          <cell r="CG105"/>
          <cell r="CH105"/>
          <cell r="CI105"/>
          <cell r="CJ105"/>
          <cell r="CK105"/>
          <cell r="CL105"/>
          <cell r="CM105"/>
          <cell r="CN105"/>
          <cell r="CO105"/>
        </row>
        <row r="106">
          <cell r="B106">
            <v>1542</v>
          </cell>
          <cell r="C106">
            <v>99</v>
          </cell>
          <cell r="D106">
            <v>26</v>
          </cell>
          <cell r="E106">
            <v>11</v>
          </cell>
          <cell r="F106">
            <v>2564</v>
          </cell>
          <cell r="G106">
            <v>822152010200</v>
          </cell>
          <cell r="H106" t="str">
            <v>นาง</v>
          </cell>
          <cell r="I106" t="str">
            <v>วรรณ</v>
          </cell>
          <cell r="J106" t="str">
            <v>ปะปันนา</v>
          </cell>
          <cell r="K106">
            <v>3510600804101</v>
          </cell>
          <cell r="L106" t="str">
            <v>จอมทอง</v>
          </cell>
          <cell r="M106" t="str">
            <v>เชียงใหม่ 3</v>
          </cell>
          <cell r="N106">
            <v>8</v>
          </cell>
          <cell r="O106" t="str">
            <v>สินเชื่อธนาคารประชาชน</v>
          </cell>
          <cell r="P106" t="str">
            <v>1.บุคคลค้ำประกัน</v>
          </cell>
          <cell r="Q106">
            <v>31900</v>
          </cell>
          <cell r="R106">
            <v>2106.08</v>
          </cell>
          <cell r="S106" t="str">
            <v>จังหวัดลำพูน</v>
          </cell>
          <cell r="T106" t="str">
            <v>ผบ.1785</v>
          </cell>
          <cell r="U106" t="str">
            <v>2555</v>
          </cell>
          <cell r="V106" t="str">
            <v>ผบ.1938</v>
          </cell>
          <cell r="W106">
            <v>2555</v>
          </cell>
          <cell r="X106"/>
          <cell r="Y106"/>
          <cell r="Z106"/>
          <cell r="AA106">
            <v>13</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11/1/2566</v>
          </cell>
          <cell r="BC106" t="str">
            <v>0
1500</v>
          </cell>
          <cell r="BD106" t="str">
            <v>13
27</v>
          </cell>
          <cell r="BE106" t="str">
            <v>11
3</v>
          </cell>
          <cell r="BF106" t="str">
            <v>2566
2567</v>
          </cell>
          <cell r="BG106">
            <v>0</v>
          </cell>
          <cell r="BH106" t="str">
            <v>-</v>
          </cell>
          <cell r="BI106" t="str">
            <v>-</v>
          </cell>
          <cell r="BJ106" t="str">
            <v>-</v>
          </cell>
          <cell r="BK106">
            <v>0</v>
          </cell>
          <cell r="BL106" t="str">
            <v>830
365</v>
          </cell>
          <cell r="BM106">
            <v>0</v>
          </cell>
          <cell r="BN106" t="str">
            <v>4
12</v>
          </cell>
          <cell r="BO106" t="str">
            <v>3
6</v>
          </cell>
          <cell r="BP106" t="str">
            <v>2567
2567</v>
          </cell>
          <cell r="BQ106" t="str">
            <v>-</v>
          </cell>
          <cell r="BR106" t="str">
            <v>-</v>
          </cell>
          <cell r="BS106" t="str">
            <v>-</v>
          </cell>
          <cell r="BT106" t="str">
            <v>นางวรรณ ปะปันนา</v>
          </cell>
          <cell r="BU106">
            <v>0</v>
          </cell>
          <cell r="BV106" t="str">
            <v>1.นางวรรณ ปะปันนา
2.นายโกเมนทร์ กุมพล
3.นางสาวแอ๊ด คำใจ
4.นางพัชญา ศรีแสง
5.นายปราโมทย์ ศรีแสง</v>
          </cell>
          <cell r="BW106" t="str">
            <v>จำเลยที่ 1
คู่สมรสจำเลยที่ 1
จำเลยที่ 2
จำเลยที่ 3
คู่สมรสจำเลยที่ 3</v>
          </cell>
          <cell r="BX106" t="str">
            <v>3-5106-00804-10-1
1-5002-00176-96-3
3-5002-00537-05-9
1-5002-00109-61-1
3-5002-00887-96-3</v>
          </cell>
          <cell r="BY106"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1543</v>
          </cell>
          <cell r="C107">
            <v>100</v>
          </cell>
          <cell r="D107">
            <v>26</v>
          </cell>
          <cell r="E107">
            <v>11</v>
          </cell>
          <cell r="F107">
            <v>2564</v>
          </cell>
          <cell r="G107">
            <v>800028132515</v>
          </cell>
          <cell r="H107" t="str">
            <v>นางสาว</v>
          </cell>
          <cell r="I107" t="str">
            <v>วรสสุคนธ์</v>
          </cell>
          <cell r="J107" t="str">
            <v>สมศรี</v>
          </cell>
          <cell r="K107">
            <v>1509900484651</v>
          </cell>
          <cell r="L107" t="str">
            <v>บวกครกหลวง</v>
          </cell>
          <cell r="M107" t="str">
            <v>เชียงใหม่ 3</v>
          </cell>
          <cell r="N107">
            <v>8</v>
          </cell>
          <cell r="O107" t="str">
            <v>สินเชื่อไทรทอง</v>
          </cell>
          <cell r="P107" t="str">
            <v>1.บุคคลค้ำประกัน</v>
          </cell>
          <cell r="Q107"/>
          <cell r="R107"/>
          <cell r="S107" t="str">
            <v>จังหวัดเชียงใหม่</v>
          </cell>
          <cell r="T107" t="str">
            <v>ผบ.566</v>
          </cell>
          <cell r="U107" t="str">
            <v>2557</v>
          </cell>
          <cell r="V107" t="str">
            <v>ผบ.737</v>
          </cell>
          <cell r="W107">
            <v>2557</v>
          </cell>
          <cell r="X107"/>
          <cell r="Y107"/>
          <cell r="Z107"/>
          <cell r="AA107"/>
          <cell r="AB107"/>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15/3/2565</v>
          </cell>
          <cell r="BC107">
            <v>1200</v>
          </cell>
          <cell r="BD107">
            <v>13</v>
          </cell>
          <cell r="BE107">
            <v>11</v>
          </cell>
          <cell r="BF107">
            <v>2566</v>
          </cell>
          <cell r="BG107">
            <v>0</v>
          </cell>
          <cell r="BH107" t="str">
            <v>-</v>
          </cell>
          <cell r="BI107" t="str">
            <v>-</v>
          </cell>
          <cell r="BJ107" t="str">
            <v>-</v>
          </cell>
          <cell r="BK107">
            <v>0</v>
          </cell>
          <cell r="BL107">
            <v>1770</v>
          </cell>
          <cell r="BM107">
            <v>0</v>
          </cell>
          <cell r="BN107">
            <v>9</v>
          </cell>
          <cell r="BO107">
            <v>5</v>
          </cell>
          <cell r="BP107">
            <v>2567</v>
          </cell>
          <cell r="BQ107" t="str">
            <v>-</v>
          </cell>
          <cell r="BR107" t="str">
            <v>-</v>
          </cell>
          <cell r="BS107" t="str">
            <v>-</v>
          </cell>
          <cell r="BT107" t="str">
            <v>นางสาววรสสุคนธ์ สมศรี</v>
          </cell>
          <cell r="BU107">
            <v>0</v>
          </cell>
          <cell r="BV107" t="str">
            <v xml:space="preserve">1.นางสาวรสสุคนธ์ สมศรี
2.นางสาวสุธาทิพย์ จำรัส
3.นายฐณธรณ์ บุญเมือง
4.นายก๋องคำ สมศรี
</v>
          </cell>
          <cell r="BW107" t="str">
            <v xml:space="preserve">จำเลยที่ 1
จำเลยที่ 2
คู่สมรสจำเลยที่ 2
จำเลยที่ 3
</v>
          </cell>
          <cell r="BX107" t="str">
            <v xml:space="preserve">1-5099-00484-65-1
1-5601-00171-50-1
1-5601-00184-43-3
5-5019-90021-41-3
</v>
          </cell>
          <cell r="BY107"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7" t="str">
            <v>พบ</v>
          </cell>
          <cell r="CA107" t="str">
            <v>พบ</v>
          </cell>
          <cell r="CB107">
            <v>4</v>
          </cell>
          <cell r="CC107" t="str">
            <v>นักศึกษาฝึกงาน//วรกมล</v>
          </cell>
          <cell r="CD107"/>
          <cell r="CE107"/>
          <cell r="CF107"/>
          <cell r="CG107"/>
          <cell r="CH107"/>
          <cell r="CI107"/>
          <cell r="CJ107"/>
          <cell r="CK107"/>
          <cell r="CL107"/>
          <cell r="CM107"/>
          <cell r="CN107"/>
          <cell r="CO107"/>
        </row>
        <row r="108">
          <cell r="B108">
            <v>1544</v>
          </cell>
          <cell r="C108">
            <v>101</v>
          </cell>
          <cell r="D108">
            <v>26</v>
          </cell>
          <cell r="E108">
            <v>11</v>
          </cell>
          <cell r="F108">
            <v>2564</v>
          </cell>
          <cell r="G108">
            <v>800025447817</v>
          </cell>
          <cell r="H108" t="str">
            <v>นางสาว</v>
          </cell>
          <cell r="I108" t="str">
            <v>นุจรี</v>
          </cell>
          <cell r="J108" t="str">
            <v>กันใจ</v>
          </cell>
          <cell r="K108">
            <v>5501390006944</v>
          </cell>
          <cell r="L108" t="str">
            <v>บวกครกหลวง</v>
          </cell>
          <cell r="M108" t="str">
            <v>เชียงใหม่ 3</v>
          </cell>
          <cell r="N108">
            <v>8</v>
          </cell>
          <cell r="O108" t="str">
            <v>สินเชื่อธนาคารประชาชน</v>
          </cell>
          <cell r="P108" t="str">
            <v>1.บุคคลค้ำประกัน</v>
          </cell>
          <cell r="Q108">
            <v>93332</v>
          </cell>
          <cell r="R108">
            <v>12995.53</v>
          </cell>
          <cell r="S108" t="str">
            <v>แขวงเชียงใหม่</v>
          </cell>
          <cell r="T108" t="str">
            <v>ผบ.1618</v>
          </cell>
          <cell r="U108" t="str">
            <v>2557</v>
          </cell>
          <cell r="V108" t="str">
            <v>ผบ.4217</v>
          </cell>
          <cell r="W108">
            <v>2557</v>
          </cell>
          <cell r="X108"/>
          <cell r="Y108"/>
          <cell r="Z108"/>
          <cell r="AA108">
            <v>29</v>
          </cell>
          <cell r="AB108">
            <v>7</v>
          </cell>
          <cell r="AC108">
            <v>2557</v>
          </cell>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22/2/2565</v>
          </cell>
          <cell r="BC108" t="str">
            <v>0
1200</v>
          </cell>
          <cell r="BD108" t="str">
            <v>13
27</v>
          </cell>
          <cell r="BE108" t="str">
            <v>11
3</v>
          </cell>
          <cell r="BF108" t="str">
            <v>2566
2567</v>
          </cell>
          <cell r="BG108">
            <v>0</v>
          </cell>
          <cell r="BH108" t="str">
            <v>-</v>
          </cell>
          <cell r="BI108" t="str">
            <v>-</v>
          </cell>
          <cell r="BJ108" t="str">
            <v>-</v>
          </cell>
          <cell r="BK108">
            <v>0</v>
          </cell>
          <cell r="BL108" t="str">
            <v>885
320</v>
          </cell>
          <cell r="BM108">
            <v>0</v>
          </cell>
          <cell r="BN108" t="str">
            <v xml:space="preserve">9
</v>
          </cell>
          <cell r="BO108" t="str">
            <v xml:space="preserve">5
</v>
          </cell>
          <cell r="BP108" t="str">
            <v xml:space="preserve">2567
</v>
          </cell>
          <cell r="BQ108" t="str">
            <v>-</v>
          </cell>
          <cell r="BR108" t="str">
            <v>-</v>
          </cell>
          <cell r="BS108" t="str">
            <v>-</v>
          </cell>
          <cell r="BT108" t="str">
            <v>นางสาวนุจรี กันใจ</v>
          </cell>
          <cell r="BU108">
            <v>0</v>
          </cell>
          <cell r="BV108" t="str">
            <v xml:space="preserve">1.นางสาวนุจรี กันใจ
2.นางสาวชไมพร ดวงคำ
3.นายนันทพงษ์ วุฒิสวัสดิ์
4.นางสาววาลิณี เตภัคดี
</v>
          </cell>
          <cell r="BW108" t="str">
            <v>จำเลยที่ 1
จำเลยที่ 2
จำเลยที่ 3
คู่สมรสจำเลยที่ 3</v>
          </cell>
          <cell r="BX108" t="str">
            <v>5-5013-90006-94-4
1-5099-00593-27-1
3-5005-00114-74-9
1-5099-00014-35-2</v>
          </cell>
          <cell r="BY108"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8" t="str">
            <v>พบ</v>
          </cell>
          <cell r="CA108"/>
          <cell r="CB108">
            <v>4</v>
          </cell>
          <cell r="CC108" t="str">
            <v>นักศึกษาฝึกงาน//วรกมล</v>
          </cell>
          <cell r="CD108"/>
          <cell r="CE108"/>
          <cell r="CF108"/>
          <cell r="CG108"/>
          <cell r="CH108"/>
          <cell r="CI108"/>
          <cell r="CJ108"/>
          <cell r="CK108"/>
          <cell r="CL108"/>
          <cell r="CM108"/>
          <cell r="CN108"/>
          <cell r="CO108"/>
        </row>
        <row r="109">
          <cell r="B109">
            <v>1545</v>
          </cell>
          <cell r="C109">
            <v>102</v>
          </cell>
          <cell r="D109">
            <v>26</v>
          </cell>
          <cell r="E109">
            <v>11</v>
          </cell>
          <cell r="F109">
            <v>2564</v>
          </cell>
          <cell r="G109">
            <v>800028159484</v>
          </cell>
          <cell r="H109" t="str">
            <v>นางสาว</v>
          </cell>
          <cell r="I109" t="str">
            <v>จันทร์เพ็ญ</v>
          </cell>
          <cell r="J109" t="str">
            <v>ทนันชัย</v>
          </cell>
          <cell r="K109">
            <v>3501300469218</v>
          </cell>
          <cell r="L109" t="str">
            <v>สันกำแพง</v>
          </cell>
          <cell r="M109" t="str">
            <v>เชียงใหม่ 3</v>
          </cell>
          <cell r="N109">
            <v>8</v>
          </cell>
          <cell r="O109" t="str">
            <v>สินเชื่อธนาคารประชาชน</v>
          </cell>
          <cell r="P109" t="str">
            <v>1.บุคคลค้ำประกัน</v>
          </cell>
          <cell r="Q109">
            <v>25763.83</v>
          </cell>
          <cell r="R109">
            <v>281.99</v>
          </cell>
          <cell r="S109" t="str">
            <v>แขวงเชียงใหม่</v>
          </cell>
          <cell r="T109" t="str">
            <v>ผบ.7673</v>
          </cell>
          <cell r="U109" t="str">
            <v>2556</v>
          </cell>
          <cell r="V109" t="str">
            <v>ผบ.116</v>
          </cell>
          <cell r="W109">
            <v>2557</v>
          </cell>
          <cell r="X109">
            <v>21</v>
          </cell>
          <cell r="Y109">
            <v>1</v>
          </cell>
          <cell r="Z109">
            <v>2557</v>
          </cell>
          <cell r="AA109"/>
          <cell r="AB109"/>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14/3/2565</v>
          </cell>
          <cell r="BC109" t="str">
            <v>0
900</v>
          </cell>
          <cell r="BD109" t="str">
            <v>13
27</v>
          </cell>
          <cell r="BE109" t="str">
            <v>11
3</v>
          </cell>
          <cell r="BF109" t="str">
            <v>2566
2567</v>
          </cell>
          <cell r="BG109">
            <v>0</v>
          </cell>
          <cell r="BH109" t="str">
            <v>-</v>
          </cell>
          <cell r="BI109" t="str">
            <v>-</v>
          </cell>
          <cell r="BJ109" t="str">
            <v>-</v>
          </cell>
          <cell r="BK109">
            <v>0</v>
          </cell>
          <cell r="BL109" t="str">
            <v>1120
235</v>
          </cell>
          <cell r="BM109">
            <v>0</v>
          </cell>
          <cell r="BN109" t="str">
            <v/>
          </cell>
          <cell r="BO109" t="str">
            <v/>
          </cell>
          <cell r="BP109" t="str">
            <v/>
          </cell>
          <cell r="BQ109" t="str">
            <v>-</v>
          </cell>
          <cell r="BR109" t="str">
            <v>-</v>
          </cell>
          <cell r="BS109" t="str">
            <v>-</v>
          </cell>
          <cell r="BT109" t="str">
            <v>นางสาวจันทร์เพ็ญ ทนันชัย</v>
          </cell>
          <cell r="BU109">
            <v>0</v>
          </cell>
          <cell r="BV109" t="str">
            <v>1.นางสาวนจันทร์เพ็ญ ทนันชัย
2.นางสุพัฒน์ สุภามูล
3.นางอารีย์ ใจจา</v>
          </cell>
          <cell r="BW109" t="str">
            <v>จำเลยที่ 1
จำเลยที่ 2
จำเลยที่ 3</v>
          </cell>
          <cell r="BX109" t="str">
            <v>3-5013-00469-21-8
3-5013-00478-58-6
3-5013-00473-30-4
3-5013-00475-86-2</v>
          </cell>
          <cell r="BY109"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1546</v>
          </cell>
          <cell r="C110">
            <v>103</v>
          </cell>
          <cell r="D110">
            <v>26</v>
          </cell>
          <cell r="E110">
            <v>11</v>
          </cell>
          <cell r="F110">
            <v>2564</v>
          </cell>
          <cell r="G110">
            <v>800027100992</v>
          </cell>
          <cell r="H110" t="str">
            <v>นางสาว</v>
          </cell>
          <cell r="I110" t="str">
            <v>ลักษณ์ขณา</v>
          </cell>
          <cell r="J110" t="str">
            <v>วงศ์อิน</v>
          </cell>
          <cell r="K110">
            <v>1509900666996</v>
          </cell>
          <cell r="L110" t="str">
            <v>สันกำแพง</v>
          </cell>
          <cell r="M110" t="str">
            <v>เชียงใหม่ 3</v>
          </cell>
          <cell r="N110">
            <v>8</v>
          </cell>
          <cell r="O110" t="str">
            <v>สินเชื่อธนาคารประชาชน</v>
          </cell>
          <cell r="P110" t="str">
            <v>1.บุคคลค้ำประกัน</v>
          </cell>
          <cell r="Q110">
            <v>23328</v>
          </cell>
          <cell r="R110">
            <v>969.6</v>
          </cell>
          <cell r="S110" t="str">
            <v>แขวงเชียงใหม่</v>
          </cell>
          <cell r="T110" t="str">
            <v>ผบ.863</v>
          </cell>
          <cell r="U110" t="str">
            <v>2557</v>
          </cell>
          <cell r="V110" t="str">
            <v>ผบ.2565</v>
          </cell>
          <cell r="W110">
            <v>2557</v>
          </cell>
          <cell r="X110"/>
          <cell r="Y110"/>
          <cell r="Z110"/>
          <cell r="AA110">
            <v>26</v>
          </cell>
          <cell r="AB110">
            <v>5</v>
          </cell>
          <cell r="AC110">
            <v>2557</v>
          </cell>
          <cell r="AD110"/>
          <cell r="AE110"/>
          <cell r="AF110"/>
          <cell r="AG110">
            <v>11</v>
          </cell>
          <cell r="AH110">
            <v>2</v>
          </cell>
          <cell r="AI110">
            <v>2559</v>
          </cell>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10/2/2565</v>
          </cell>
          <cell r="BC110">
            <v>1500</v>
          </cell>
          <cell r="BD110">
            <v>7</v>
          </cell>
          <cell r="BE110">
            <v>11</v>
          </cell>
          <cell r="BF110">
            <v>2565</v>
          </cell>
          <cell r="BG110">
            <v>0</v>
          </cell>
          <cell r="BH110" t="str">
            <v>-</v>
          </cell>
          <cell r="BI110" t="str">
            <v>-</v>
          </cell>
          <cell r="BJ110" t="str">
            <v>-</v>
          </cell>
          <cell r="BK110">
            <v>0</v>
          </cell>
          <cell r="BL110">
            <v>1205</v>
          </cell>
          <cell r="BM110">
            <v>0</v>
          </cell>
          <cell r="BN110">
            <v>14</v>
          </cell>
          <cell r="BO110">
            <v>3</v>
          </cell>
          <cell r="BP110">
            <v>2566</v>
          </cell>
          <cell r="BQ110" t="str">
            <v>-</v>
          </cell>
          <cell r="BR110" t="str">
            <v>-</v>
          </cell>
          <cell r="BS110" t="str">
            <v>-</v>
          </cell>
          <cell r="BT110" t="str">
            <v>นางสาวลักษณ์ขณา วงศ์อิน</v>
          </cell>
          <cell r="BU110">
            <v>0</v>
          </cell>
          <cell r="BV110" t="str">
            <v>1.นางสาวลักษณ์ขณา วงค์อิน
2.นางพิมพ์ใจ มะโนคำ
3.นายฤทธิชัย มะโนคำ
4.นางพรรณจิต วงศ์อิน
5.นายธนัช ตัวตน</v>
          </cell>
          <cell r="BW110" t="str">
            <v>จำเลยที่ 1
จำเลยที่ 2
คู่สมรสจำเลยที่ 2
จำเลยที่ 3
คู่สมรสจำเลยที่ 3</v>
          </cell>
          <cell r="BX110" t="str">
            <v>1-5099-00666-99-6
3-5013-00410-95-7
3-5013-00388-92-7
3-5013-00410-96-5
3-8016-00604-98-3</v>
          </cell>
          <cell r="BY110"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0" t="str">
            <v>ไม่พบ</v>
          </cell>
          <cell r="CA110"/>
          <cell r="CB110">
            <v>5</v>
          </cell>
          <cell r="CC110" t="str">
            <v>นักศึกษาฝึกงาน//วรกมล</v>
          </cell>
          <cell r="CD110"/>
          <cell r="CE110"/>
          <cell r="CF110"/>
          <cell r="CG110"/>
          <cell r="CH110"/>
          <cell r="CI110"/>
          <cell r="CJ110"/>
          <cell r="CK110"/>
          <cell r="CL110"/>
          <cell r="CM110"/>
          <cell r="CN110"/>
          <cell r="CO110"/>
        </row>
        <row r="111">
          <cell r="B111">
            <v>1547</v>
          </cell>
          <cell r="C111">
            <v>104</v>
          </cell>
          <cell r="D111">
            <v>26</v>
          </cell>
          <cell r="E111">
            <v>11</v>
          </cell>
          <cell r="F111">
            <v>2564</v>
          </cell>
          <cell r="G111">
            <v>821952014883</v>
          </cell>
          <cell r="H111" t="str">
            <v>ดาบตำรวจ</v>
          </cell>
          <cell r="I111" t="str">
            <v>สุชาติ</v>
          </cell>
          <cell r="J111" t="str">
            <v>จันทิมา</v>
          </cell>
          <cell r="K111">
            <v>3510100057322</v>
          </cell>
          <cell r="L111" t="str">
            <v>สันกำแพง</v>
          </cell>
          <cell r="M111" t="str">
            <v>เชียงใหม่ 3</v>
          </cell>
          <cell r="N111">
            <v>8</v>
          </cell>
          <cell r="O111" t="str">
            <v>สินเชื่อสวัสดิการ</v>
          </cell>
          <cell r="P111" t="str">
            <v>1.บุคคลค้ำประกัน</v>
          </cell>
          <cell r="Q111">
            <v>708861.43999999994</v>
          </cell>
          <cell r="R111">
            <v>102421.67</v>
          </cell>
          <cell r="S111" t="str">
            <v>จังหวัดลำพูน</v>
          </cell>
          <cell r="T111" t="str">
            <v>ผบ.432</v>
          </cell>
          <cell r="U111" t="str">
            <v>2557</v>
          </cell>
          <cell r="V111" t="str">
            <v>ผบ.11084</v>
          </cell>
          <cell r="W111">
            <v>2557</v>
          </cell>
          <cell r="X111"/>
          <cell r="Y111"/>
          <cell r="Z111"/>
          <cell r="AA111">
            <v>8</v>
          </cell>
          <cell r="AB111">
            <v>7</v>
          </cell>
          <cell r="AC111">
            <v>2557</v>
          </cell>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25/3/2565</v>
          </cell>
          <cell r="BC111">
            <v>1200</v>
          </cell>
          <cell r="BD111">
            <v>7</v>
          </cell>
          <cell r="BE111">
            <v>11</v>
          </cell>
          <cell r="BF111">
            <v>2565</v>
          </cell>
          <cell r="BG111">
            <v>0</v>
          </cell>
          <cell r="BH111" t="str">
            <v>-</v>
          </cell>
          <cell r="BI111" t="str">
            <v>-</v>
          </cell>
          <cell r="BJ111" t="str">
            <v>-</v>
          </cell>
          <cell r="BK111">
            <v>0</v>
          </cell>
          <cell r="BL111">
            <v>2880</v>
          </cell>
          <cell r="BM111">
            <v>0</v>
          </cell>
          <cell r="BN111">
            <v>7</v>
          </cell>
          <cell r="BO111">
            <v>3</v>
          </cell>
          <cell r="BP111">
            <v>2566</v>
          </cell>
          <cell r="BQ111" t="str">
            <v>-</v>
          </cell>
          <cell r="BR111" t="str">
            <v>-</v>
          </cell>
          <cell r="BS111" t="str">
            <v>-</v>
          </cell>
          <cell r="BT111" t="str">
            <v>ดาบตำรวจสุชาติ จันทิมา</v>
          </cell>
          <cell r="BU111">
            <v>0</v>
          </cell>
          <cell r="BV111" t="str">
            <v xml:space="preserve">1.ด.ต.สุชาติ จันทิมา
2.นางสาวอรภา สิงห์ตื้อ
3.ส.ต.อ.หญิงกมลชนก พรหมปฎิมา
4.พ.ต.ท.ไกรสิทธิ พรหมปฎิมา </v>
          </cell>
          <cell r="BW111" t="str">
            <v>จำเลยที่ 1
คู่สมรสจำเลยที่ 1
จำเลยที่ 2
คู่สมรสจำเลยที่ 2</v>
          </cell>
          <cell r="BX111" t="str">
            <v>3-5101-00057-32-2
3-5704-00282-26-7
3-5099-01012-84-8
3-5299-00343-37-9</v>
          </cell>
          <cell r="BY111"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1" t="str">
            <v>พบ</v>
          </cell>
          <cell r="CA111"/>
          <cell r="CB111">
            <v>4</v>
          </cell>
          <cell r="CC111" t="str">
            <v>นักศึกษาฝึกงาน//วรกมล</v>
          </cell>
          <cell r="CD111"/>
          <cell r="CE111"/>
          <cell r="CF111"/>
          <cell r="CG111"/>
          <cell r="CH111"/>
          <cell r="CI111"/>
          <cell r="CJ111"/>
          <cell r="CK111"/>
          <cell r="CL111"/>
          <cell r="CM111"/>
          <cell r="CN111"/>
          <cell r="CO111"/>
        </row>
        <row r="112">
          <cell r="B112">
            <v>1548</v>
          </cell>
          <cell r="C112">
            <v>105</v>
          </cell>
          <cell r="D112">
            <v>26</v>
          </cell>
          <cell r="E112">
            <v>11</v>
          </cell>
          <cell r="F112">
            <v>2564</v>
          </cell>
          <cell r="G112">
            <v>800026165475</v>
          </cell>
          <cell r="H112" t="str">
            <v>นางสาว</v>
          </cell>
          <cell r="I112" t="str">
            <v>จินตหรา</v>
          </cell>
          <cell r="J112" t="str">
            <v>บัวแดง</v>
          </cell>
          <cell r="K112">
            <v>1560300182728</v>
          </cell>
          <cell r="L112" t="str">
            <v>บวกครกหลวง</v>
          </cell>
          <cell r="M112" t="str">
            <v>เชียงใหม่ 3</v>
          </cell>
          <cell r="N112">
            <v>8</v>
          </cell>
          <cell r="O112" t="str">
            <v>สินเชื่อธนาคารประชาชน</v>
          </cell>
          <cell r="P112" t="str">
            <v>1.บุคคลค้ำประกัน</v>
          </cell>
          <cell r="Q112">
            <v>133761.15</v>
          </cell>
          <cell r="R112">
            <v>8179.38</v>
          </cell>
          <cell r="S112" t="str">
            <v>จังหวัดพะเยา</v>
          </cell>
          <cell r="T112" t="str">
            <v>ผบ.757</v>
          </cell>
          <cell r="U112" t="str">
            <v>2557</v>
          </cell>
          <cell r="V112" t="str">
            <v>ผบ.1915</v>
          </cell>
          <cell r="W112">
            <v>2557</v>
          </cell>
          <cell r="X112">
            <v>18</v>
          </cell>
          <cell r="Y112">
            <v>8</v>
          </cell>
          <cell r="Z112">
            <v>2557</v>
          </cell>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3/3/2565 //สืบครั้งที่ 2 5/6/2567//ลงผลวันที่ 8/6/2567//รายงานผลสืบทรัพย์11/6/2567//</v>
          </cell>
          <cell r="BC112" t="str">
            <v/>
          </cell>
          <cell r="BD112" t="str">
            <v/>
          </cell>
          <cell r="BE112" t="str">
            <v/>
          </cell>
          <cell r="BF112" t="str">
            <v/>
          </cell>
          <cell r="BG112" t="str">
            <v/>
          </cell>
          <cell r="BH112" t="str">
            <v/>
          </cell>
          <cell r="BI112" t="str">
            <v/>
          </cell>
          <cell r="BJ112" t="str">
            <v/>
          </cell>
          <cell r="BK112" t="str">
            <v/>
          </cell>
          <cell r="BL112" t="str">
            <v/>
          </cell>
          <cell r="BM112" t="str">
            <v/>
          </cell>
          <cell r="BN112" t="str">
            <v/>
          </cell>
          <cell r="BO112" t="str">
            <v/>
          </cell>
          <cell r="BP112" t="str">
            <v/>
          </cell>
          <cell r="BQ112" t="str">
            <v/>
          </cell>
          <cell r="BR112" t="str">
            <v/>
          </cell>
          <cell r="BS112" t="str">
            <v/>
          </cell>
          <cell r="BT112" t="str">
            <v>นางสาวจินตหรา บัวแดง</v>
          </cell>
          <cell r="BU112">
            <v>0</v>
          </cell>
          <cell r="BV112" t="str">
            <v>1.นางสาวจินตหรา  บัวแดง
2.นายสุนันท์  ศรีจันทร์
3.นางสาวเกศรินทร์  แก้วอ้าย
4.นางสาวชนัญชิดา  เอื้อม</v>
          </cell>
          <cell r="BW112" t="str">
            <v>จำเลยที่1
จำเลยที่2
คู่สมรสจำเลยที่2
จำเลยที่3</v>
          </cell>
          <cell r="BX112" t="str">
            <v>1-5603-00182-72-8
2-3111-00046-93-7
1-5106-00052-88-9
1-5799-00123-23-2</v>
          </cell>
          <cell r="BY112"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2" t="str">
            <v>ไม่พบ</v>
          </cell>
          <cell r="CA112"/>
          <cell r="CB112">
            <v>4</v>
          </cell>
          <cell r="CC112" t="str">
            <v>นักศึกษาฝึกงาน//วรกมล</v>
          </cell>
          <cell r="CD112" t="str">
            <v>1.นางสาวจินตหรา  บัวแดง
2.นายสุนันท์  ศรีจันทร์
3.นางสาวเกศรินทร์  แก้วอ้าย
4.นางสาวชนัญชิดา  ปาเอื้อม</v>
          </cell>
          <cell r="CE112" t="str">
            <v>จำเลยที่1
จำเลยที่2
คู่สมรสจำเลยที่2
จำเลยที่3</v>
          </cell>
          <cell r="CF112" t="str">
            <v>1-5603-00182-72-8
2-3111-00046-93-7
1-5106-00052-88-9
1-5799-00123-23-2</v>
          </cell>
          <cell r="CG112"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2"/>
          <cell r="CI112"/>
          <cell r="CJ112"/>
          <cell r="CK112"/>
          <cell r="CL112"/>
          <cell r="CM112"/>
          <cell r="CN112"/>
          <cell r="CO112"/>
        </row>
        <row r="113">
          <cell r="B113">
            <v>1549</v>
          </cell>
          <cell r="C113">
            <v>106</v>
          </cell>
          <cell r="D113">
            <v>26</v>
          </cell>
          <cell r="E113">
            <v>11</v>
          </cell>
          <cell r="F113">
            <v>2564</v>
          </cell>
          <cell r="G113">
            <v>800027089310</v>
          </cell>
          <cell r="H113" t="str">
            <v>นาย</v>
          </cell>
          <cell r="I113" t="str">
            <v>จักรพงศ์</v>
          </cell>
          <cell r="J113" t="str">
            <v>กิจสิริสกุล</v>
          </cell>
          <cell r="K113">
            <v>3850100271453</v>
          </cell>
          <cell r="L113" t="str">
            <v>บวกครกหลวง</v>
          </cell>
          <cell r="M113" t="str">
            <v>เชียงใหม่ 3</v>
          </cell>
          <cell r="N113">
            <v>8</v>
          </cell>
          <cell r="O113" t="str">
            <v>สินเชื่อธนาคารประชาชน</v>
          </cell>
          <cell r="P113" t="str">
            <v>1.บุคคลค้ำประกัน</v>
          </cell>
          <cell r="Q113">
            <v>89580</v>
          </cell>
          <cell r="R113">
            <v>8280.1200000000008</v>
          </cell>
          <cell r="S113" t="str">
            <v>แขวงเชียงใหม่</v>
          </cell>
          <cell r="T113" t="str">
            <v>ผบ.1952</v>
          </cell>
          <cell r="U113" t="str">
            <v>2557</v>
          </cell>
          <cell r="V113" t="str">
            <v>ผบ.2307</v>
          </cell>
          <cell r="W113">
            <v>2557</v>
          </cell>
          <cell r="X113">
            <v>6</v>
          </cell>
          <cell r="Y113">
            <v>5</v>
          </cell>
          <cell r="Z113">
            <v>2557</v>
          </cell>
          <cell r="AA113"/>
          <cell r="AB113"/>
          <cell r="AC113"/>
          <cell r="AD113"/>
          <cell r="AE113"/>
          <cell r="AF113"/>
          <cell r="AG113">
            <v>22</v>
          </cell>
          <cell r="AH113">
            <v>7</v>
          </cell>
          <cell r="AI113">
            <v>2557</v>
          </cell>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26/11/2564)//กำลังดำเนินการสืบทรัพย์แก้ไข// รายงานผล วันที่ 15/3/2565//สืบครั้งที่ รายงานวันที่ 23/03/2567</v>
          </cell>
          <cell r="BC113">
            <v>1500</v>
          </cell>
          <cell r="BD113">
            <v>18</v>
          </cell>
          <cell r="BE113">
            <v>8</v>
          </cell>
          <cell r="BF113">
            <v>2566</v>
          </cell>
          <cell r="BG113">
            <v>0</v>
          </cell>
          <cell r="BH113" t="str">
            <v>-</v>
          </cell>
          <cell r="BI113" t="str">
            <v>-</v>
          </cell>
          <cell r="BJ113" t="str">
            <v>-</v>
          </cell>
          <cell r="BK113">
            <v>0</v>
          </cell>
          <cell r="BL113">
            <v>1495</v>
          </cell>
          <cell r="BM113">
            <v>0</v>
          </cell>
          <cell r="BN113" t="str">
            <v/>
          </cell>
          <cell r="BO113" t="str">
            <v/>
          </cell>
          <cell r="BP113" t="str">
            <v/>
          </cell>
          <cell r="BQ113" t="str">
            <v>-</v>
          </cell>
          <cell r="BR113" t="str">
            <v>-</v>
          </cell>
          <cell r="BS113" t="str">
            <v>-</v>
          </cell>
          <cell r="BT113" t="str">
            <v>นายจักรพงศ์ กิจสิริสกุล</v>
          </cell>
          <cell r="BU113">
            <v>0</v>
          </cell>
          <cell r="BV113" t="str">
            <v>1.นายจักรพงศ์  กิจสิริสกุล
2.นางศิวาพร  สุขเจริญ
3.นายสมนึก สุขเจริญ
4.นายสรพงษ์  ทะเลทอง
5..นางสาวพิมพิไล  ทะเลทอง</v>
          </cell>
          <cell r="BW113" t="str">
            <v xml:space="preserve">จำเลยที่ 1
จำเลยที่ 2
คู่สมรมจำเลยที่ 2
จำเลยที่ 3
คู่สมรสจำเลยที่ 3
</v>
          </cell>
          <cell r="BX113" t="str">
            <v>3-8501-00271-45-3
3-5099-01411-81-5
3-1015-01265-27-3
3-5801-01036-53-8
2-5010-00017-81-0</v>
          </cell>
          <cell r="BY113"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3" t="str">
            <v>ไม่พบทรัพย์</v>
          </cell>
          <cell r="CA113"/>
          <cell r="CB113">
            <v>5</v>
          </cell>
          <cell r="CC113" t="str">
            <v>นักศึกษาฝึกงาน//วรกมล</v>
          </cell>
          <cell r="CD113" t="str">
            <v>1.นายจักรพงศ์  กิจสิริสกุล
2.นางศิวาพร  สุขเจริญ
3.นายสมนึก สุขเจริญ
4.นายสรพงษ์  ทะเลทอง
5..นางสาวพิมพิไล  ทะเลทอง</v>
          </cell>
          <cell r="CE113" t="str">
            <v xml:space="preserve">จำเลยที่ 1
จำเลยที่ 2
คู่สมรสจำเลยที่ 2
จำเลยที่ 3
คู่สมรสจำเลยที่ 3
</v>
          </cell>
          <cell r="CF113" t="str">
            <v>3-8501-00271-45-3
3-5099-01411-81-5
3-1015-01265-27-3
3-5801-01036-53-8
2-5010-00017-81-0</v>
          </cell>
          <cell r="CG113"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3" t="str">
            <v>ไม่พบทรัพย์</v>
          </cell>
          <cell r="CI113"/>
          <cell r="CJ113"/>
          <cell r="CK113"/>
          <cell r="CL113"/>
          <cell r="CM113"/>
          <cell r="CN113"/>
          <cell r="CO113"/>
        </row>
        <row r="114">
          <cell r="B114">
            <v>1550</v>
          </cell>
          <cell r="C114">
            <v>107</v>
          </cell>
          <cell r="D114">
            <v>26</v>
          </cell>
          <cell r="E114">
            <v>11</v>
          </cell>
          <cell r="F114">
            <v>2564</v>
          </cell>
          <cell r="G114">
            <v>800032190640</v>
          </cell>
          <cell r="H114" t="str">
            <v>นางสาว</v>
          </cell>
          <cell r="I114" t="str">
            <v>รัตติกาล</v>
          </cell>
          <cell r="J114" t="str">
            <v>แสงสุริยา</v>
          </cell>
          <cell r="K114">
            <v>1509900905176</v>
          </cell>
          <cell r="L114" t="str">
            <v>สันกำแพง</v>
          </cell>
          <cell r="M114" t="str">
            <v>เชียงใหม่ 3</v>
          </cell>
          <cell r="N114">
            <v>8</v>
          </cell>
          <cell r="O114" t="str">
            <v>สินเชื่อธนาคารประชาชน</v>
          </cell>
          <cell r="P114" t="str">
            <v>1.บุคคลค้ำประกัน</v>
          </cell>
          <cell r="Q114">
            <v>48611</v>
          </cell>
          <cell r="R114">
            <v>3464.87</v>
          </cell>
          <cell r="S114" t="str">
            <v>จังหวัดลำพูน</v>
          </cell>
          <cell r="T114" t="str">
            <v>ผบ.682</v>
          </cell>
          <cell r="U114" t="str">
            <v>2557</v>
          </cell>
          <cell r="V114" t="str">
            <v>ผบ.668</v>
          </cell>
          <cell r="W114">
            <v>2557</v>
          </cell>
          <cell r="X114">
            <v>3</v>
          </cell>
          <cell r="Y114">
            <v>6</v>
          </cell>
          <cell r="Z114">
            <v>2557</v>
          </cell>
          <cell r="AA114"/>
          <cell r="AB114"/>
          <cell r="AC114"/>
          <cell r="AD114"/>
          <cell r="AE114"/>
          <cell r="AF114"/>
          <cell r="AG114">
            <v>6</v>
          </cell>
          <cell r="AH114">
            <v>10</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26/11/2564)//สืบแล้ว รายงานผล วันที่ 10/2/2565 //รายงานผล 30/5/67</v>
          </cell>
          <cell r="BC114">
            <v>1200</v>
          </cell>
          <cell r="BD114">
            <v>30</v>
          </cell>
          <cell r="BE114">
            <v>6</v>
          </cell>
          <cell r="BF114">
            <v>2566</v>
          </cell>
          <cell r="BG114">
            <v>0</v>
          </cell>
          <cell r="BH114" t="str">
            <v>-</v>
          </cell>
          <cell r="BI114" t="str">
            <v>-</v>
          </cell>
          <cell r="BJ114" t="str">
            <v>-</v>
          </cell>
          <cell r="BK114">
            <v>0</v>
          </cell>
          <cell r="BL114">
            <v>1355</v>
          </cell>
          <cell r="BM114">
            <v>0</v>
          </cell>
          <cell r="BN114" t="str">
            <v/>
          </cell>
          <cell r="BO114" t="str">
            <v/>
          </cell>
          <cell r="BP114" t="str">
            <v/>
          </cell>
          <cell r="BQ114" t="str">
            <v>-</v>
          </cell>
          <cell r="BR114" t="str">
            <v>-</v>
          </cell>
          <cell r="BS114" t="str">
            <v>-</v>
          </cell>
          <cell r="BT114" t="str">
            <v>นางสาวรัตติกาล แสงสุริยา</v>
          </cell>
          <cell r="BU114">
            <v>0</v>
          </cell>
          <cell r="BV114" t="str">
            <v xml:space="preserve">1.นางสาวรัตติกาล แสงสุริยา 
2.นายพาราดร บุรญพันธุ์
3.นางสาวอังคณา เมอมา
4.นายพลเดช ปริชาวัย
</v>
          </cell>
          <cell r="BW114" t="str">
            <v>จำเลยที่ 1
จำเลยที่ 2 
คู่สมรสจำเลยที่ 2
จำเลยที่ 3</v>
          </cell>
          <cell r="BX114" t="str">
            <v>1-5099-00905-17-6
3-6101-00163-05-9
1-5003-00026-04-1
1-5099-00727-29-4</v>
          </cell>
          <cell r="BY114"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4" t="str">
            <v>ไม่พบ</v>
          </cell>
          <cell r="CA114"/>
          <cell r="CB114">
            <v>4</v>
          </cell>
          <cell r="CC114" t="str">
            <v>นักศึกษาฝึกงาน//วรกมล</v>
          </cell>
          <cell r="CD114" t="str">
            <v xml:space="preserve">1.นางสาวรัตติกาล แสงสุริยา 
2.นายพาราดร บุรญพันธุ์
3.นางสาวอังคณา เมอมา
4.นายพลเดช ปริชาวัย
</v>
          </cell>
          <cell r="CE114" t="str">
            <v>จำเลยที่ 1
จำเลยที่ 2 
คู่สมรสจำเลยที่ 2
จำเลยที่ 3</v>
          </cell>
          <cell r="CF114" t="str">
            <v>1-5099-00905-17-6
3-6101-00163-05-9
1-5003-00026-04-1
1-5099-00727-29-4</v>
          </cell>
          <cell r="CG114"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4" t="str">
            <v>ไม่พบ</v>
          </cell>
          <cell r="CI114"/>
          <cell r="CJ114">
            <v>4</v>
          </cell>
          <cell r="CK114"/>
          <cell r="CL114"/>
          <cell r="CM114"/>
          <cell r="CN114"/>
          <cell r="CO114"/>
        </row>
        <row r="115">
          <cell r="B115">
            <v>1551</v>
          </cell>
          <cell r="C115">
            <v>108</v>
          </cell>
          <cell r="D115">
            <v>26</v>
          </cell>
          <cell r="E115">
            <v>11</v>
          </cell>
          <cell r="F115">
            <v>2564</v>
          </cell>
          <cell r="G115">
            <v>800027635112</v>
          </cell>
          <cell r="H115" t="str">
            <v>นาง</v>
          </cell>
          <cell r="I115" t="str">
            <v>ลำดวล</v>
          </cell>
          <cell r="J115" t="str">
            <v>แสงเงิน</v>
          </cell>
          <cell r="K115">
            <v>3501900628171</v>
          </cell>
          <cell r="L115" t="str">
            <v>บ่อสร้าง</v>
          </cell>
          <cell r="M115" t="str">
            <v>เชียงใหม่ 3</v>
          </cell>
          <cell r="N115">
            <v>8</v>
          </cell>
          <cell r="O115" t="str">
            <v>สินเชื่อธนาคารประชาชน</v>
          </cell>
          <cell r="P115" t="str">
            <v>1.บุคคลค้ำประกัน</v>
          </cell>
          <cell r="Q115">
            <v>49341.7</v>
          </cell>
          <cell r="R115">
            <v>6711.29</v>
          </cell>
          <cell r="S115" t="str">
            <v>แขวงเชียงใหม่</v>
          </cell>
          <cell r="T115" t="str">
            <v>ผบ.1156</v>
          </cell>
          <cell r="U115" t="str">
            <v>2557</v>
          </cell>
          <cell r="V115" t="str">
            <v>ผบ.2281</v>
          </cell>
          <cell r="W115">
            <v>2557</v>
          </cell>
          <cell r="X115">
            <v>6</v>
          </cell>
          <cell r="Y115">
            <v>5</v>
          </cell>
          <cell r="Z115">
            <v>2557</v>
          </cell>
          <cell r="AA115"/>
          <cell r="AB115"/>
          <cell r="AC115"/>
          <cell r="AD115">
            <v>6</v>
          </cell>
          <cell r="AE115">
            <v>5</v>
          </cell>
          <cell r="AF115">
            <v>2557</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25/3/2565</v>
          </cell>
          <cell r="BC115" t="str">
            <v>0
900</v>
          </cell>
          <cell r="BD115" t="str">
            <v>13
27</v>
          </cell>
          <cell r="BE115" t="str">
            <v>11
3</v>
          </cell>
          <cell r="BF115" t="str">
            <v>2566
2567</v>
          </cell>
          <cell r="BG115">
            <v>0</v>
          </cell>
          <cell r="BH115" t="str">
            <v>-</v>
          </cell>
          <cell r="BI115" t="str">
            <v>-</v>
          </cell>
          <cell r="BJ115" t="str">
            <v>-</v>
          </cell>
          <cell r="BK115">
            <v>0</v>
          </cell>
          <cell r="BL115" t="str">
            <v>925
235</v>
          </cell>
          <cell r="BM115">
            <v>0</v>
          </cell>
          <cell r="BN115" t="str">
            <v/>
          </cell>
          <cell r="BO115" t="str">
            <v/>
          </cell>
          <cell r="BP115" t="str">
            <v/>
          </cell>
          <cell r="BQ115" t="str">
            <v>-</v>
          </cell>
          <cell r="BR115" t="str">
            <v>-</v>
          </cell>
          <cell r="BS115" t="str">
            <v>-</v>
          </cell>
          <cell r="BT115" t="str">
            <v>นางลำดวล แสงเงิน</v>
          </cell>
          <cell r="BU115">
            <v>0</v>
          </cell>
          <cell r="BV115" t="str">
            <v>1.นางลำดวน แสงเงิน
2.นางสาวปุณฑริกา ตะดิ
3.นางสาวมนัสยา ไชยราช</v>
          </cell>
          <cell r="BW115" t="str">
            <v>จำเลยที่ 1
จำเลยที่ 2 
จำเลยที่ 3</v>
          </cell>
          <cell r="BX115" t="str">
            <v xml:space="preserve">3-5019-00628-17-1
3-5004-00352-78-8
2-5506-00016-38-4 </v>
          </cell>
          <cell r="BY115"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5" t="str">
            <v>พบ</v>
          </cell>
          <cell r="CA115"/>
          <cell r="CB115">
            <v>3</v>
          </cell>
          <cell r="CC115" t="str">
            <v>นักศึกษาฝึกงาน//วรกมล</v>
          </cell>
          <cell r="CD115"/>
          <cell r="CE115"/>
          <cell r="CF115"/>
          <cell r="CG115"/>
          <cell r="CH115"/>
          <cell r="CI115"/>
          <cell r="CJ115"/>
          <cell r="CK115"/>
          <cell r="CL115"/>
          <cell r="CM115"/>
          <cell r="CN115"/>
          <cell r="CO115"/>
        </row>
        <row r="116">
          <cell r="B116">
            <v>1552</v>
          </cell>
          <cell r="C116">
            <v>109</v>
          </cell>
          <cell r="D116">
            <v>26</v>
          </cell>
          <cell r="E116">
            <v>11</v>
          </cell>
          <cell r="F116">
            <v>2564</v>
          </cell>
          <cell r="G116">
            <v>800026098684</v>
          </cell>
          <cell r="H116" t="str">
            <v>นางสาว</v>
          </cell>
          <cell r="I116" t="str">
            <v>สิริ</v>
          </cell>
          <cell r="J116" t="str">
            <v>กิตติคุณ</v>
          </cell>
          <cell r="K116">
            <v>1579900208602</v>
          </cell>
          <cell r="L116" t="str">
            <v>บวกครกหลวง</v>
          </cell>
          <cell r="M116" t="str">
            <v>เชียงใหม่ 3</v>
          </cell>
          <cell r="N116">
            <v>8</v>
          </cell>
          <cell r="O116" t="str">
            <v>สินเชื่อธนาคารประชาชน</v>
          </cell>
          <cell r="P116" t="str">
            <v>1.บุคคลค้ำประกัน</v>
          </cell>
          <cell r="Q116">
            <v>56385</v>
          </cell>
          <cell r="R116">
            <v>7680.45</v>
          </cell>
          <cell r="S116" t="str">
            <v>แขวงเชียงใหม่</v>
          </cell>
          <cell r="T116" t="str">
            <v>ผบ.5741</v>
          </cell>
          <cell r="U116" t="str">
            <v>2557</v>
          </cell>
          <cell r="V116" t="str">
            <v>ผบ.7135</v>
          </cell>
          <cell r="W116">
            <v>2557</v>
          </cell>
          <cell r="X116"/>
          <cell r="Y116"/>
          <cell r="Z116"/>
          <cell r="AA116">
            <v>7</v>
          </cell>
          <cell r="AB116">
            <v>10</v>
          </cell>
          <cell r="AC116">
            <v>2557</v>
          </cell>
          <cell r="AD116"/>
          <cell r="AE116"/>
          <cell r="AF116"/>
          <cell r="AG116">
            <v>24</v>
          </cell>
          <cell r="AH116">
            <v>2</v>
          </cell>
          <cell r="AI116">
            <v>2559</v>
          </cell>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ค้ำวนกับนางสาวตรึงตรา โยธาพล  รายงานผล วันที่ 31/3/2565</v>
          </cell>
          <cell r="BC116" t="str">
            <v/>
          </cell>
          <cell r="BD116" t="str">
            <v/>
          </cell>
          <cell r="BE116" t="str">
            <v/>
          </cell>
          <cell r="BF116" t="str">
            <v/>
          </cell>
          <cell r="BG116" t="str">
            <v/>
          </cell>
          <cell r="BH116" t="str">
            <v/>
          </cell>
          <cell r="BI116" t="str">
            <v/>
          </cell>
          <cell r="BJ116" t="str">
            <v/>
          </cell>
          <cell r="BK116" t="str">
            <v/>
          </cell>
          <cell r="BL116" t="str">
            <v/>
          </cell>
          <cell r="BM116" t="str">
            <v/>
          </cell>
          <cell r="BN116" t="str">
            <v/>
          </cell>
          <cell r="BO116" t="str">
            <v/>
          </cell>
          <cell r="BP116" t="str">
            <v/>
          </cell>
          <cell r="BQ116" t="str">
            <v/>
          </cell>
          <cell r="BR116" t="str">
            <v/>
          </cell>
          <cell r="BS116" t="str">
            <v/>
          </cell>
          <cell r="BT116" t="str">
            <v>นางสาวสิริ กิตติคุณ</v>
          </cell>
          <cell r="BU116">
            <v>0</v>
          </cell>
          <cell r="BV116" t="str">
            <v>1.นางสาวสิรี กิตติคุณ
2.นางสาวตรึงตรา โยธาพล
3.นายจักรพงศ์ ชมภู
4.นางสาวเบญจมาศ จันทร์แก้ว</v>
          </cell>
          <cell r="BW116" t="str">
            <v>จำเลยที่ 1
จำเลยที่ 2
จำเลยที่ 3
คู่สมรสจำเลยที่ 3</v>
          </cell>
          <cell r="BX116" t="str">
            <v>1-5799-00208-60-2
3-1101-00269-57-9
1-5007-00095-22-9
1-5001-00001-19-3</v>
          </cell>
          <cell r="BY11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6" t="str">
            <v>พบทรัพย์</v>
          </cell>
          <cell r="CA116"/>
          <cell r="CB116">
            <v>4</v>
          </cell>
          <cell r="CC116" t="str">
            <v>นักศึกษาฝึกงาน//วรกมล</v>
          </cell>
          <cell r="CD116"/>
          <cell r="CE116"/>
          <cell r="CF116"/>
          <cell r="CG116"/>
          <cell r="CH116"/>
          <cell r="CI116"/>
          <cell r="CJ116"/>
          <cell r="CK116"/>
          <cell r="CL116"/>
          <cell r="CM116"/>
          <cell r="CN116"/>
          <cell r="CO116"/>
        </row>
        <row r="117">
          <cell r="B117">
            <v>1553</v>
          </cell>
          <cell r="C117">
            <v>110</v>
          </cell>
          <cell r="D117">
            <v>26</v>
          </cell>
          <cell r="E117">
            <v>11</v>
          </cell>
          <cell r="F117">
            <v>2564</v>
          </cell>
          <cell r="G117">
            <v>800001522880</v>
          </cell>
          <cell r="H117" t="str">
            <v>นาง</v>
          </cell>
          <cell r="I117" t="str">
            <v>กมลนุช</v>
          </cell>
          <cell r="J117" t="str">
            <v>ใจดี</v>
          </cell>
          <cell r="K117">
            <v>3510600635198</v>
          </cell>
          <cell r="L117" t="str">
            <v>ฮอด</v>
          </cell>
          <cell r="M117" t="str">
            <v>เชียงใหม่ 3</v>
          </cell>
          <cell r="N117">
            <v>8</v>
          </cell>
          <cell r="O117" t="str">
            <v>สินเชื่อธนาคารประชาชน</v>
          </cell>
          <cell r="P117" t="str">
            <v>1.บุคคลค้ำประกัน</v>
          </cell>
          <cell r="Q117">
            <v>45761.61</v>
          </cell>
          <cell r="R117">
            <v>8150.3</v>
          </cell>
          <cell r="S117" t="str">
            <v>แขวงเชียงใหม่</v>
          </cell>
          <cell r="T117" t="str">
            <v>ผบ.3548</v>
          </cell>
          <cell r="U117" t="str">
            <v>2555</v>
          </cell>
          <cell r="V117" t="str">
            <v>ผบ.4677</v>
          </cell>
          <cell r="W117">
            <v>2555</v>
          </cell>
          <cell r="X117"/>
          <cell r="Y117"/>
          <cell r="Z117"/>
          <cell r="AA117">
            <v>14</v>
          </cell>
          <cell r="AB117">
            <v>8</v>
          </cell>
          <cell r="AC117">
            <v>2555</v>
          </cell>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รายงานผล วันที่ 11/1/2566</v>
          </cell>
          <cell r="BC117">
            <v>1500</v>
          </cell>
          <cell r="BD117">
            <v>12</v>
          </cell>
          <cell r="BE117">
            <v>4</v>
          </cell>
          <cell r="BF117">
            <v>2566</v>
          </cell>
          <cell r="BG117">
            <v>0</v>
          </cell>
          <cell r="BH117" t="str">
            <v>-</v>
          </cell>
          <cell r="BI117" t="str">
            <v>-</v>
          </cell>
          <cell r="BJ117" t="str">
            <v>-</v>
          </cell>
          <cell r="BK117">
            <v>0</v>
          </cell>
          <cell r="BL117">
            <v>1330</v>
          </cell>
          <cell r="BM117">
            <v>0</v>
          </cell>
          <cell r="BN117">
            <v>20</v>
          </cell>
          <cell r="BO117">
            <v>6</v>
          </cell>
          <cell r="BP117">
            <v>2566</v>
          </cell>
          <cell r="BQ117" t="str">
            <v>-</v>
          </cell>
          <cell r="BR117" t="str">
            <v>-</v>
          </cell>
          <cell r="BS117" t="str">
            <v>-</v>
          </cell>
          <cell r="BT117" t="str">
            <v>นางกมลนุช ใจดี</v>
          </cell>
          <cell r="BU117">
            <v>0</v>
          </cell>
          <cell r="BV117" t="str">
            <v>1.นางกมลนุช ใจดี
2.นายพิทยานนท์ ใจดี
3.นางสุรีย์ บุญยวง
4.นางนิ่มนวล สุพรรณ
5.นายพินิจ ใจดี</v>
          </cell>
          <cell r="BW117" t="str">
            <v>จำเลยที่ 1
คู่สมรสจำลยที่ 1
จำเลยที่ 2
จำเลยที่ 3
คู่สมรสจำเลยที่ 3</v>
          </cell>
          <cell r="BX117" t="str">
            <v>3-5106-00635-19-8
3-5002-00027-86-3
3-5106-00635-14-7
3-5002-00477-64-1
3-5002-00477-66-8</v>
          </cell>
          <cell r="BY11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7"/>
          <cell r="CA117"/>
          <cell r="CB117"/>
          <cell r="CC117" t="str">
            <v>นักศึกษาฝึกงาน//วรกมล</v>
          </cell>
          <cell r="CD117"/>
          <cell r="CE117"/>
          <cell r="CF117"/>
          <cell r="CG117"/>
          <cell r="CH117"/>
          <cell r="CI117"/>
          <cell r="CJ117"/>
          <cell r="CK117"/>
          <cell r="CL117"/>
          <cell r="CM117"/>
          <cell r="CN117"/>
          <cell r="CO117"/>
        </row>
        <row r="118">
          <cell r="B118">
            <v>1554</v>
          </cell>
          <cell r="C118">
            <v>111</v>
          </cell>
          <cell r="D118">
            <v>26</v>
          </cell>
          <cell r="E118">
            <v>11</v>
          </cell>
          <cell r="F118">
            <v>2564</v>
          </cell>
          <cell r="G118">
            <v>800000730575</v>
          </cell>
          <cell r="H118" t="str">
            <v>นางสาว</v>
          </cell>
          <cell r="I118" t="str">
            <v xml:space="preserve">สุดารัตน์ </v>
          </cell>
          <cell r="J118" t="str">
            <v>บุญศัพย์</v>
          </cell>
          <cell r="K118">
            <v>1549900168597</v>
          </cell>
          <cell r="L118" t="str">
            <v>สันกำแพง</v>
          </cell>
          <cell r="M118" t="str">
            <v>เชียงใหม่ 3</v>
          </cell>
          <cell r="N118">
            <v>8</v>
          </cell>
          <cell r="O118" t="str">
            <v>สินเชื่อแก้ไขหนี้ภาคประชาชน</v>
          </cell>
          <cell r="P118" t="str">
            <v>1.บุคคลค้ำประกัน</v>
          </cell>
          <cell r="Q118">
            <v>18499.3</v>
          </cell>
          <cell r="R118">
            <v>19494.400000000001</v>
          </cell>
          <cell r="S118" t="str">
            <v>แขวงเชียงใหม่</v>
          </cell>
          <cell r="T118" t="str">
            <v>ผบ.1228</v>
          </cell>
          <cell r="U118" t="str">
            <v>2555</v>
          </cell>
          <cell r="V118" t="str">
            <v>ผบ.2822</v>
          </cell>
          <cell r="W118">
            <v>2555</v>
          </cell>
          <cell r="X118"/>
          <cell r="Y118"/>
          <cell r="Z118"/>
          <cell r="AA118">
            <v>19</v>
          </cell>
          <cell r="AB118">
            <v>6</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10/2/2565</v>
          </cell>
          <cell r="BC118">
            <v>600</v>
          </cell>
          <cell r="BD118">
            <v>7</v>
          </cell>
          <cell r="BE118">
            <v>11</v>
          </cell>
          <cell r="BF118">
            <v>2565</v>
          </cell>
          <cell r="BG118">
            <v>0</v>
          </cell>
          <cell r="BH118" t="str">
            <v>-</v>
          </cell>
          <cell r="BI118" t="str">
            <v>-</v>
          </cell>
          <cell r="BJ118" t="str">
            <v>-</v>
          </cell>
          <cell r="BK118">
            <v>0</v>
          </cell>
          <cell r="BL118">
            <v>460</v>
          </cell>
          <cell r="BM118">
            <v>0</v>
          </cell>
          <cell r="BN118">
            <v>14</v>
          </cell>
          <cell r="BO118">
            <v>3</v>
          </cell>
          <cell r="BP118">
            <v>2566</v>
          </cell>
          <cell r="BQ118" t="str">
            <v>-</v>
          </cell>
          <cell r="BR118" t="str">
            <v>-</v>
          </cell>
          <cell r="BS118" t="str">
            <v>-</v>
          </cell>
          <cell r="BT118" t="str">
            <v>นางสาวสุดารัตน์  บุญศัพย์</v>
          </cell>
          <cell r="BU118">
            <v>0</v>
          </cell>
          <cell r="BV118" t="str">
            <v>1.นางสาวสุดารัตน์ บุญศัพย์
2.นายทัด พรมมา</v>
          </cell>
          <cell r="BW118" t="str">
            <v>จำเลยที่ 1
จำเลยที่ 2</v>
          </cell>
          <cell r="BX118" t="str">
            <v>1-5499-00168-59-7
6-5019-72056-70-9</v>
          </cell>
          <cell r="BY118" t="str">
            <v>-ไม่พบว่ามีกรรมสิทธิ์ที่ดินใน อ.สันกำแพง จ.เชียงใหม่
'-ไม่พบว่ามีกรรมสิทธิ์ที่ดินใน อ.แม่อาย จ.เชียงใหม่</v>
          </cell>
          <cell r="BZ118" t="str">
            <v>ไม่พบ</v>
          </cell>
          <cell r="CA118"/>
          <cell r="CB118">
            <v>2</v>
          </cell>
          <cell r="CC118" t="str">
            <v>นักศึกษาฝึกงาน//วรกมล</v>
          </cell>
          <cell r="CD118"/>
          <cell r="CE118"/>
          <cell r="CF118"/>
          <cell r="CG118"/>
          <cell r="CH118"/>
          <cell r="CI118"/>
          <cell r="CJ118"/>
          <cell r="CK118"/>
          <cell r="CL118"/>
          <cell r="CM118"/>
          <cell r="CN118"/>
          <cell r="CO118"/>
        </row>
        <row r="119">
          <cell r="B119">
            <v>1555</v>
          </cell>
          <cell r="C119">
            <v>112</v>
          </cell>
          <cell r="D119">
            <v>26</v>
          </cell>
          <cell r="E119">
            <v>11</v>
          </cell>
          <cell r="F119">
            <v>2564</v>
          </cell>
          <cell r="G119">
            <v>800034440936</v>
          </cell>
          <cell r="H119" t="str">
            <v>ร.ต.ท.</v>
          </cell>
          <cell r="I119" t="str">
            <v>สายัน</v>
          </cell>
          <cell r="J119" t="str">
            <v>มณีแก้ว</v>
          </cell>
          <cell r="K119">
            <v>3520300069189</v>
          </cell>
          <cell r="L119" t="str">
            <v>อมก๋อย</v>
          </cell>
          <cell r="M119" t="str">
            <v>เชียงใหม่ 3</v>
          </cell>
          <cell r="N119">
            <v>8</v>
          </cell>
          <cell r="O119" t="str">
            <v>สินเชื่อธนาคารประชาชน</v>
          </cell>
          <cell r="P119" t="str">
            <v>1.บุคคลค้ำประกัน</v>
          </cell>
          <cell r="Q119">
            <v>200000</v>
          </cell>
          <cell r="R119">
            <v>23054.79</v>
          </cell>
          <cell r="S119" t="str">
            <v>แขวงลำปาง</v>
          </cell>
          <cell r="T119" t="str">
            <v>ผบ.3508</v>
          </cell>
          <cell r="U119" t="str">
            <v>2557</v>
          </cell>
          <cell r="V119" t="str">
            <v>ผบ.4402</v>
          </cell>
          <cell r="W119">
            <v>2557</v>
          </cell>
          <cell r="X119"/>
          <cell r="Y119"/>
          <cell r="Z119"/>
          <cell r="AA119">
            <v>5</v>
          </cell>
          <cell r="AB119">
            <v>11</v>
          </cell>
          <cell r="AC119">
            <v>2557</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11/2/2566</v>
          </cell>
          <cell r="BC119" t="str">
            <v>0
1200</v>
          </cell>
          <cell r="BD119" t="str">
            <v>13
1</v>
          </cell>
          <cell r="BE119" t="str">
            <v>11
3</v>
          </cell>
          <cell r="BF119" t="str">
            <v>2566
2567</v>
          </cell>
          <cell r="BG119">
            <v>0</v>
          </cell>
          <cell r="BH119" t="str">
            <v>-</v>
          </cell>
          <cell r="BI119" t="str">
            <v>-</v>
          </cell>
          <cell r="BJ119" t="str">
            <v>-</v>
          </cell>
          <cell r="BK119">
            <v>0</v>
          </cell>
          <cell r="BL119" t="str">
            <v>1085
300</v>
          </cell>
          <cell r="BM119">
            <v>0</v>
          </cell>
          <cell r="BN119" t="str">
            <v/>
          </cell>
          <cell r="BO119" t="str">
            <v/>
          </cell>
          <cell r="BP119" t="str">
            <v/>
          </cell>
          <cell r="BQ119" t="str">
            <v>-</v>
          </cell>
          <cell r="BR119" t="str">
            <v>-</v>
          </cell>
          <cell r="BS119" t="str">
            <v>-</v>
          </cell>
          <cell r="BT119" t="str">
            <v>ร.ต.ท.สายัน มณีแก้ว</v>
          </cell>
          <cell r="BU119">
            <v>0</v>
          </cell>
          <cell r="BV119" t="str">
            <v>1.ร.ต.ต หรือ ด.ต.สายัน มณีแก้ว
2.นางสาวจำนียร หมูแก้วเครือ
3.ร.ต.ต. หรือ ส.ต.อ.ปราโมทย์ มูลใจ
4.นางสาวอารยา ศุภจรรยาวงศ์</v>
          </cell>
          <cell r="BW119" t="str">
            <v>จำเลยที่ 1
คู่สมรสจำเลยที่ 1
จำเลยที่ 2
คู่สมรสจำเลยที่ 2</v>
          </cell>
          <cell r="BX119" t="str">
            <v>3-5203-00069-18-9
3-5201-01370-88-1
3-5015-00173-76-2
8-6305-73001-51-1</v>
          </cell>
          <cell r="BY119"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19" t="str">
            <v>พบ</v>
          </cell>
          <cell r="CA119"/>
          <cell r="CB119">
            <v>4</v>
          </cell>
          <cell r="CC119" t="str">
            <v>นักศึกษาฝึกงาน//วรกมล</v>
          </cell>
          <cell r="CD119"/>
          <cell r="CE119"/>
          <cell r="CF119"/>
          <cell r="CG119"/>
          <cell r="CH119"/>
          <cell r="CI119"/>
          <cell r="CJ119"/>
          <cell r="CK119"/>
          <cell r="CL119"/>
          <cell r="CM119"/>
          <cell r="CN119"/>
          <cell r="CO119"/>
        </row>
        <row r="120">
          <cell r="B120">
            <v>1556</v>
          </cell>
          <cell r="C120">
            <v>113</v>
          </cell>
          <cell r="D120">
            <v>26</v>
          </cell>
          <cell r="E120">
            <v>11</v>
          </cell>
          <cell r="F120">
            <v>2564</v>
          </cell>
          <cell r="G120">
            <v>800021411841</v>
          </cell>
          <cell r="H120" t="str">
            <v>นาง</v>
          </cell>
          <cell r="I120" t="str">
            <v>กาญจนา</v>
          </cell>
          <cell r="J120" t="str">
            <v>ตื้อเป็ง</v>
          </cell>
          <cell r="K120">
            <v>3501300554991</v>
          </cell>
          <cell r="L120" t="str">
            <v>บ่อสร้าง</v>
          </cell>
          <cell r="M120" t="str">
            <v>เชียงใหม่ 3</v>
          </cell>
          <cell r="N120">
            <v>8</v>
          </cell>
          <cell r="O120" t="str">
            <v>สินเชื่อธนาคารประชาชน</v>
          </cell>
          <cell r="P120" t="str">
            <v>1.บุคคลค้ำประกัน</v>
          </cell>
          <cell r="Q120">
            <v>27076.57</v>
          </cell>
          <cell r="R120">
            <v>3277.99</v>
          </cell>
          <cell r="S120" t="str">
            <v>แขวงเชียงใหม่</v>
          </cell>
          <cell r="T120" t="str">
            <v>ผบ.11602</v>
          </cell>
          <cell r="U120" t="str">
            <v>2557</v>
          </cell>
          <cell r="V120" t="str">
            <v>ผบ.2272</v>
          </cell>
          <cell r="W120">
            <v>2557</v>
          </cell>
          <cell r="X120"/>
          <cell r="Y120"/>
          <cell r="Z120"/>
          <cell r="AA120">
            <v>6</v>
          </cell>
          <cell r="AB120">
            <v>5</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 xml:space="preserve">สืบทรัพย์สำนักงานอื่นฟ้อง (คำสั่ง 26/11/2564)//สืบแล้ว รายงานผล วันที่ 10/2/2565
บันทึกผลสืบครั้งที่ 2 วันที่ 23/03/2567 // </v>
          </cell>
          <cell r="BC120" t="str">
            <v>1500
1500</v>
          </cell>
          <cell r="BD120" t="str">
            <v>7
1</v>
          </cell>
          <cell r="BE120" t="str">
            <v>11
7</v>
          </cell>
          <cell r="BF120" t="str">
            <v>2565
2567</v>
          </cell>
          <cell r="BG120">
            <v>0</v>
          </cell>
          <cell r="BH120" t="str">
            <v>-</v>
          </cell>
          <cell r="BI120" t="str">
            <v>-</v>
          </cell>
          <cell r="BJ120" t="str">
            <v>-</v>
          </cell>
          <cell r="BK120">
            <v>0</v>
          </cell>
          <cell r="BL120" t="str">
            <v>1415
2705</v>
          </cell>
          <cell r="BM120">
            <v>0</v>
          </cell>
          <cell r="BN120">
            <v>27</v>
          </cell>
          <cell r="BO120">
            <v>4</v>
          </cell>
          <cell r="BP120">
            <v>2566</v>
          </cell>
          <cell r="BQ120" t="str">
            <v>-</v>
          </cell>
          <cell r="BR120" t="str">
            <v>-</v>
          </cell>
          <cell r="BS120" t="str">
            <v>-</v>
          </cell>
          <cell r="BT120" t="str">
            <v>นางกาญจนา ตื้อเป็ง</v>
          </cell>
          <cell r="BU120">
            <v>0</v>
          </cell>
          <cell r="BV120" t="str">
            <v>1.นางกาญจนา ตื้อเป็ง
2.นางศรีบุตร อุปันโน
3.นายชาติ ไชยชนะ
4.นางสาวธัญญารัตน์ บุญเรือง
5.นายณชพัฒน์ ช่างสม</v>
          </cell>
          <cell r="BW120" t="str">
            <v>จำเลยที่ 1
จำเลยที่ 2
คู่สมรสจำเลยที่ 2
จำเลยที่ 3
คู่สมรสจำเลยที่ 3</v>
          </cell>
          <cell r="BX120" t="str">
            <v>3-5013-00554-99-1
3-5013-00554-98-3
3-5006-00029-67-1
1-5013-90000-42-1
3-5005-00491-07-1</v>
          </cell>
          <cell r="BY120"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0" t="str">
            <v>ไม่พบ</v>
          </cell>
          <cell r="CA120"/>
          <cell r="CB120">
            <v>5</v>
          </cell>
          <cell r="CC120" t="str">
            <v>นักศึกษาฝึกงาน//วรกมล</v>
          </cell>
          <cell r="CD120" t="str">
            <v>1.นางกาญจนา ตื้อเป็ง
2.นางศรีบุตร อุปันโน
3.นายชาติ ไชยชนะ
4.นางสาวธัญญารัตน์ บุญเรือง
5.นายณชพัฒน์ ช่างสม</v>
          </cell>
          <cell r="CE120" t="str">
            <v>จำเลยที่ 1
จำเลยที่ 2
คู่สมรสจำเลยที่ 2
จำเลยที่ 3
คู่สมรสจำเลยที่ 3</v>
          </cell>
          <cell r="CF120" t="str">
            <v>3-5013-00554-99-1
3-5013-00554-98-3
3-5006-00029-67-1
1-5013-90000-42-1
3-5005-00491-07-1</v>
          </cell>
          <cell r="CG120"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0" t="str">
            <v>พบทรัพย์</v>
          </cell>
          <cell r="CI120"/>
          <cell r="CJ120"/>
          <cell r="CK120"/>
          <cell r="CL120"/>
          <cell r="CM120"/>
          <cell r="CN120"/>
          <cell r="CO120"/>
        </row>
        <row r="121">
          <cell r="B121">
            <v>1557</v>
          </cell>
          <cell r="C121">
            <v>114</v>
          </cell>
          <cell r="D121">
            <v>26</v>
          </cell>
          <cell r="E121">
            <v>11</v>
          </cell>
          <cell r="F121">
            <v>2564</v>
          </cell>
          <cell r="G121">
            <v>800014043205</v>
          </cell>
          <cell r="H121" t="str">
            <v>นาย</v>
          </cell>
          <cell r="I121" t="str">
            <v>ธีระศักดิ์</v>
          </cell>
          <cell r="J121" t="str">
            <v>กล่อมสุนทร</v>
          </cell>
          <cell r="K121">
            <v>3500200481533</v>
          </cell>
          <cell r="L121" t="str">
            <v>จอมทอง</v>
          </cell>
          <cell r="M121" t="str">
            <v>เชียงใหม่ 3</v>
          </cell>
          <cell r="N121">
            <v>8</v>
          </cell>
          <cell r="O121" t="str">
            <v>สินเชื่อธนาคารประชาชน</v>
          </cell>
          <cell r="P121" t="str">
            <v>1.บุคคลค้ำประกัน</v>
          </cell>
          <cell r="Q121">
            <v>59787</v>
          </cell>
          <cell r="R121">
            <v>8012.67</v>
          </cell>
          <cell r="S121" t="str">
            <v>แขวงเชียงใหม่</v>
          </cell>
          <cell r="T121" t="str">
            <v>ผบ.2523</v>
          </cell>
          <cell r="U121" t="str">
            <v>2556</v>
          </cell>
          <cell r="V121" t="str">
            <v>ผบ.5543</v>
          </cell>
          <cell r="W121">
            <v>2556</v>
          </cell>
          <cell r="X121">
            <v>2</v>
          </cell>
          <cell r="Y121">
            <v>9</v>
          </cell>
          <cell r="Z121">
            <v>2556</v>
          </cell>
          <cell r="AA121"/>
          <cell r="AB121"/>
          <cell r="AC121"/>
          <cell r="AD121">
            <v>2</v>
          </cell>
          <cell r="AE121">
            <v>9</v>
          </cell>
          <cell r="AF121">
            <v>2556</v>
          </cell>
          <cell r="AG121"/>
          <cell r="AH121"/>
          <cell r="AI121"/>
          <cell r="AJ121"/>
          <cell r="AK121"/>
          <cell r="AL121"/>
          <cell r="AM121"/>
          <cell r="AN121"/>
          <cell r="AO121"/>
          <cell r="AP121"/>
          <cell r="AQ121"/>
          <cell r="AR121"/>
          <cell r="AS121"/>
          <cell r="AT121"/>
          <cell r="AU121"/>
          <cell r="AV121"/>
          <cell r="AW121"/>
          <cell r="AX121"/>
          <cell r="AY121"/>
          <cell r="AZ121"/>
          <cell r="BA121"/>
          <cell r="BB121" t="str">
            <v>สืบทรัพย์สำนักงานอื่นฟ้อง (คำสั่ง 26/11/2564)//สืบแล้ว  รายงานผล วันที่ 25/3/2565</v>
          </cell>
          <cell r="BC121">
            <v>1200</v>
          </cell>
          <cell r="BD121">
            <v>31</v>
          </cell>
          <cell r="BE121">
            <v>8</v>
          </cell>
          <cell r="BF121">
            <v>2565</v>
          </cell>
          <cell r="BG121">
            <v>0</v>
          </cell>
          <cell r="BH121" t="str">
            <v>-</v>
          </cell>
          <cell r="BI121" t="str">
            <v>-</v>
          </cell>
          <cell r="BJ121" t="str">
            <v>-</v>
          </cell>
          <cell r="BK121">
            <v>0</v>
          </cell>
          <cell r="BL121">
            <v>1240</v>
          </cell>
          <cell r="BM121">
            <v>0</v>
          </cell>
          <cell r="BN121">
            <v>18</v>
          </cell>
          <cell r="BO121">
            <v>11</v>
          </cell>
          <cell r="BP121">
            <v>2565</v>
          </cell>
          <cell r="BQ121" t="str">
            <v>-</v>
          </cell>
          <cell r="BR121" t="str">
            <v>-</v>
          </cell>
          <cell r="BS121" t="str">
            <v>-</v>
          </cell>
          <cell r="BT121" t="str">
            <v>นายธีระศักดิ์ กล่อมสุนทร</v>
          </cell>
          <cell r="BU121">
            <v>0</v>
          </cell>
          <cell r="BV121" t="str">
            <v>1.นายธีระศักดิ์   กล่อมสุนทร
2.นางสาวจุฬารัตน์  ชัยยะ
3.นางนาฎยา  คำโต๊ะ 
4.นางรุจาภา   สังขรักษ์</v>
          </cell>
          <cell r="BW121" t="str">
            <v>จำเลยที่1
คู่สมรสจำเลยที่1
จำเลยที่2
จำเลยที่3</v>
          </cell>
          <cell r="BX121" t="str">
            <v xml:space="preserve">3-5002-00481-53-3
3-5099-01270-48-1
3-5002-00481-52-5
3-5002-00481-75-4
</v>
          </cell>
          <cell r="BY121"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1" t="str">
            <v>ไม่พบ</v>
          </cell>
          <cell r="CA121"/>
          <cell r="CB121">
            <v>4</v>
          </cell>
          <cell r="CC121" t="str">
            <v>นักศึกษาฝึกงาน//วรกมล</v>
          </cell>
          <cell r="CD121"/>
          <cell r="CE121"/>
          <cell r="CF121"/>
          <cell r="CG121"/>
          <cell r="CH121"/>
          <cell r="CI121"/>
          <cell r="CJ121"/>
          <cell r="CK121"/>
          <cell r="CL121"/>
          <cell r="CM121"/>
          <cell r="CN121"/>
          <cell r="CO121"/>
        </row>
        <row r="122">
          <cell r="B122">
            <v>1558</v>
          </cell>
          <cell r="C122">
            <v>115</v>
          </cell>
          <cell r="D122">
            <v>26</v>
          </cell>
          <cell r="E122">
            <v>11</v>
          </cell>
          <cell r="F122">
            <v>2564</v>
          </cell>
          <cell r="G122">
            <v>800027175184</v>
          </cell>
          <cell r="H122" t="str">
            <v>นาย</v>
          </cell>
          <cell r="I122" t="str">
            <v>สุชาติ</v>
          </cell>
          <cell r="J122" t="str">
            <v>มูลลี</v>
          </cell>
          <cell r="K122">
            <v>1509900878446</v>
          </cell>
          <cell r="L122" t="str">
            <v>บวกครกหลวง</v>
          </cell>
          <cell r="M122" t="str">
            <v>เชียงใหม่ 3</v>
          </cell>
          <cell r="N122">
            <v>8</v>
          </cell>
          <cell r="O122" t="str">
            <v>สินเชื่อธนาคารประชาชน</v>
          </cell>
          <cell r="P122" t="str">
            <v>1.บุคคลค้ำประกัน</v>
          </cell>
          <cell r="Q122">
            <v>171428</v>
          </cell>
          <cell r="R122">
            <v>10517.93</v>
          </cell>
          <cell r="S122" t="str">
            <v>แขวงเชียงใหม่</v>
          </cell>
          <cell r="T122" t="str">
            <v>ผบ.5744</v>
          </cell>
          <cell r="U122" t="str">
            <v>2557</v>
          </cell>
          <cell r="V122" t="str">
            <v>ผบ.6254</v>
          </cell>
          <cell r="W122">
            <v>2557</v>
          </cell>
          <cell r="X122">
            <v>3</v>
          </cell>
          <cell r="Y122">
            <v>9</v>
          </cell>
          <cell r="Z122">
            <v>2557</v>
          </cell>
          <cell r="AA122"/>
          <cell r="AB122"/>
          <cell r="AC122"/>
          <cell r="AD122"/>
          <cell r="AE122"/>
          <cell r="AF122"/>
          <cell r="AG122">
            <v>6</v>
          </cell>
          <cell r="AH122">
            <v>1</v>
          </cell>
          <cell r="AI122">
            <v>2558</v>
          </cell>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22/2/2565</v>
          </cell>
          <cell r="BC122" t="str">
            <v>0
900</v>
          </cell>
          <cell r="BD122" t="str">
            <v>13
1</v>
          </cell>
          <cell r="BE122" t="str">
            <v>11
3</v>
          </cell>
          <cell r="BF122" t="str">
            <v>2566
2567</v>
          </cell>
          <cell r="BG122">
            <v>0</v>
          </cell>
          <cell r="BH122" t="str">
            <v>-</v>
          </cell>
          <cell r="BI122" t="str">
            <v>-</v>
          </cell>
          <cell r="BJ122" t="str">
            <v>-</v>
          </cell>
          <cell r="BK122">
            <v>0</v>
          </cell>
          <cell r="BL122" t="str">
            <v>1270
215</v>
          </cell>
          <cell r="BM122">
            <v>0</v>
          </cell>
          <cell r="BN122" t="str">
            <v xml:space="preserve">9
</v>
          </cell>
          <cell r="BO122" t="str">
            <v xml:space="preserve">5
</v>
          </cell>
          <cell r="BP122" t="str">
            <v xml:space="preserve">2567
</v>
          </cell>
          <cell r="BQ122" t="str">
            <v>-</v>
          </cell>
          <cell r="BR122" t="str">
            <v>-</v>
          </cell>
          <cell r="BS122" t="str">
            <v>-</v>
          </cell>
          <cell r="BT122" t="str">
            <v>นายสุชาติ มูลลี</v>
          </cell>
          <cell r="BU122">
            <v>0</v>
          </cell>
          <cell r="BV122" t="str">
            <v>1.นายสุชาติ มูลลี
2.นางสาวศรัญญา หัวนา
3.นายเกียรติศักดิ์ สีโน</v>
          </cell>
          <cell r="BW122" t="str">
            <v>จำเลยที่ 1
จำเลยที่ 2
จำเลยที่ 3</v>
          </cell>
          <cell r="BX122" t="str">
            <v>1-5099-00878-44-6
1-5603-00100-99-3
1-5599-00100-43-7</v>
          </cell>
          <cell r="BY122"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2" t="str">
            <v>พบ</v>
          </cell>
          <cell r="CA122"/>
          <cell r="CB122">
            <v>3</v>
          </cell>
          <cell r="CC122" t="str">
            <v>นักศึกษาฝึกงาน//วรกมล</v>
          </cell>
          <cell r="CD122"/>
          <cell r="CE122"/>
          <cell r="CF122"/>
          <cell r="CG122"/>
          <cell r="CH122"/>
          <cell r="CI122"/>
          <cell r="CJ122"/>
          <cell r="CK122"/>
          <cell r="CL122"/>
          <cell r="CM122"/>
          <cell r="CN122"/>
          <cell r="CO122"/>
        </row>
        <row r="123">
          <cell r="B123">
            <v>1559</v>
          </cell>
          <cell r="C123">
            <v>116</v>
          </cell>
          <cell r="D123">
            <v>26</v>
          </cell>
          <cell r="E123">
            <v>11</v>
          </cell>
          <cell r="F123">
            <v>2564</v>
          </cell>
          <cell r="G123">
            <v>839748014991</v>
          </cell>
          <cell r="H123" t="str">
            <v>นาง</v>
          </cell>
          <cell r="I123" t="str">
            <v>ทิพรัตน์</v>
          </cell>
          <cell r="J123" t="str">
            <v>เพียรการ</v>
          </cell>
          <cell r="K123">
            <v>3100500712992</v>
          </cell>
          <cell r="L123" t="str">
            <v>บวกครกหลวง</v>
          </cell>
          <cell r="M123" t="str">
            <v>เชียงใหม่ 3</v>
          </cell>
          <cell r="N123">
            <v>8</v>
          </cell>
          <cell r="O123" t="str">
            <v>สินเชื่อห้องแถว</v>
          </cell>
          <cell r="P123" t="str">
            <v>1.บุคคลค้ำประกัน</v>
          </cell>
          <cell r="Q123"/>
          <cell r="R123"/>
          <cell r="S123" t="str">
            <v>จังหวัดสีคิ้ว</v>
          </cell>
          <cell r="T123" t="str">
            <v>ผบ.655</v>
          </cell>
          <cell r="U123" t="str">
            <v>2554</v>
          </cell>
          <cell r="V123" t="str">
            <v>ผบ.4217</v>
          </cell>
          <cell r="W123">
            <v>2555</v>
          </cell>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v>600</v>
          </cell>
          <cell r="BD123">
            <v>12</v>
          </cell>
          <cell r="BE123">
            <v>4</v>
          </cell>
          <cell r="BF123">
            <v>2566</v>
          </cell>
          <cell r="BG123">
            <v>0</v>
          </cell>
          <cell r="BH123" t="str">
            <v>-</v>
          </cell>
          <cell r="BI123" t="str">
            <v>-</v>
          </cell>
          <cell r="BJ123" t="str">
            <v>-</v>
          </cell>
          <cell r="BK123">
            <v>0</v>
          </cell>
          <cell r="BL123">
            <v>770</v>
          </cell>
          <cell r="BM123">
            <v>0</v>
          </cell>
          <cell r="BN123">
            <v>20</v>
          </cell>
          <cell r="BO123">
            <v>7</v>
          </cell>
          <cell r="BP123">
            <v>2566</v>
          </cell>
          <cell r="BQ123" t="str">
            <v>-</v>
          </cell>
          <cell r="BR123" t="str">
            <v>-</v>
          </cell>
          <cell r="BS123" t="str">
            <v>-</v>
          </cell>
          <cell r="BT123" t="str">
            <v>นางทิพรัตน์ เพียรการ</v>
          </cell>
          <cell r="BU123">
            <v>0</v>
          </cell>
          <cell r="BV123" t="str">
            <v>1.นางทิพรัตน์ เพียรการ
2.นางสาวสุมาลี ทุ่งกลาง</v>
          </cell>
          <cell r="BW123" t="str">
            <v>จำเลยที่ 1
จำเลยที่ 2</v>
          </cell>
          <cell r="BX123" t="str">
            <v>3-1005-00712-99-2
3-3099-00239-69-7</v>
          </cell>
          <cell r="BY123"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3" t="str">
            <v>พบทรัพย์</v>
          </cell>
          <cell r="CA123"/>
          <cell r="CB123">
            <v>2</v>
          </cell>
          <cell r="CC123" t="str">
            <v>นักศึกษาฝึกงาน//วรกมล</v>
          </cell>
          <cell r="CD123"/>
          <cell r="CE123"/>
          <cell r="CF123"/>
          <cell r="CG123"/>
          <cell r="CH123"/>
          <cell r="CI123"/>
          <cell r="CJ123"/>
          <cell r="CK123"/>
          <cell r="CL123"/>
          <cell r="CM123"/>
          <cell r="CN123"/>
          <cell r="CO123"/>
        </row>
        <row r="124">
          <cell r="B124">
            <v>1560</v>
          </cell>
          <cell r="C124">
            <v>117</v>
          </cell>
          <cell r="D124">
            <v>26</v>
          </cell>
          <cell r="E124">
            <v>11</v>
          </cell>
          <cell r="F124">
            <v>2564</v>
          </cell>
          <cell r="G124">
            <v>800028194085</v>
          </cell>
          <cell r="H124" t="str">
            <v>นาย</v>
          </cell>
          <cell r="I124" t="str">
            <v>ประมล</v>
          </cell>
          <cell r="J124" t="str">
            <v>ณ เชียงใหม่</v>
          </cell>
          <cell r="K124">
            <v>3500300158530</v>
          </cell>
          <cell r="L124" t="str">
            <v>บวกครกหลวง</v>
          </cell>
          <cell r="M124" t="str">
            <v>เชียงใหม่ 3</v>
          </cell>
          <cell r="N124">
            <v>8</v>
          </cell>
          <cell r="O124" t="str">
            <v>สินเชื่อธนาคารประชาชน</v>
          </cell>
          <cell r="P124" t="str">
            <v>1.บุคคลค้ำประกัน</v>
          </cell>
          <cell r="Q124">
            <v>79996</v>
          </cell>
          <cell r="R124">
            <v>4633.96</v>
          </cell>
          <cell r="S124" t="str">
            <v>จังหวัดเชียงใหม่</v>
          </cell>
          <cell r="T124" t="str">
            <v>ผบ.1650</v>
          </cell>
          <cell r="U124" t="str">
            <v>2557</v>
          </cell>
          <cell r="V124" t="str">
            <v>ผบ.1900</v>
          </cell>
          <cell r="W124">
            <v>2557</v>
          </cell>
          <cell r="X124"/>
          <cell r="Y124"/>
          <cell r="Z124"/>
          <cell r="AA124">
            <v>18</v>
          </cell>
          <cell r="AB124">
            <v>9</v>
          </cell>
          <cell r="AC124">
            <v>2557</v>
          </cell>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11/2/2566//ปิดบัญชี ถอนการแล้ว</v>
          </cell>
          <cell r="BC124" t="str">
            <v>0
1500</v>
          </cell>
          <cell r="BD124" t="str">
            <v>13
27</v>
          </cell>
          <cell r="BE124" t="str">
            <v>11
3</v>
          </cell>
          <cell r="BF124" t="str">
            <v>2566
2567</v>
          </cell>
          <cell r="BG124">
            <v>0</v>
          </cell>
          <cell r="BH124" t="str">
            <v>-</v>
          </cell>
          <cell r="BI124" t="str">
            <v>-</v>
          </cell>
          <cell r="BJ124" t="str">
            <v>-</v>
          </cell>
          <cell r="BK124">
            <v>0</v>
          </cell>
          <cell r="BL124" t="str">
            <v>1855
545</v>
          </cell>
          <cell r="BM124">
            <v>0</v>
          </cell>
          <cell r="BN124" t="str">
            <v xml:space="preserve">9
</v>
          </cell>
          <cell r="BO124" t="str">
            <v xml:space="preserve">5
</v>
          </cell>
          <cell r="BP124" t="str">
            <v xml:space="preserve">2567
</v>
          </cell>
          <cell r="BQ124" t="str">
            <v>-</v>
          </cell>
          <cell r="BR124" t="str">
            <v>-</v>
          </cell>
          <cell r="BS124" t="str">
            <v>-</v>
          </cell>
          <cell r="BT124" t="str">
            <v>นายประมล ณ เชียงใหม่</v>
          </cell>
          <cell r="BU124">
            <v>0</v>
          </cell>
          <cell r="BV124"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4" t="str">
            <v>จำเลยที่ 1
คู่สมรสจำเลยที่ 1
จำเลยที่ 2
จำเลยที่ 3
คู่สมรสจำเลยที่ 3</v>
          </cell>
          <cell r="BX124" t="str">
            <v>3-5003-00158-53-0
3-5201-01604-61-1
3-5014-00034-87-6
3-3099-00911-02-6
1-5099-00668-62-0</v>
          </cell>
          <cell r="BY124"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4" t="str">
            <v>พบ</v>
          </cell>
          <cell r="CA124"/>
          <cell r="CB124">
            <v>5</v>
          </cell>
          <cell r="CC124" t="str">
            <v>นักศึกษาฝึกงาน//วรกมล</v>
          </cell>
          <cell r="CD124"/>
          <cell r="CE124"/>
          <cell r="CF124"/>
          <cell r="CG124"/>
          <cell r="CH124"/>
          <cell r="CI124"/>
          <cell r="CJ124"/>
          <cell r="CK124"/>
          <cell r="CL124"/>
          <cell r="CM124"/>
          <cell r="CN124"/>
          <cell r="CO124"/>
        </row>
        <row r="125">
          <cell r="B125">
            <v>1561</v>
          </cell>
          <cell r="C125">
            <v>118</v>
          </cell>
          <cell r="D125">
            <v>26</v>
          </cell>
          <cell r="E125">
            <v>11</v>
          </cell>
          <cell r="F125">
            <v>2564</v>
          </cell>
          <cell r="G125">
            <v>800026165632</v>
          </cell>
          <cell r="H125" t="str">
            <v>นางสาว</v>
          </cell>
          <cell r="I125" t="str">
            <v>เกศรินทร์</v>
          </cell>
          <cell r="J125" t="str">
            <v>แก้วอ้าย</v>
          </cell>
          <cell r="K125">
            <v>1510600052889</v>
          </cell>
          <cell r="L125" t="str">
            <v>บวกครกหลวง</v>
          </cell>
          <cell r="M125" t="str">
            <v>เชียงใหม่ 3</v>
          </cell>
          <cell r="N125">
            <v>8</v>
          </cell>
          <cell r="O125" t="str">
            <v>สินเชื่อธนาคารประชาชน</v>
          </cell>
          <cell r="P125" t="str">
            <v>1.บุคคลค้ำประกัน</v>
          </cell>
          <cell r="Q125">
            <v>183391.81</v>
          </cell>
          <cell r="R125">
            <v>23064.6</v>
          </cell>
          <cell r="S125" t="str">
            <v>จังหวัดลำพูน</v>
          </cell>
          <cell r="T125" t="str">
            <v>ผบ.2758</v>
          </cell>
          <cell r="U125" t="str">
            <v>2557</v>
          </cell>
          <cell r="V125" t="str">
            <v>ผบ.602</v>
          </cell>
          <cell r="W125">
            <v>2558</v>
          </cell>
          <cell r="X125">
            <v>20</v>
          </cell>
          <cell r="Y125">
            <v>4</v>
          </cell>
          <cell r="Z125">
            <v>2558</v>
          </cell>
          <cell r="AA125"/>
          <cell r="AB125"/>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3/3/2565</v>
          </cell>
          <cell r="BC125">
            <v>1200</v>
          </cell>
          <cell r="BD125">
            <v>7</v>
          </cell>
          <cell r="BE125">
            <v>11</v>
          </cell>
          <cell r="BF125">
            <v>2565</v>
          </cell>
          <cell r="BG125">
            <v>0</v>
          </cell>
          <cell r="BH125" t="str">
            <v>-</v>
          </cell>
          <cell r="BI125" t="str">
            <v>-</v>
          </cell>
          <cell r="BJ125" t="str">
            <v>-</v>
          </cell>
          <cell r="BK125">
            <v>0</v>
          </cell>
          <cell r="BL125">
            <v>1190</v>
          </cell>
          <cell r="BM125">
            <v>0</v>
          </cell>
          <cell r="BN125">
            <v>22</v>
          </cell>
          <cell r="BO125">
            <v>3</v>
          </cell>
          <cell r="BP125">
            <v>2566</v>
          </cell>
          <cell r="BQ125" t="str">
            <v>-</v>
          </cell>
          <cell r="BR125" t="str">
            <v>-</v>
          </cell>
          <cell r="BS125" t="str">
            <v>-</v>
          </cell>
          <cell r="BT125" t="str">
            <v>นางสาวเกศรินทร์ แก้วอ้าย</v>
          </cell>
          <cell r="BU125">
            <v>0</v>
          </cell>
          <cell r="BV125" t="str">
            <v>1.นางสาวเกศรินทร์  แก้วอ้าย
2.นางสาวจินตหรา  บัวแดง
3.นายสุนันท์  ศรีจันทร์
4.นางสาวชนัญชิดา  เอื้อม</v>
          </cell>
          <cell r="BW125" t="str">
            <v>จำเลยที่1
จำเลยที่2
คู่สมรสจำเลยที่2
จำเลยที่3</v>
          </cell>
          <cell r="BX125" t="str">
            <v xml:space="preserve">1-5106-00052-88-9
1-5603-00182-72-8
2-3111-00046-93-7
1-5799-00123-23-2
</v>
          </cell>
          <cell r="BY125"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5" t="str">
            <v>ไม่พบ[</v>
          </cell>
          <cell r="CA125"/>
          <cell r="CB125">
            <v>4</v>
          </cell>
          <cell r="CC125" t="str">
            <v>นักศึกษาฝึกงาน//วรกมล</v>
          </cell>
          <cell r="CD125"/>
          <cell r="CE125"/>
          <cell r="CF125"/>
          <cell r="CG125"/>
          <cell r="CH125"/>
          <cell r="CI125"/>
          <cell r="CJ125"/>
          <cell r="CK125"/>
          <cell r="CL125"/>
          <cell r="CM125"/>
          <cell r="CN125"/>
          <cell r="CO125"/>
        </row>
        <row r="126">
          <cell r="B126">
            <v>1562</v>
          </cell>
          <cell r="C126">
            <v>119</v>
          </cell>
          <cell r="D126">
            <v>26</v>
          </cell>
          <cell r="E126">
            <v>11</v>
          </cell>
          <cell r="F126">
            <v>2564</v>
          </cell>
          <cell r="G126">
            <v>800025983662</v>
          </cell>
          <cell r="H126" t="str">
            <v>นางสาว</v>
          </cell>
          <cell r="I126" t="str">
            <v>ศรัทธิยา</v>
          </cell>
          <cell r="J126" t="str">
            <v>ลี้แสน</v>
          </cell>
          <cell r="K126">
            <v>1579900143225</v>
          </cell>
          <cell r="L126" t="str">
            <v>บวกครกหลวง</v>
          </cell>
          <cell r="M126" t="str">
            <v>เชียงใหม่ 3</v>
          </cell>
          <cell r="N126">
            <v>8</v>
          </cell>
          <cell r="O126" t="str">
            <v>สินเชื่อธนาคารประชาชน</v>
          </cell>
          <cell r="P126" t="str">
            <v>1.บุคคลค้ำประกัน</v>
          </cell>
          <cell r="Q126">
            <v>127135.22</v>
          </cell>
          <cell r="R126">
            <v>14089.07</v>
          </cell>
          <cell r="S126" t="str">
            <v>จังหวัดเชียงราย</v>
          </cell>
          <cell r="T126" t="str">
            <v>ผบ.3103</v>
          </cell>
          <cell r="U126" t="str">
            <v>2557</v>
          </cell>
          <cell r="V126" t="str">
            <v>ผบ.3457</v>
          </cell>
          <cell r="W126">
            <v>2557</v>
          </cell>
          <cell r="X126">
            <v>3</v>
          </cell>
          <cell r="Y126">
            <v>11</v>
          </cell>
          <cell r="Z126">
            <v>2557</v>
          </cell>
          <cell r="AA126"/>
          <cell r="AB126"/>
          <cell r="AC126"/>
          <cell r="AD126">
            <v>3</v>
          </cell>
          <cell r="AE126">
            <v>11</v>
          </cell>
          <cell r="AF126">
            <v>2557</v>
          </cell>
          <cell r="AG126">
            <v>6</v>
          </cell>
          <cell r="AH126">
            <v>6</v>
          </cell>
          <cell r="AI126">
            <v>2562</v>
          </cell>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22/2/2565</v>
          </cell>
          <cell r="BC126">
            <v>1800</v>
          </cell>
          <cell r="BD126">
            <v>31</v>
          </cell>
          <cell r="BE126">
            <v>8</v>
          </cell>
          <cell r="BF126">
            <v>2565</v>
          </cell>
          <cell r="BG126">
            <v>0</v>
          </cell>
          <cell r="BH126" t="str">
            <v>-</v>
          </cell>
          <cell r="BI126" t="str">
            <v>-</v>
          </cell>
          <cell r="BJ126" t="str">
            <v>-</v>
          </cell>
          <cell r="BK126">
            <v>0</v>
          </cell>
          <cell r="BL126">
            <v>1935</v>
          </cell>
          <cell r="BM126">
            <v>0</v>
          </cell>
          <cell r="BN126">
            <v>6</v>
          </cell>
          <cell r="BO126">
            <v>12</v>
          </cell>
          <cell r="BP126">
            <v>2565</v>
          </cell>
          <cell r="BQ126" t="str">
            <v>-</v>
          </cell>
          <cell r="BR126" t="str">
            <v>-</v>
          </cell>
          <cell r="BS126" t="str">
            <v>-</v>
          </cell>
          <cell r="BT126" t="str">
            <v>นางสาวศรัทธิยา ลี้แสน</v>
          </cell>
          <cell r="BU126">
            <v>0</v>
          </cell>
          <cell r="BV126" t="str">
            <v>1.นางสาวศรัทธิยา ขันคำ
2.นายอดุลย์ ขันคำ
3.นางศิริพร สายสิงห์
4.นายพัชฎะ เตชรักษ์
5.นางกัญญา ศรีผสม
6.นายพันธุ์ศักดิ์ ศรีผสม</v>
          </cell>
          <cell r="BW126" t="str">
            <v>จำเลยที่ 1
คู่สมรสจำเลยที่ 1
จำเลยที่ 2
คู่สมรสจำเลยที่ 2
จำเลยที่ 3
คู่สมรสจำเลยที่ 3</v>
          </cell>
          <cell r="BX126" t="str">
            <v>1-5799-00443-22-5
3-5603-00381-07-7
3-5015-00429-83-0
3-5012-00586-42-5
3-5001-00282-16-4
4-5006-00002-95-9</v>
          </cell>
          <cell r="BY126"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6" t="str">
            <v>พบ</v>
          </cell>
          <cell r="CA126"/>
          <cell r="CB126">
            <v>6</v>
          </cell>
          <cell r="CC126" t="str">
            <v>นักศึกษาฝึกงาน//วรกมล</v>
          </cell>
          <cell r="CD126"/>
          <cell r="CE126"/>
          <cell r="CF126"/>
          <cell r="CG126"/>
          <cell r="CH126"/>
          <cell r="CI126"/>
          <cell r="CJ126"/>
          <cell r="CK126"/>
          <cell r="CL126"/>
          <cell r="CM126"/>
          <cell r="CN126"/>
          <cell r="CO126"/>
        </row>
        <row r="127">
          <cell r="B127">
            <v>1563</v>
          </cell>
          <cell r="C127">
            <v>120</v>
          </cell>
          <cell r="D127">
            <v>26</v>
          </cell>
          <cell r="E127">
            <v>11</v>
          </cell>
          <cell r="F127">
            <v>2564</v>
          </cell>
          <cell r="G127">
            <v>800015048518</v>
          </cell>
          <cell r="H127" t="str">
            <v>นาย</v>
          </cell>
          <cell r="I127" t="str">
            <v>ธุวานันท์</v>
          </cell>
          <cell r="J127" t="str">
            <v>ยารสเอก</v>
          </cell>
          <cell r="K127">
            <v>3501300504277</v>
          </cell>
          <cell r="L127" t="str">
            <v>บวกครกหลวง</v>
          </cell>
          <cell r="M127" t="str">
            <v>เชียงใหม่ 3</v>
          </cell>
          <cell r="N127">
            <v>8</v>
          </cell>
          <cell r="O127" t="str">
            <v>สินเชื่อธนาคารประชาชน</v>
          </cell>
          <cell r="P127" t="str">
            <v>1.บุคคลค้ำประกัน</v>
          </cell>
          <cell r="Q127">
            <v>135000</v>
          </cell>
          <cell r="R127">
            <v>32204.12</v>
          </cell>
          <cell r="S127" t="str">
            <v>แขวงเชียงใหม่</v>
          </cell>
          <cell r="T127" t="str">
            <v>ผบ.6815</v>
          </cell>
          <cell r="U127" t="str">
            <v>2557</v>
          </cell>
          <cell r="V127" t="str">
            <v>ผบ.9146</v>
          </cell>
          <cell r="W127">
            <v>2557</v>
          </cell>
          <cell r="X127"/>
          <cell r="Y127"/>
          <cell r="Z127"/>
          <cell r="AA127">
            <v>16</v>
          </cell>
          <cell r="AB127">
            <v>12</v>
          </cell>
          <cell r="AC127">
            <v>2557</v>
          </cell>
          <cell r="AD127"/>
          <cell r="AE127"/>
          <cell r="AF127"/>
          <cell r="AG127">
            <v>19</v>
          </cell>
          <cell r="AH127">
            <v>10</v>
          </cell>
          <cell r="AI127">
            <v>2560</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t="str">
            <v>0
1800</v>
          </cell>
          <cell r="BD127" t="str">
            <v>13
1</v>
          </cell>
          <cell r="BE127" t="str">
            <v>11
3</v>
          </cell>
          <cell r="BF127" t="str">
            <v>2566
2567</v>
          </cell>
          <cell r="BG127">
            <v>0</v>
          </cell>
          <cell r="BH127" t="str">
            <v>-</v>
          </cell>
          <cell r="BI127" t="str">
            <v>-</v>
          </cell>
          <cell r="BJ127" t="str">
            <v>-</v>
          </cell>
          <cell r="BK127">
            <v>0</v>
          </cell>
          <cell r="BL127" t="str">
            <v>2150
365</v>
          </cell>
          <cell r="BM127">
            <v>0</v>
          </cell>
          <cell r="BN127" t="str">
            <v xml:space="preserve">9
</v>
          </cell>
          <cell r="BO127" t="str">
            <v xml:space="preserve">5
</v>
          </cell>
          <cell r="BP127" t="str">
            <v xml:space="preserve">2567
</v>
          </cell>
          <cell r="BQ127" t="str">
            <v>-</v>
          </cell>
          <cell r="BR127" t="str">
            <v>-</v>
          </cell>
          <cell r="BS127" t="str">
            <v>-</v>
          </cell>
          <cell r="BT127" t="str">
            <v>นายธุวานันท์ ยารสเอก</v>
          </cell>
          <cell r="BU127">
            <v>0</v>
          </cell>
          <cell r="BV127"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7" t="str">
            <v>จำเลยที่ 1
คู่สมรสจำเลยที่ 1
จำเลยที่ 2
คู่สมรสจำเลยที่ 2
จำเลยที่ 3
คู่สมรสจำเลยที่ 3</v>
          </cell>
          <cell r="BX127" t="str">
            <v>3-5013-00504-27-7
3-1009-02038-64-1
3-5199-00084-77-2
3-5599-00198-16-6
3-5019-00248-52-2
3-5019-00248-53-1</v>
          </cell>
          <cell r="BY127"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7" t="str">
            <v>พบ</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1564</v>
          </cell>
          <cell r="C128">
            <v>121</v>
          </cell>
          <cell r="D128">
            <v>26</v>
          </cell>
          <cell r="E128">
            <v>11</v>
          </cell>
          <cell r="F128">
            <v>2564</v>
          </cell>
          <cell r="G128">
            <v>822152010226</v>
          </cell>
          <cell r="H128" t="str">
            <v>นางสาว</v>
          </cell>
          <cell r="I128" t="str">
            <v>แอ๊ด</v>
          </cell>
          <cell r="J128" t="str">
            <v>คำใจ</v>
          </cell>
          <cell r="K128">
            <v>350200537059</v>
          </cell>
          <cell r="L128" t="str">
            <v>จอมทอง</v>
          </cell>
          <cell r="M128" t="str">
            <v>เชียงใหม่ 3</v>
          </cell>
          <cell r="N128">
            <v>8</v>
          </cell>
          <cell r="O128" t="str">
            <v>สินเชื่อธนาคารประชาชน</v>
          </cell>
          <cell r="P128" t="str">
            <v>1.บุคคลค้ำประกัน</v>
          </cell>
          <cell r="Q128">
            <v>45947.38</v>
          </cell>
          <cell r="R128">
            <v>6523.61</v>
          </cell>
          <cell r="S128" t="str">
            <v>แขวงเชียงใหม่</v>
          </cell>
          <cell r="T128" t="str">
            <v>ผบ.1213</v>
          </cell>
          <cell r="U128" t="str">
            <v>2555</v>
          </cell>
          <cell r="V128" t="str">
            <v>ผบ.2044</v>
          </cell>
          <cell r="W128">
            <v>2555</v>
          </cell>
          <cell r="X128"/>
          <cell r="Y128"/>
          <cell r="Z128"/>
          <cell r="AA128">
            <v>14</v>
          </cell>
          <cell r="AB128">
            <v>5</v>
          </cell>
          <cell r="AC128">
            <v>2555</v>
          </cell>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9/3/2565</v>
          </cell>
          <cell r="BC128">
            <v>1500</v>
          </cell>
          <cell r="BD128">
            <v>12</v>
          </cell>
          <cell r="BE128">
            <v>4</v>
          </cell>
          <cell r="BF128">
            <v>2566</v>
          </cell>
          <cell r="BG128">
            <v>0</v>
          </cell>
          <cell r="BH128" t="str">
            <v>-</v>
          </cell>
          <cell r="BI128" t="str">
            <v>-</v>
          </cell>
          <cell r="BJ128" t="str">
            <v>-</v>
          </cell>
          <cell r="BK128">
            <v>0</v>
          </cell>
          <cell r="BL128">
            <v>1150</v>
          </cell>
          <cell r="BM128">
            <v>0</v>
          </cell>
          <cell r="BN128">
            <v>18</v>
          </cell>
          <cell r="BO128">
            <v>7</v>
          </cell>
          <cell r="BP128">
            <v>2566</v>
          </cell>
          <cell r="BQ128" t="str">
            <v>-</v>
          </cell>
          <cell r="BR128" t="str">
            <v>-</v>
          </cell>
          <cell r="BS128" t="str">
            <v>-</v>
          </cell>
          <cell r="BT128" t="str">
            <v>นางสาวแอ๊ด คำใจ</v>
          </cell>
          <cell r="BU128">
            <v>0</v>
          </cell>
          <cell r="BV128" t="str">
            <v>1.นางสาวแอ๊ด คำใจ
2.นางพัชญา ศรีแสง
3.นายปราโมทย์ ศรีแสง
4.นางวรรณ ปะปันนา
5.นายโกเมนทร์ กุมพล</v>
          </cell>
          <cell r="BW128" t="str">
            <v xml:space="preserve">จำเลยที่ 1
จำเลยที่ 2 
คู่สมรสจำเลยที่ 2
จำเลยที่ 3
คู่สมรสจำเลยที่ 3
</v>
          </cell>
          <cell r="BX128" t="str">
            <v>3-5002-00537-05-9
1-5002-00109-61-1
3-5002-00887-96-3
3-5106-00804-10-1
1-5002-00176-96-3</v>
          </cell>
          <cell r="BY12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8" t="str">
            <v>ไม่พบ</v>
          </cell>
          <cell r="CA128"/>
          <cell r="CB128">
            <v>5</v>
          </cell>
          <cell r="CC128" t="str">
            <v>นักศึกษาฝึกงาน//วรกมล</v>
          </cell>
          <cell r="CD128"/>
          <cell r="CE128"/>
          <cell r="CF128"/>
          <cell r="CG128"/>
          <cell r="CH128"/>
          <cell r="CI128"/>
          <cell r="CJ128"/>
          <cell r="CK128"/>
          <cell r="CL128"/>
          <cell r="CM128"/>
          <cell r="CN128"/>
          <cell r="CO128"/>
        </row>
        <row r="129">
          <cell r="B129">
            <v>1565</v>
          </cell>
          <cell r="C129">
            <v>122</v>
          </cell>
          <cell r="D129">
            <v>26</v>
          </cell>
          <cell r="E129">
            <v>11</v>
          </cell>
          <cell r="F129">
            <v>2564</v>
          </cell>
          <cell r="G129">
            <v>839752004201</v>
          </cell>
          <cell r="H129" t="str">
            <v>ดาบตำรวจ</v>
          </cell>
          <cell r="I129" t="str">
            <v>ไมตรี</v>
          </cell>
          <cell r="J129" t="str">
            <v>ปัญญาลือ</v>
          </cell>
          <cell r="K129">
            <v>3501300417421</v>
          </cell>
          <cell r="L129" t="str">
            <v>บวกครกหลวง</v>
          </cell>
          <cell r="M129" t="str">
            <v>เชียงใหม่ 3</v>
          </cell>
          <cell r="N129">
            <v>8</v>
          </cell>
          <cell r="O129" t="str">
            <v>สินเชื่อสวัสดิการ</v>
          </cell>
          <cell r="P129" t="str">
            <v>1.บุคคลค้ำประกัน</v>
          </cell>
          <cell r="Q129">
            <v>628574.63</v>
          </cell>
          <cell r="R129">
            <v>112407.28</v>
          </cell>
          <cell r="S129" t="str">
            <v>จังหวัดเชียงใหม่</v>
          </cell>
          <cell r="T129" t="str">
            <v>ผบ.568</v>
          </cell>
          <cell r="U129" t="str">
            <v>2557</v>
          </cell>
          <cell r="V129" t="str">
            <v>ผบ.738</v>
          </cell>
          <cell r="W129">
            <v>2557</v>
          </cell>
          <cell r="X129"/>
          <cell r="Y129"/>
          <cell r="Z129"/>
          <cell r="AA129">
            <v>2</v>
          </cell>
          <cell r="AB129">
            <v>6</v>
          </cell>
          <cell r="AC129">
            <v>2557</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t="str">
            <v/>
          </cell>
          <cell r="BD129" t="str">
            <v/>
          </cell>
          <cell r="BE129" t="str">
            <v/>
          </cell>
          <cell r="BF129" t="str">
            <v/>
          </cell>
          <cell r="BG129" t="str">
            <v/>
          </cell>
          <cell r="BH129" t="str">
            <v/>
          </cell>
          <cell r="BI129" t="str">
            <v/>
          </cell>
          <cell r="BJ129" t="str">
            <v/>
          </cell>
          <cell r="BK129" t="str">
            <v/>
          </cell>
          <cell r="BL129" t="str">
            <v/>
          </cell>
          <cell r="BM129" t="str">
            <v/>
          </cell>
          <cell r="BN129" t="str">
            <v/>
          </cell>
          <cell r="BO129" t="str">
            <v/>
          </cell>
          <cell r="BP129" t="str">
            <v/>
          </cell>
          <cell r="BQ129" t="str">
            <v/>
          </cell>
          <cell r="BR129" t="str">
            <v/>
          </cell>
          <cell r="BS129" t="str">
            <v/>
          </cell>
          <cell r="BT129" t="str">
            <v>ดาบตำรวจไมตรี ปัญญาลือ</v>
          </cell>
          <cell r="BU129">
            <v>0</v>
          </cell>
          <cell r="BV129"/>
          <cell r="BW129"/>
          <cell r="BX129"/>
          <cell r="BY129"/>
          <cell r="BZ129"/>
          <cell r="CA129"/>
          <cell r="CB129"/>
          <cell r="CC129" t="str">
            <v>นักศึกษาฝึกงาน//วรกมล</v>
          </cell>
          <cell r="CD129"/>
          <cell r="CE129"/>
          <cell r="CF129"/>
          <cell r="CG129"/>
          <cell r="CH129"/>
          <cell r="CI129"/>
          <cell r="CJ129"/>
          <cell r="CK129"/>
          <cell r="CL129"/>
          <cell r="CM129"/>
          <cell r="CN129"/>
          <cell r="CO129"/>
        </row>
        <row r="130">
          <cell r="B130">
            <v>1566</v>
          </cell>
          <cell r="C130">
            <v>123</v>
          </cell>
          <cell r="D130">
            <v>26</v>
          </cell>
          <cell r="E130">
            <v>11</v>
          </cell>
          <cell r="F130">
            <v>2564</v>
          </cell>
          <cell r="G130">
            <v>800027654485</v>
          </cell>
          <cell r="H130" t="str">
            <v>นาย</v>
          </cell>
          <cell r="I130" t="str">
            <v xml:space="preserve">ธีรพงศ์ </v>
          </cell>
          <cell r="J130" t="str">
            <v>ท้าวโพธิ์</v>
          </cell>
          <cell r="K130">
            <v>1509900475988</v>
          </cell>
          <cell r="L130" t="str">
            <v>บวกครกหลวง</v>
          </cell>
          <cell r="M130" t="str">
            <v>เชียงใหม่ 3</v>
          </cell>
          <cell r="N130">
            <v>8</v>
          </cell>
          <cell r="O130" t="str">
            <v>สินเชื่อธนาคารประชาชน</v>
          </cell>
          <cell r="P130" t="str">
            <v>1.บุคคลค้ำประกัน</v>
          </cell>
          <cell r="Q130">
            <v>96666</v>
          </cell>
          <cell r="R130">
            <v>14719.32</v>
          </cell>
          <cell r="S130" t="str">
            <v>แขวงเชียงใหม่</v>
          </cell>
          <cell r="T130" t="str">
            <v>ผบ.7715</v>
          </cell>
          <cell r="U130" t="str">
            <v>2557</v>
          </cell>
          <cell r="V130" t="str">
            <v>ผบ.9218</v>
          </cell>
          <cell r="W130">
            <v>2557</v>
          </cell>
          <cell r="X130">
            <v>18</v>
          </cell>
          <cell r="Y130">
            <v>12</v>
          </cell>
          <cell r="Z130">
            <v>2557</v>
          </cell>
          <cell r="AA130"/>
          <cell r="AB130"/>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10/2/2565</v>
          </cell>
          <cell r="BC130" t="str">
            <v>0
1500</v>
          </cell>
          <cell r="BD130" t="str">
            <v>13
27</v>
          </cell>
          <cell r="BE130" t="str">
            <v>11
3</v>
          </cell>
          <cell r="BF130" t="str">
            <v>2566
2567</v>
          </cell>
          <cell r="BG130">
            <v>0</v>
          </cell>
          <cell r="BH130" t="str">
            <v>-</v>
          </cell>
          <cell r="BI130" t="str">
            <v>-</v>
          </cell>
          <cell r="BJ130" t="str">
            <v>-</v>
          </cell>
          <cell r="BK130">
            <v>0</v>
          </cell>
          <cell r="BL130" t="str">
            <v>1495
365</v>
          </cell>
          <cell r="BM130">
            <v>0</v>
          </cell>
          <cell r="BN130" t="str">
            <v xml:space="preserve">9
</v>
          </cell>
          <cell r="BO130" t="str">
            <v xml:space="preserve">5
</v>
          </cell>
          <cell r="BP130" t="str">
            <v xml:space="preserve">2567
</v>
          </cell>
          <cell r="BQ130" t="str">
            <v>-</v>
          </cell>
          <cell r="BR130" t="str">
            <v>-</v>
          </cell>
          <cell r="BS130" t="str">
            <v>-</v>
          </cell>
          <cell r="BT130" t="str">
            <v>นายธีรพงศ์  ท้าวโพธิ์</v>
          </cell>
          <cell r="BU130">
            <v>0</v>
          </cell>
          <cell r="BV130" t="str">
            <v>1.นายธีรพงศ์ ท้าวโพธิ์
2.นางสาวอคัมย์ศิริ การคนซื่อ
3.นายภัทรชัย พงค์แดง 
4.ส.อ.ธงชัย พิดานปัน
5.นางสาวสุธิชา สมวงค์</v>
          </cell>
          <cell r="BW130" t="str">
            <v>จำเลยที่ 1
คู่สมรสจำเลยที่ 1
จำเลยที่ 2
จำเลยที่ 3
คู่สมรสจำเลยที่ 3</v>
          </cell>
          <cell r="BX130" t="str">
            <v>1-5099-00475-98-8
3-5014-00420-40-7
5-5004-90004-28-4
1-5099-00388-74-1
1-5099-00176-93-0</v>
          </cell>
          <cell r="BY130"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0" t="str">
            <v>พบทรัพย์</v>
          </cell>
          <cell r="CA130"/>
          <cell r="CB130">
            <v>5</v>
          </cell>
          <cell r="CC130" t="str">
            <v>นักศึกษาฝึกงาน//วรกมล</v>
          </cell>
          <cell r="CD130"/>
          <cell r="CE130"/>
          <cell r="CF130"/>
          <cell r="CG130"/>
          <cell r="CH130"/>
          <cell r="CI130"/>
          <cell r="CJ130"/>
          <cell r="CK130"/>
          <cell r="CL130"/>
          <cell r="CM130"/>
          <cell r="CN130"/>
          <cell r="CO130"/>
        </row>
        <row r="131">
          <cell r="B131">
            <v>1567</v>
          </cell>
          <cell r="C131">
            <v>124</v>
          </cell>
          <cell r="D131">
            <v>26</v>
          </cell>
          <cell r="E131">
            <v>11</v>
          </cell>
          <cell r="F131">
            <v>2564</v>
          </cell>
          <cell r="G131">
            <v>800015379764</v>
          </cell>
          <cell r="H131" t="str">
            <v>นาย</v>
          </cell>
          <cell r="I131" t="str">
            <v>ธีรภัทร์</v>
          </cell>
          <cell r="J131" t="str">
            <v>ตั้งพิชัย</v>
          </cell>
          <cell r="K131">
            <v>1100800568068</v>
          </cell>
          <cell r="L131" t="str">
            <v>บวกครกหลวง</v>
          </cell>
          <cell r="M131" t="str">
            <v>เชียงใหม่ 3</v>
          </cell>
          <cell r="N131">
            <v>8</v>
          </cell>
          <cell r="O131" t="str">
            <v>สินเชื่อธนาคารประชาชน</v>
          </cell>
          <cell r="P131" t="str">
            <v>1.บุคคลค้ำประกัน</v>
          </cell>
          <cell r="Q131">
            <v>45797.96</v>
          </cell>
          <cell r="R131">
            <v>6733.97</v>
          </cell>
          <cell r="S131" t="str">
            <v>จังหวัดฝาง</v>
          </cell>
          <cell r="T131" t="str">
            <v>ผบ.159</v>
          </cell>
          <cell r="U131" t="str">
            <v>2557</v>
          </cell>
          <cell r="V131" t="str">
            <v>ผบ.288</v>
          </cell>
          <cell r="W131">
            <v>2557</v>
          </cell>
          <cell r="X131">
            <v>9</v>
          </cell>
          <cell r="Y131">
            <v>6</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9/3/2565</v>
          </cell>
          <cell r="BC131">
            <v>1200</v>
          </cell>
          <cell r="BD131">
            <v>7</v>
          </cell>
          <cell r="BE131">
            <v>11</v>
          </cell>
          <cell r="BF131">
            <v>2565</v>
          </cell>
          <cell r="BG131">
            <v>0</v>
          </cell>
          <cell r="BH131" t="str">
            <v>-</v>
          </cell>
          <cell r="BI131" t="str">
            <v>-</v>
          </cell>
          <cell r="BJ131" t="str">
            <v>-</v>
          </cell>
          <cell r="BK131">
            <v>0</v>
          </cell>
          <cell r="BL131">
            <v>1695</v>
          </cell>
          <cell r="BM131">
            <v>0</v>
          </cell>
          <cell r="BN131">
            <v>22</v>
          </cell>
          <cell r="BO131">
            <v>3</v>
          </cell>
          <cell r="BP131">
            <v>2566</v>
          </cell>
          <cell r="BQ131" t="str">
            <v>-</v>
          </cell>
          <cell r="BR131" t="str">
            <v>-</v>
          </cell>
          <cell r="BS131" t="str">
            <v>-</v>
          </cell>
          <cell r="BT131" t="str">
            <v>นายธีรภัทร์ ตั้งพิชัย</v>
          </cell>
          <cell r="BU131">
            <v>0</v>
          </cell>
          <cell r="BV131" t="str">
            <v>1.นายธัรภัทร์ ตั้งพิชัย
2.นางสาวกาญจนา ไชยกอง
3.นายอนิรุต ธรรมไชย
4.นายกมลศิษฐ์ การพัชรพงศ์</v>
          </cell>
          <cell r="BW131" t="str">
            <v>จำเลยที่ 1
จำเลยที่ 2
คู่สมรสจำเลยที่ 2
จำเลยที่ 3</v>
          </cell>
          <cell r="BX131" t="str">
            <v>1-1008-00568-06-8
1-5011-00065-71-1
3-5011-00284-92-3
3-5009-00869-74-7</v>
          </cell>
          <cell r="BY131"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1" t="str">
            <v>พบ</v>
          </cell>
          <cell r="CA131"/>
          <cell r="CB131">
            <v>4</v>
          </cell>
          <cell r="CC131" t="str">
            <v>นักศึกษาฝึกงาน//วรกมล</v>
          </cell>
          <cell r="CD131" t="str">
            <v>1.นายธีรภัทร์  ตั้งพิชัย 
2.นางสาวกาญจนา  ไชยกอง 
3.นายกมลศิษฐ์  การพัชรพงศ์</v>
          </cell>
          <cell r="CE131" t="str">
            <v xml:space="preserve">จำเลยที่ 1
จำเลยที่ 2
จำเลยที่ 3
</v>
          </cell>
          <cell r="CF131" t="str">
            <v>1-1008-00568-06-8
1-5011-00065-71-7
3-5009-00869-74-7</v>
          </cell>
          <cell r="CG131"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อ.ปากช่อง  จ.นครราชสีมา 
-ไม่พบว่ามีกรรมสิทธิ์ในที่ดิน อ.สะเมิง  จ.เชียงใหม่</v>
          </cell>
          <cell r="CH131"/>
          <cell r="CI131"/>
          <cell r="CJ131">
            <v>3</v>
          </cell>
          <cell r="CK131"/>
          <cell r="CL131"/>
          <cell r="CM131"/>
          <cell r="CN131"/>
          <cell r="CO131"/>
        </row>
        <row r="132">
          <cell r="B132">
            <v>1568</v>
          </cell>
          <cell r="C132">
            <v>125</v>
          </cell>
          <cell r="D132">
            <v>26</v>
          </cell>
          <cell r="E132">
            <v>11</v>
          </cell>
          <cell r="F132">
            <v>2564</v>
          </cell>
          <cell r="G132">
            <v>800027654436</v>
          </cell>
          <cell r="H132" t="str">
            <v>นาย</v>
          </cell>
          <cell r="I132" t="str">
            <v>ณัฐพล</v>
          </cell>
          <cell r="J132" t="str">
            <v>พงค์แดง</v>
          </cell>
          <cell r="K132">
            <v>5500490004284</v>
          </cell>
          <cell r="L132" t="str">
            <v>บวกครกหลวง</v>
          </cell>
          <cell r="M132" t="str">
            <v>เชียงใหม่ 3</v>
          </cell>
          <cell r="N132">
            <v>8</v>
          </cell>
          <cell r="O132" t="str">
            <v>สินเชื่อธนาคารประชาชน</v>
          </cell>
          <cell r="P132" t="str">
            <v>1.บุคคลค้ำประกัน</v>
          </cell>
          <cell r="Q132">
            <v>94999</v>
          </cell>
          <cell r="R132">
            <v>13995.52</v>
          </cell>
          <cell r="S132" t="str">
            <v>แขวงเชียงใหม่</v>
          </cell>
          <cell r="T132" t="str">
            <v>ผบ.7713</v>
          </cell>
          <cell r="U132" t="str">
            <v>2557</v>
          </cell>
          <cell r="V132" t="str">
            <v>ผบ.8735</v>
          </cell>
          <cell r="W132">
            <v>2557</v>
          </cell>
          <cell r="X132">
            <v>2</v>
          </cell>
          <cell r="Y132">
            <v>12</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11/3/2565</v>
          </cell>
          <cell r="BC132" t="str">
            <v>0
1500</v>
          </cell>
          <cell r="BD132" t="str">
            <v>13
27</v>
          </cell>
          <cell r="BE132" t="str">
            <v>11
3</v>
          </cell>
          <cell r="BF132" t="str">
            <v>2566
2567</v>
          </cell>
          <cell r="BG132">
            <v>0</v>
          </cell>
          <cell r="BH132" t="str">
            <v>-</v>
          </cell>
          <cell r="BI132" t="str">
            <v>-</v>
          </cell>
          <cell r="BJ132" t="str">
            <v>-</v>
          </cell>
          <cell r="BK132">
            <v>0</v>
          </cell>
          <cell r="BL132" t="str">
            <v>1095
365</v>
          </cell>
          <cell r="BM132">
            <v>0</v>
          </cell>
          <cell r="BN132" t="str">
            <v xml:space="preserve">9
</v>
          </cell>
          <cell r="BO132" t="str">
            <v xml:space="preserve">5
</v>
          </cell>
          <cell r="BP132" t="str">
            <v xml:space="preserve">2567
</v>
          </cell>
          <cell r="BQ132" t="str">
            <v>-</v>
          </cell>
          <cell r="BR132" t="str">
            <v>-</v>
          </cell>
          <cell r="BS132" t="str">
            <v>-</v>
          </cell>
          <cell r="BT132" t="str">
            <v>นายณัฐพล พงค์แดง</v>
          </cell>
          <cell r="BU132">
            <v>0</v>
          </cell>
          <cell r="BV132" t="str">
            <v>1.นายณัฐพล พงค์แดง 
2.ส.อ.ธงชัย พิดานปัน
3.นางสาวสุธิชา สมวงค์
4.นายธีระพงศ์ ท้าวโพธิ์
5.นางสาวอคัมย์ศิริ การคนซื่อ</v>
          </cell>
          <cell r="BW132" t="str">
            <v>จำเลยที่ 1
จำเลยที่ 2
คู่สมรสจำเลยที่ 2
จำเลยที่ 3
คู่สมรสจำเลยที่ 3</v>
          </cell>
          <cell r="BX132" t="str">
            <v>5-5004-90004-28-4
1-5099-00388-74-1
1-5099-00176-93-0
1-5099-00475-98-8
3-5014-00420-40-7</v>
          </cell>
          <cell r="BY132"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2" t="str">
            <v>พบทรัพย์</v>
          </cell>
          <cell r="CA132"/>
          <cell r="CB132">
            <v>5</v>
          </cell>
          <cell r="CC132" t="str">
            <v>นักศึกษาฝึกงาน//วรกมล</v>
          </cell>
          <cell r="CD132"/>
          <cell r="CE132"/>
          <cell r="CF132"/>
          <cell r="CG132"/>
          <cell r="CH132"/>
          <cell r="CI132"/>
          <cell r="CJ132"/>
          <cell r="CK132"/>
          <cell r="CL132"/>
          <cell r="CM132"/>
          <cell r="CN132"/>
          <cell r="CO132"/>
        </row>
        <row r="133">
          <cell r="B133">
            <v>1569</v>
          </cell>
          <cell r="C133">
            <v>126</v>
          </cell>
          <cell r="D133">
            <v>26</v>
          </cell>
          <cell r="E133">
            <v>11</v>
          </cell>
          <cell r="F133">
            <v>2564</v>
          </cell>
          <cell r="G133">
            <v>821952013992</v>
          </cell>
          <cell r="H133" t="str">
            <v>นาง</v>
          </cell>
          <cell r="I133" t="str">
            <v>ศิรภัสร</v>
          </cell>
          <cell r="J133" t="str">
            <v>จินะกัน</v>
          </cell>
          <cell r="K133">
            <v>3501300158468</v>
          </cell>
          <cell r="L133" t="str">
            <v>สันกำแพง</v>
          </cell>
          <cell r="M133" t="str">
            <v>เชียงใหม่ 3</v>
          </cell>
          <cell r="N133">
            <v>8</v>
          </cell>
          <cell r="O133" t="str">
            <v>สินเชื่อธนาคารประชาชน</v>
          </cell>
          <cell r="P133" t="str">
            <v>1.บุคคลค้ำประกัน</v>
          </cell>
          <cell r="Q133">
            <v>18500</v>
          </cell>
          <cell r="R133">
            <v>6609.02</v>
          </cell>
          <cell r="S133" t="str">
            <v>จังหวัดน่าน(ปัว)</v>
          </cell>
          <cell r="T133" t="str">
            <v>ผบ.135</v>
          </cell>
          <cell r="U133" t="str">
            <v>2556</v>
          </cell>
          <cell r="V133" t="str">
            <v>ผบ.357</v>
          </cell>
          <cell r="W133">
            <v>2556</v>
          </cell>
          <cell r="X133">
            <v>4</v>
          </cell>
          <cell r="Y133">
            <v>9</v>
          </cell>
          <cell r="Z133">
            <v>2556</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11/2/2565</v>
          </cell>
          <cell r="BC133" t="str">
            <v>0
1500</v>
          </cell>
          <cell r="BD133" t="str">
            <v>13
27</v>
          </cell>
          <cell r="BE133" t="str">
            <v>11
3</v>
          </cell>
          <cell r="BF133" t="str">
            <v>2566
2567</v>
          </cell>
          <cell r="BG133">
            <v>0</v>
          </cell>
          <cell r="BH133" t="str">
            <v>-</v>
          </cell>
          <cell r="BI133" t="str">
            <v>-</v>
          </cell>
          <cell r="BJ133" t="str">
            <v>-</v>
          </cell>
          <cell r="BK133">
            <v>0</v>
          </cell>
          <cell r="BL133" t="str">
            <v>1620
530</v>
          </cell>
          <cell r="BM133">
            <v>0</v>
          </cell>
          <cell r="BN133" t="str">
            <v/>
          </cell>
          <cell r="BO133" t="str">
            <v/>
          </cell>
          <cell r="BP133" t="str">
            <v/>
          </cell>
          <cell r="BQ133" t="str">
            <v>-</v>
          </cell>
          <cell r="BR133" t="str">
            <v>-</v>
          </cell>
          <cell r="BS133" t="str">
            <v>-</v>
          </cell>
          <cell r="BT133" t="str">
            <v>นางศิรภัสร จินะกัน</v>
          </cell>
          <cell r="BU133">
            <v>0</v>
          </cell>
          <cell r="BV133" t="str">
            <v>1.นางศริภัสร  จินะกัน
2.นายจรัส ชาวริม
3.ปิติพัฒน์  จิระกัน
4.นางสาวศิชล  อินทจันทร์
5.นายบุญทิ่ง จิระกัน
5.นางดวงเดือน ปัญญาจิน</v>
          </cell>
          <cell r="BW133" t="str">
            <v>จำเลยที่1
คู่สมรสจำเลยที่1
จำเลยที่2
คู่สมรสจำเลยที่2
จำเลยที่3
คู่สมรสจำเลยที่3</v>
          </cell>
          <cell r="BX133" t="str">
            <v>3-5013-00158-46-8
3-5509-00214-59-7
3-5013-00158-48-4
3-5013-00540-49-4
3-5013-00158-47-6
3-5013-00518-81-2</v>
          </cell>
          <cell r="BY133"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3" t="str">
            <v>พบ</v>
          </cell>
          <cell r="CA133"/>
          <cell r="CB133">
            <v>6</v>
          </cell>
          <cell r="CC133" t="str">
            <v>นักศึกษาฝึกงาน//วรกมล</v>
          </cell>
          <cell r="CD133"/>
          <cell r="CE133"/>
          <cell r="CF133"/>
          <cell r="CG133"/>
          <cell r="CH133"/>
          <cell r="CI133"/>
          <cell r="CJ133"/>
          <cell r="CK133"/>
          <cell r="CL133"/>
          <cell r="CM133"/>
          <cell r="CN133"/>
          <cell r="CO133"/>
        </row>
        <row r="134">
          <cell r="B134">
            <v>1570</v>
          </cell>
          <cell r="C134">
            <v>127</v>
          </cell>
          <cell r="D134">
            <v>26</v>
          </cell>
          <cell r="E134">
            <v>11</v>
          </cell>
          <cell r="F134">
            <v>2564</v>
          </cell>
          <cell r="G134">
            <v>800023005229</v>
          </cell>
          <cell r="H134" t="str">
            <v>นาง</v>
          </cell>
          <cell r="I134" t="str">
            <v>กมลรัตน์</v>
          </cell>
          <cell r="J134" t="str">
            <v>ปาลี</v>
          </cell>
          <cell r="K134">
            <v>3501800053886</v>
          </cell>
          <cell r="L134" t="str">
            <v>อมก๋อย</v>
          </cell>
          <cell r="M134" t="str">
            <v>เชียงใหม่ 3</v>
          </cell>
          <cell r="N134">
            <v>8</v>
          </cell>
          <cell r="O134" t="str">
            <v>สินเชื่อธนาคารประชาชน</v>
          </cell>
          <cell r="P134" t="str">
            <v>1.บุคคลค้ำประกัน</v>
          </cell>
          <cell r="Q134">
            <v>76664</v>
          </cell>
          <cell r="R134">
            <v>4674.3</v>
          </cell>
          <cell r="S134" t="str">
            <v>จังหวัดเชียงใหม่</v>
          </cell>
          <cell r="T134" t="str">
            <v>ผบ.656</v>
          </cell>
          <cell r="U134" t="str">
            <v>2556</v>
          </cell>
          <cell r="V134" t="str">
            <v>ผบ.1270</v>
          </cell>
          <cell r="W134">
            <v>2556</v>
          </cell>
          <cell r="X134"/>
          <cell r="Y134"/>
          <cell r="Z134"/>
          <cell r="AA134">
            <v>27</v>
          </cell>
          <cell r="AB134">
            <v>8</v>
          </cell>
          <cell r="AC134">
            <v>2556</v>
          </cell>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22/2/2565</v>
          </cell>
          <cell r="BC134">
            <v>900</v>
          </cell>
          <cell r="BD134">
            <v>30</v>
          </cell>
          <cell r="BE134">
            <v>6</v>
          </cell>
          <cell r="BF134">
            <v>2566</v>
          </cell>
          <cell r="BG134">
            <v>0</v>
          </cell>
          <cell r="BH134" t="str">
            <v>-</v>
          </cell>
          <cell r="BI134" t="str">
            <v>-</v>
          </cell>
          <cell r="BJ134" t="str">
            <v>-</v>
          </cell>
          <cell r="BK134">
            <v>0</v>
          </cell>
          <cell r="BL134">
            <v>755</v>
          </cell>
          <cell r="BM134">
            <v>0</v>
          </cell>
          <cell r="BN134" t="str">
            <v/>
          </cell>
          <cell r="BO134" t="str">
            <v/>
          </cell>
          <cell r="BP134" t="str">
            <v/>
          </cell>
          <cell r="BQ134" t="str">
            <v>-</v>
          </cell>
          <cell r="BR134" t="str">
            <v>-</v>
          </cell>
          <cell r="BS134" t="str">
            <v>-</v>
          </cell>
          <cell r="BT134" t="str">
            <v>นางกมลรัตน์ ปาลี</v>
          </cell>
          <cell r="BU134">
            <v>0</v>
          </cell>
          <cell r="BV134" t="str">
            <v>1.นางกมลรัตน์ ปาลี
2.นางโหล่ง ตาสุต๋า
3.นางกองคำ แก้วจันทร์มัง</v>
          </cell>
          <cell r="BW134" t="str">
            <v>จำเลยที่ 1
จำเลยที่ 2
จำเลยที่ 3</v>
          </cell>
          <cell r="BX134" t="str">
            <v>3-5018-00053-88-6
3-5018-00163-43-6
3-5018-00047-66-5</v>
          </cell>
          <cell r="BY134"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4" t="str">
            <v>พบทรัพย์</v>
          </cell>
          <cell r="CA134"/>
          <cell r="CB134">
            <v>3</v>
          </cell>
          <cell r="CC134" t="str">
            <v>นักศึกษาฝึกงาน//วรกมล</v>
          </cell>
          <cell r="CD134"/>
          <cell r="CE134"/>
          <cell r="CF134"/>
          <cell r="CG134"/>
          <cell r="CH134"/>
          <cell r="CI134"/>
          <cell r="CJ134"/>
          <cell r="CK134"/>
          <cell r="CL134"/>
          <cell r="CM134"/>
          <cell r="CN134"/>
          <cell r="CO134"/>
        </row>
        <row r="135">
          <cell r="B135">
            <v>1571</v>
          </cell>
          <cell r="C135">
            <v>128</v>
          </cell>
          <cell r="D135">
            <v>26</v>
          </cell>
          <cell r="E135">
            <v>11</v>
          </cell>
          <cell r="F135">
            <v>2564</v>
          </cell>
          <cell r="G135">
            <v>800021290799</v>
          </cell>
          <cell r="H135" t="str">
            <v>นางสาว</v>
          </cell>
          <cell r="I135" t="str">
            <v>ปริชาติ</v>
          </cell>
          <cell r="J135" t="str">
            <v>บุญจันต๊ะ</v>
          </cell>
          <cell r="K135">
            <v>1509900152020</v>
          </cell>
          <cell r="L135" t="str">
            <v>สันกำแพง</v>
          </cell>
          <cell r="M135" t="str">
            <v>เชียงใหม่ 3</v>
          </cell>
          <cell r="N135">
            <v>8</v>
          </cell>
          <cell r="O135" t="str">
            <v>สินเชื่อธนาคารประชาชน</v>
          </cell>
          <cell r="P135" t="str">
            <v>1.บุคคลค้ำประกัน</v>
          </cell>
          <cell r="Q135">
            <v>27498</v>
          </cell>
          <cell r="R135">
            <v>2984.4</v>
          </cell>
          <cell r="S135" t="str">
            <v>แขวงเชียงใหม่</v>
          </cell>
          <cell r="T135" t="str">
            <v>ผบ.7002</v>
          </cell>
          <cell r="U135" t="str">
            <v>2556</v>
          </cell>
          <cell r="V135" t="str">
            <v>ผบ.7887</v>
          </cell>
          <cell r="W135">
            <v>2556</v>
          </cell>
          <cell r="X135">
            <v>26</v>
          </cell>
          <cell r="Y135">
            <v>11</v>
          </cell>
          <cell r="Z135">
            <v>2556</v>
          </cell>
          <cell r="AA135"/>
          <cell r="AB135"/>
          <cell r="AC135"/>
          <cell r="AD135"/>
          <cell r="AE135"/>
          <cell r="AF135"/>
          <cell r="AG135">
            <v>10</v>
          </cell>
          <cell r="AH135">
            <v>2</v>
          </cell>
          <cell r="AI135">
            <v>2557</v>
          </cell>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10/2/2565</v>
          </cell>
          <cell r="BC135">
            <v>0</v>
          </cell>
          <cell r="BD135">
            <v>13</v>
          </cell>
          <cell r="BE135">
            <v>11</v>
          </cell>
          <cell r="BF135">
            <v>2566</v>
          </cell>
          <cell r="BG135">
            <v>0</v>
          </cell>
          <cell r="BH135" t="str">
            <v>-</v>
          </cell>
          <cell r="BI135" t="str">
            <v>-</v>
          </cell>
          <cell r="BJ135" t="str">
            <v>-</v>
          </cell>
          <cell r="BK135">
            <v>0</v>
          </cell>
          <cell r="BL135">
            <v>625</v>
          </cell>
          <cell r="BM135">
            <v>0</v>
          </cell>
          <cell r="BN135" t="str">
            <v/>
          </cell>
          <cell r="BO135" t="str">
            <v/>
          </cell>
          <cell r="BP135" t="str">
            <v/>
          </cell>
          <cell r="BQ135" t="str">
            <v>-</v>
          </cell>
          <cell r="BR135" t="str">
            <v>-</v>
          </cell>
          <cell r="BS135" t="str">
            <v>-</v>
          </cell>
          <cell r="BT135" t="str">
            <v>นางสาวปริชาติ บุญจันต๊ะ</v>
          </cell>
          <cell r="BU135">
            <v>0</v>
          </cell>
          <cell r="BV135" t="str">
            <v>1.นางสาวปริชาติ บุญจันต๊ะ
2.นายชัยรัตน์ นันต๊ะ.
3.นางสาวอรุณี อ้ายตัน
4.นางสาวพิกุลทอง เตจ๊ะยวง
5.นายนเรศ โดดาธรรม</v>
          </cell>
          <cell r="BW135" t="str">
            <v>จำเลยที่ 1 
คู่สมรสจำเลยที่ 1
จำเลยที่ 2
จำเลยที่ 3
คู่สมรสจำเลยที่ 3</v>
          </cell>
          <cell r="BX135" t="str">
            <v>1-5099-00152-02-0
1-5710-00005-92-9
3-5013-00287-04-7
1-5099-00443-72-5
3-5013-00217-98-7</v>
          </cell>
          <cell r="BY135"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5" t="str">
            <v>ไมพบ</v>
          </cell>
          <cell r="CA135"/>
          <cell r="CB135">
            <v>5</v>
          </cell>
          <cell r="CC135" t="str">
            <v>นักศึกษาฝึกงาน//วรกมล</v>
          </cell>
          <cell r="CD135"/>
          <cell r="CE135"/>
          <cell r="CF135"/>
          <cell r="CG135"/>
          <cell r="CH135"/>
          <cell r="CI135"/>
          <cell r="CJ135"/>
          <cell r="CK135"/>
          <cell r="CL135"/>
          <cell r="CM135"/>
          <cell r="CN135"/>
          <cell r="CO135"/>
        </row>
        <row r="136">
          <cell r="B136">
            <v>1572</v>
          </cell>
          <cell r="C136">
            <v>129</v>
          </cell>
          <cell r="D136">
            <v>26</v>
          </cell>
          <cell r="E136">
            <v>11</v>
          </cell>
          <cell r="F136">
            <v>2564</v>
          </cell>
          <cell r="G136">
            <v>800018324338</v>
          </cell>
          <cell r="H136" t="str">
            <v>นาง</v>
          </cell>
          <cell r="I136" t="str">
            <v>เกศสุดา</v>
          </cell>
          <cell r="J136" t="str">
            <v>กันทะละ</v>
          </cell>
          <cell r="K136">
            <v>3501300084278</v>
          </cell>
          <cell r="L136" t="str">
            <v>สันกำแพง</v>
          </cell>
          <cell r="M136" t="str">
            <v>เชียงใหม่ 3</v>
          </cell>
          <cell r="N136">
            <v>8</v>
          </cell>
          <cell r="O136" t="str">
            <v>สินเชื่อธนาคารประชาชน</v>
          </cell>
          <cell r="P136" t="str">
            <v>1.บุคคลค้ำประกัน</v>
          </cell>
          <cell r="Q136">
            <v>20000</v>
          </cell>
          <cell r="R136">
            <v>1879.59</v>
          </cell>
          <cell r="S136" t="str">
            <v>แขวงเชียงใหม่</v>
          </cell>
          <cell r="T136" t="str">
            <v>ผบ.6564</v>
          </cell>
          <cell r="U136" t="str">
            <v>2556</v>
          </cell>
          <cell r="V136" t="str">
            <v>ผบ.7527</v>
          </cell>
          <cell r="W136">
            <v>2556</v>
          </cell>
          <cell r="X136">
            <v>12</v>
          </cell>
          <cell r="Y136">
            <v>11</v>
          </cell>
          <cell r="Z136">
            <v>2556</v>
          </cell>
          <cell r="AA136"/>
          <cell r="AB136"/>
          <cell r="AC136"/>
          <cell r="AD136">
            <v>12</v>
          </cell>
          <cell r="AE136">
            <v>11</v>
          </cell>
          <cell r="AF136">
            <v>2556</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11/3/2565</v>
          </cell>
          <cell r="BC136">
            <v>1500</v>
          </cell>
          <cell r="BD136">
            <v>31</v>
          </cell>
          <cell r="BE136">
            <v>8</v>
          </cell>
          <cell r="BF136">
            <v>2565</v>
          </cell>
          <cell r="BG136">
            <v>0</v>
          </cell>
          <cell r="BH136" t="str">
            <v>-</v>
          </cell>
          <cell r="BI136" t="str">
            <v>-</v>
          </cell>
          <cell r="BJ136" t="str">
            <v>-</v>
          </cell>
          <cell r="BK136">
            <v>0</v>
          </cell>
          <cell r="BL136">
            <v>1205</v>
          </cell>
          <cell r="BM136">
            <v>0</v>
          </cell>
          <cell r="BN136" t="str">
            <v/>
          </cell>
          <cell r="BO136" t="str">
            <v/>
          </cell>
          <cell r="BP136" t="str">
            <v/>
          </cell>
          <cell r="BQ136" t="str">
            <v>-</v>
          </cell>
          <cell r="BR136" t="str">
            <v>-</v>
          </cell>
          <cell r="BS136" t="str">
            <v>-</v>
          </cell>
          <cell r="BT136" t="str">
            <v>นางเกศสุดา กันทะละ</v>
          </cell>
          <cell r="BU136">
            <v>0</v>
          </cell>
          <cell r="BV136" t="str">
            <v>1.นางเกศสุดา  กันทะละ
2.นางอัมพร  องค์การหรือยางงาม
3.นายวีระพันธ์  องค์การ
4.นางพรพรรณ คำมา
5.นายชัญชาญ  คำมา</v>
          </cell>
          <cell r="BW136" t="str">
            <v>จำเลยที่ 1 
จำเลยที่ 2
คู่สมรสจำเลยที่ 2
จำเลยที่ 3
คู่สมรสจำเลยที่ 3</v>
          </cell>
          <cell r="BX136" t="str">
            <v>3-5013-00084-27-8
3-5013-00141-47-6
3-5102-00003-88-7
3-5206-00027-41-4
3-5013-00084-69-3</v>
          </cell>
          <cell r="BY136"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6" t="str">
            <v>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1573</v>
          </cell>
          <cell r="C137">
            <v>130</v>
          </cell>
          <cell r="D137">
            <v>26</v>
          </cell>
          <cell r="E137">
            <v>11</v>
          </cell>
          <cell r="F137">
            <v>2564</v>
          </cell>
          <cell r="G137">
            <v>800021275501</v>
          </cell>
          <cell r="H137" t="str">
            <v>นาย</v>
          </cell>
          <cell r="I137" t="str">
            <v>จันทร์ติ๊บ</v>
          </cell>
          <cell r="J137" t="str">
            <v>บุญทาวงค์</v>
          </cell>
          <cell r="K137">
            <v>3501200541529</v>
          </cell>
          <cell r="L137" t="str">
            <v>สันกำแพง</v>
          </cell>
          <cell r="M137" t="str">
            <v>เชียงใหม่ 3</v>
          </cell>
          <cell r="N137">
            <v>8</v>
          </cell>
          <cell r="O137" t="str">
            <v>สินเชื่อธนาคารประชาชน</v>
          </cell>
          <cell r="P137" t="str">
            <v>1.บุคคลค้ำประกัน</v>
          </cell>
          <cell r="Q137">
            <v>24998</v>
          </cell>
          <cell r="R137">
            <v>3473.01</v>
          </cell>
          <cell r="S137" t="str">
            <v>แขวงเชียงใหม่</v>
          </cell>
          <cell r="T137" t="str">
            <v>ผบ.7523</v>
          </cell>
          <cell r="U137" t="str">
            <v>2557</v>
          </cell>
          <cell r="V137" t="str">
            <v>ผบ.9050</v>
          </cell>
          <cell r="W137">
            <v>2557</v>
          </cell>
          <cell r="X137"/>
          <cell r="Y137"/>
          <cell r="Z137"/>
          <cell r="AA137">
            <v>11</v>
          </cell>
          <cell r="AB137">
            <v>12</v>
          </cell>
          <cell r="AC137">
            <v>2557</v>
          </cell>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9/3/2565</v>
          </cell>
          <cell r="BC137">
            <v>1800</v>
          </cell>
          <cell r="BD137">
            <v>31</v>
          </cell>
          <cell r="BE137">
            <v>8</v>
          </cell>
          <cell r="BF137">
            <v>2565</v>
          </cell>
          <cell r="BG137">
            <v>0</v>
          </cell>
          <cell r="BH137" t="str">
            <v>-</v>
          </cell>
          <cell r="BI137" t="str">
            <v>-</v>
          </cell>
          <cell r="BJ137" t="str">
            <v>-</v>
          </cell>
          <cell r="BK137">
            <v>0</v>
          </cell>
          <cell r="BL137">
            <v>1540</v>
          </cell>
          <cell r="BM137">
            <v>0</v>
          </cell>
          <cell r="BN137" t="str">
            <v/>
          </cell>
          <cell r="BO137" t="str">
            <v/>
          </cell>
          <cell r="BP137" t="str">
            <v/>
          </cell>
          <cell r="BQ137" t="str">
            <v>-</v>
          </cell>
          <cell r="BR137" t="str">
            <v>-</v>
          </cell>
          <cell r="BS137" t="str">
            <v>-</v>
          </cell>
          <cell r="BT137" t="str">
            <v>นายจันทร์ติ๊บ บุญทาวงค์</v>
          </cell>
          <cell r="BU137">
            <v>0</v>
          </cell>
          <cell r="BV137"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7" t="str">
            <v>จำเลยที่ 1
คู่สมรมจำเลยที่ 1
จำเลยที่ 2
คู่สมรมจำเลยที่ 2
จำเลยที่ 3
คู่สมรมจำเลยที่ 3</v>
          </cell>
          <cell r="BX137" t="str">
            <v>3-5012-00541-52-9
3-4607-00013-23-8
3-5013-00798-91-2
3-5013-00336-60-9
3-5013-00511-75-3
3-5013-00479-54-0</v>
          </cell>
          <cell r="BY137"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7" t="str">
            <v>ไม่พบ</v>
          </cell>
          <cell r="CA137"/>
          <cell r="CB137">
            <v>6</v>
          </cell>
          <cell r="CC137" t="str">
            <v>นักศึกษาฝึกงาน//วรกมล</v>
          </cell>
          <cell r="CD137"/>
          <cell r="CE137"/>
          <cell r="CF137"/>
          <cell r="CG137"/>
          <cell r="CH137"/>
          <cell r="CI137"/>
          <cell r="CJ137"/>
          <cell r="CK137"/>
          <cell r="CL137"/>
          <cell r="CM137"/>
          <cell r="CN137"/>
          <cell r="CO137"/>
        </row>
        <row r="138">
          <cell r="B138">
            <v>1574</v>
          </cell>
          <cell r="C138">
            <v>131</v>
          </cell>
          <cell r="D138">
            <v>26</v>
          </cell>
          <cell r="E138">
            <v>11</v>
          </cell>
          <cell r="F138">
            <v>2564</v>
          </cell>
          <cell r="G138">
            <v>800018214331</v>
          </cell>
          <cell r="H138" t="str">
            <v>นาง</v>
          </cell>
          <cell r="I138" t="str">
            <v>ปรียา</v>
          </cell>
          <cell r="J138" t="str">
            <v>พันธุ์เกษม</v>
          </cell>
          <cell r="K138">
            <v>3509900571479</v>
          </cell>
          <cell r="L138" t="str">
            <v>บ่อสร้าง</v>
          </cell>
          <cell r="M138" t="str">
            <v>เชียงใหม่ 3</v>
          </cell>
          <cell r="N138">
            <v>8</v>
          </cell>
          <cell r="O138" t="str">
            <v>สินเชื่อธนาคารประชาชน</v>
          </cell>
          <cell r="P138" t="str">
            <v>1.บุคคลค้ำประกัน</v>
          </cell>
          <cell r="Q138">
            <v>152714.09</v>
          </cell>
          <cell r="R138">
            <v>13165.11</v>
          </cell>
          <cell r="S138" t="str">
            <v>แขวงเชียงใหม่</v>
          </cell>
          <cell r="T138" t="str">
            <v>ผบ.7548</v>
          </cell>
          <cell r="U138" t="str">
            <v>2557</v>
          </cell>
          <cell r="V138" t="str">
            <v>ผบ.8957</v>
          </cell>
          <cell r="W138">
            <v>2557</v>
          </cell>
          <cell r="X138"/>
          <cell r="Y138"/>
          <cell r="Z138"/>
          <cell r="AA138">
            <v>9</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8" t="str">
            <v>1200
1500</v>
          </cell>
          <cell r="BD138" t="str">
            <v>20
13</v>
          </cell>
          <cell r="BE138" t="str">
            <v>2
11</v>
          </cell>
          <cell r="BF138" t="str">
            <v>2566
2566</v>
          </cell>
          <cell r="BG138">
            <v>0</v>
          </cell>
          <cell r="BH138" t="str">
            <v>-</v>
          </cell>
          <cell r="BI138" t="str">
            <v>-</v>
          </cell>
          <cell r="BJ138" t="str">
            <v>-</v>
          </cell>
          <cell r="BK138">
            <v>0</v>
          </cell>
          <cell r="BL138" t="str">
            <v>1400
1665</v>
          </cell>
          <cell r="BM138">
            <v>0</v>
          </cell>
          <cell r="BN138" t="str">
            <v>18
29</v>
          </cell>
          <cell r="BO138" t="str">
            <v>7
3</v>
          </cell>
          <cell r="BP138" t="str">
            <v>2566
2567</v>
          </cell>
          <cell r="BQ138" t="str">
            <v>-</v>
          </cell>
          <cell r="BR138" t="str">
            <v>-</v>
          </cell>
          <cell r="BS138" t="str">
            <v>-</v>
          </cell>
          <cell r="BT138" t="str">
            <v>นางปรียา พันธุ์เกษม</v>
          </cell>
          <cell r="BU138">
            <v>0</v>
          </cell>
          <cell r="BV138" t="str">
            <v>1.นางปรียา พันธุ์เกษม
2.นายชัยกาญจน์ พันธุ์เกษม
3.นางสาวกัลยาณี กันทานี
4.นายวิเชษฐ์ ภูมี
5.นายพีระพงษ์ ยิ่งเจริญ</v>
          </cell>
          <cell r="BW138" t="str">
            <v>จำเลยที่ 1
คู่สมรสจำเลยที่ 1
จำเลยที่ 2
คู่สมรสจำเลยที่ 2
จำเลยที่ 3</v>
          </cell>
          <cell r="BX138" t="str">
            <v>3-5099-00571-47-9
3-5005-00578-06-1
3-5005-00576-82-3
3-4302-00501-00-4
3-5005-00583-87-1</v>
          </cell>
          <cell r="BY138"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8" t="str">
            <v>พบทรัพย์</v>
          </cell>
          <cell r="CA138" t="str">
            <v>พบ</v>
          </cell>
          <cell r="CB138">
            <v>4</v>
          </cell>
          <cell r="CC138" t="str">
            <v>นักศึกษาฝึกงาน//วรกมล</v>
          </cell>
          <cell r="CD138" t="str">
            <v xml:space="preserve">1.นางปรียา พันธุ์เกษม
2.นายชัยกาญจน์ พันธุ์เกษม
3.นางสาวกัลยาณี กันทานี
4.นายวิเชษฐ์ ภูมี
5.นายพีระพงษ์ ยิ่งเจริญ
</v>
          </cell>
          <cell r="CE138" t="str">
            <v xml:space="preserve">จำเลยที่ 1
คู่สมรสจำเลยที่ 1
จำเลยที่ 2
คู่สมรสจำเลยที่ 2
จำเลยที่ 3
</v>
          </cell>
          <cell r="CF138" t="str">
            <v>3-5099-00571-47-9
3-5005-00578-06-1
3-5005-00576-82-3
3-4302-00501-00-4
3-5005-00583-87-1</v>
          </cell>
          <cell r="CG138"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8" t="str">
            <v>ไม่พบ</v>
          </cell>
          <cell r="CI138"/>
          <cell r="CJ138">
            <v>4</v>
          </cell>
          <cell r="CK138"/>
          <cell r="CL138"/>
          <cell r="CM138"/>
          <cell r="CN138"/>
          <cell r="CO138"/>
        </row>
        <row r="139">
          <cell r="B139">
            <v>1575</v>
          </cell>
          <cell r="C139">
            <v>132</v>
          </cell>
          <cell r="D139">
            <v>26</v>
          </cell>
          <cell r="E139">
            <v>11</v>
          </cell>
          <cell r="F139">
            <v>2564</v>
          </cell>
          <cell r="G139">
            <v>821952011459</v>
          </cell>
          <cell r="H139" t="str">
            <v>นางสาว</v>
          </cell>
          <cell r="I139" t="str">
            <v>กมลทิพย์</v>
          </cell>
          <cell r="J139" t="str">
            <v>สุวรรณคำ</v>
          </cell>
          <cell r="K139">
            <v>350010047556</v>
          </cell>
          <cell r="L139" t="str">
            <v>สันกำแพง</v>
          </cell>
          <cell r="M139" t="str">
            <v>เชียงใหม่ 3</v>
          </cell>
          <cell r="N139">
            <v>8</v>
          </cell>
          <cell r="O139" t="str">
            <v>สินเชื่อสวัสดิการ</v>
          </cell>
          <cell r="P139" t="str">
            <v>1.บุคคลค้ำประกัน</v>
          </cell>
          <cell r="Q139">
            <v>39074.42</v>
          </cell>
          <cell r="R139">
            <v>5028.82</v>
          </cell>
          <cell r="S139" t="str">
            <v>แขวงเชียงใหม่</v>
          </cell>
          <cell r="T139" t="str">
            <v>ผบ.93</v>
          </cell>
          <cell r="U139" t="str">
            <v>2557</v>
          </cell>
          <cell r="V139" t="str">
            <v>ผบ.1340</v>
          </cell>
          <cell r="W139">
            <v>2557</v>
          </cell>
          <cell r="X139">
            <v>10</v>
          </cell>
          <cell r="Y139">
            <v>3</v>
          </cell>
          <cell r="Z139">
            <v>2557</v>
          </cell>
          <cell r="AA139"/>
          <cell r="AB139"/>
          <cell r="AC139"/>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10/2/2565</v>
          </cell>
          <cell r="BC139">
            <v>600</v>
          </cell>
          <cell r="BD139">
            <v>31</v>
          </cell>
          <cell r="BE139">
            <v>8</v>
          </cell>
          <cell r="BF139">
            <v>2565</v>
          </cell>
          <cell r="BG139">
            <v>0</v>
          </cell>
          <cell r="BH139" t="str">
            <v>-</v>
          </cell>
          <cell r="BI139" t="str">
            <v>-</v>
          </cell>
          <cell r="BJ139" t="str">
            <v>-</v>
          </cell>
          <cell r="BK139">
            <v>0</v>
          </cell>
          <cell r="BL139">
            <v>605</v>
          </cell>
          <cell r="BM139">
            <v>0</v>
          </cell>
          <cell r="BN139" t="str">
            <v/>
          </cell>
          <cell r="BO139" t="str">
            <v/>
          </cell>
          <cell r="BP139" t="str">
            <v/>
          </cell>
          <cell r="BQ139" t="str">
            <v>-</v>
          </cell>
          <cell r="BR139" t="str">
            <v>-</v>
          </cell>
          <cell r="BS139" t="str">
            <v>-</v>
          </cell>
          <cell r="BT139" t="str">
            <v>นางสาวกมลทิพย์ สุวรรณคำ</v>
          </cell>
          <cell r="BU139">
            <v>0</v>
          </cell>
          <cell r="BV139" t="str">
            <v>1.นางสาวกมลทิพย์ สุวรรณคำ
2.นายกณวรรธ์ พัฒนวาณิชย์</v>
          </cell>
          <cell r="BW139" t="str">
            <v xml:space="preserve">จำเลยที่ 1
จำเลยที่ 2
</v>
          </cell>
          <cell r="BX139" t="str">
            <v>3-5001-00047-55-6
3-5005-00410-52-6</v>
          </cell>
          <cell r="BY139"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39" t="str">
            <v>ไม่พบ</v>
          </cell>
          <cell r="CA139"/>
          <cell r="CB139">
            <v>2</v>
          </cell>
          <cell r="CC139" t="str">
            <v>นักศึกษาฝึกงาน//วรกมล</v>
          </cell>
          <cell r="CD139" t="str">
            <v>1.นางสาวกมลทิพย์ สุวรรณคำ
2.นายกณวรรธ์ พัฒนวาณิชย์</v>
          </cell>
          <cell r="CE139" t="str">
            <v xml:space="preserve">จำเลยที่ 1
จำเลยที่ 2
</v>
          </cell>
          <cell r="CF139" t="str">
            <v>3-5001-00047-55-6
3-5005-00410-52-6</v>
          </cell>
          <cell r="CG139"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39" t="str">
            <v>ไม่พบทรัพย์</v>
          </cell>
          <cell r="CI139"/>
          <cell r="CJ139"/>
          <cell r="CK139"/>
          <cell r="CL139"/>
          <cell r="CM139"/>
          <cell r="CN139"/>
          <cell r="CO139"/>
        </row>
        <row r="140">
          <cell r="B140">
            <v>1576</v>
          </cell>
          <cell r="C140">
            <v>133</v>
          </cell>
          <cell r="D140">
            <v>26</v>
          </cell>
          <cell r="E140">
            <v>11</v>
          </cell>
          <cell r="F140">
            <v>2564</v>
          </cell>
          <cell r="G140">
            <v>800016750674</v>
          </cell>
          <cell r="H140" t="str">
            <v>นาง</v>
          </cell>
          <cell r="I140" t="str">
            <v>ปวันรัตน์</v>
          </cell>
          <cell r="J140" t="str">
            <v>ยอดแก้ว</v>
          </cell>
          <cell r="K140">
            <v>3500700080872</v>
          </cell>
          <cell r="L140" t="str">
            <v>สันกำแพง</v>
          </cell>
          <cell r="M140" t="str">
            <v>เชียงใหม่ 3</v>
          </cell>
          <cell r="N140">
            <v>8</v>
          </cell>
          <cell r="O140" t="str">
            <v>สินเชื่อธนาคารประชาชน</v>
          </cell>
          <cell r="P140" t="str">
            <v>1.บุคคลค้ำประกัน</v>
          </cell>
          <cell r="Q140">
            <v>38538</v>
          </cell>
          <cell r="R140">
            <v>6056.37</v>
          </cell>
          <cell r="S140" t="str">
            <v>แขวงเชียงใหม่</v>
          </cell>
          <cell r="T140" t="str">
            <v>ผบ.100</v>
          </cell>
          <cell r="U140" t="str">
            <v>2557</v>
          </cell>
          <cell r="V140" t="str">
            <v>ผบ.1189</v>
          </cell>
          <cell r="W140">
            <v>2557</v>
          </cell>
          <cell r="X140">
            <v>3</v>
          </cell>
          <cell r="Y140">
            <v>3</v>
          </cell>
          <cell r="Z140">
            <v>2557</v>
          </cell>
          <cell r="AA140"/>
          <cell r="AB140"/>
          <cell r="AC140"/>
          <cell r="AD140"/>
          <cell r="AE140"/>
          <cell r="AF140"/>
          <cell r="AG140">
            <v>2</v>
          </cell>
          <cell r="AH140">
            <v>6</v>
          </cell>
          <cell r="AI140">
            <v>2557</v>
          </cell>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3/3/2565</v>
          </cell>
          <cell r="BC140">
            <v>1200</v>
          </cell>
          <cell r="BD140">
            <v>7</v>
          </cell>
          <cell r="BE140">
            <v>11</v>
          </cell>
          <cell r="BF140">
            <v>2565</v>
          </cell>
          <cell r="BG140">
            <v>0</v>
          </cell>
          <cell r="BH140" t="str">
            <v>-</v>
          </cell>
          <cell r="BI140" t="str">
            <v>-</v>
          </cell>
          <cell r="BJ140" t="str">
            <v>-</v>
          </cell>
          <cell r="BK140">
            <v>0</v>
          </cell>
          <cell r="BL140">
            <v>1120</v>
          </cell>
          <cell r="BM140">
            <v>0</v>
          </cell>
          <cell r="BN140">
            <v>14</v>
          </cell>
          <cell r="BO140">
            <v>3</v>
          </cell>
          <cell r="BP140">
            <v>2566</v>
          </cell>
          <cell r="BQ140" t="str">
            <v>-</v>
          </cell>
          <cell r="BR140" t="str">
            <v>-</v>
          </cell>
          <cell r="BS140" t="str">
            <v>-</v>
          </cell>
          <cell r="BT140" t="str">
            <v>นางปวันรัตน์ ยอดแก้ว</v>
          </cell>
          <cell r="BU140">
            <v>0</v>
          </cell>
          <cell r="BV140" t="str">
            <v xml:space="preserve">1.นางปวันรัตน์ ยอดแก้ว
2.นายอลงกรณ์ ยอดแก้ว
3.นางสาวทิพวัลย์ โปธิ
4.นางสาวนิตยา วิริยา
</v>
          </cell>
          <cell r="BW140" t="str">
            <v xml:space="preserve">จำเลยที่ 1
คู่สมรสจำเลยที่ 1
จำเลยที่ 2
จำเลยที่ 3
</v>
          </cell>
          <cell r="BX140" t="str">
            <v xml:space="preserve">3-5007-00080-87-2
3-5007-00553-78-9
3-5015-00327-33-6
1-5099-00604-96-6
</v>
          </cell>
          <cell r="BY140"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0" t="str">
            <v>ไม่พบ</v>
          </cell>
          <cell r="CA140"/>
          <cell r="CB140">
            <v>4</v>
          </cell>
          <cell r="CC140" t="str">
            <v>นักศึกษาฝึกงาน//วรกมล</v>
          </cell>
          <cell r="CD140" t="str">
            <v xml:space="preserve">1.นางปวันรัตน์ ยอดแก้ว
2.นายอลงกรณ์ ยอดแก้ว
3.นางสาวทิพวัลย์ โปธิ
4.นางสาวนิตยา วิริยา
</v>
          </cell>
          <cell r="CE140" t="str">
            <v xml:space="preserve">จำเลยที่ 1
คู่สมรสจำเลยที่ 1
จำเลยที่ 2
จำเลยที่ 3
</v>
          </cell>
          <cell r="CF140" t="str">
            <v xml:space="preserve">3-5007-00080-87-2
3-5007-00553-78-9
3-5015-00327-33-6
1-5099-00604-96-6
</v>
          </cell>
          <cell r="CG140"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0" t="str">
            <v>ไม่พบทรัพย์</v>
          </cell>
          <cell r="CI140"/>
          <cell r="CJ140"/>
          <cell r="CK140"/>
          <cell r="CL140"/>
          <cell r="CM140"/>
          <cell r="CN140"/>
          <cell r="CO140"/>
        </row>
        <row r="141">
          <cell r="B141">
            <v>1577</v>
          </cell>
          <cell r="C141">
            <v>134</v>
          </cell>
          <cell r="D141">
            <v>26</v>
          </cell>
          <cell r="E141">
            <v>11</v>
          </cell>
          <cell r="F141">
            <v>2564</v>
          </cell>
          <cell r="G141">
            <v>800030440617</v>
          </cell>
          <cell r="H141" t="str">
            <v>นาย</v>
          </cell>
          <cell r="I141" t="str">
            <v>นิรุตติ์</v>
          </cell>
          <cell r="J141" t="str">
            <v>เฟืองคำ</v>
          </cell>
          <cell r="K141">
            <v>3501300457759</v>
          </cell>
          <cell r="L141" t="str">
            <v>สันกำแพง</v>
          </cell>
          <cell r="M141" t="str">
            <v>เชียงใหม่ 3</v>
          </cell>
          <cell r="N141">
            <v>8</v>
          </cell>
          <cell r="O141" t="str">
            <v>สินเชื่อธนาคารประชาชน</v>
          </cell>
          <cell r="P141" t="str">
            <v>1.บุคคลค้ำประกัน</v>
          </cell>
          <cell r="Q141">
            <v>23328</v>
          </cell>
          <cell r="R141">
            <v>518.70000000000005</v>
          </cell>
          <cell r="S141" t="str">
            <v>แขวงเชียงใหม่</v>
          </cell>
          <cell r="T141" t="str">
            <v>ผบ.7525</v>
          </cell>
          <cell r="U141" t="str">
            <v>2557</v>
          </cell>
          <cell r="V141" t="str">
            <v>ผบ.9124</v>
          </cell>
          <cell r="W141">
            <v>2557</v>
          </cell>
          <cell r="X141"/>
          <cell r="Y141"/>
          <cell r="Z141"/>
          <cell r="AA141">
            <v>15</v>
          </cell>
          <cell r="AB141">
            <v>12</v>
          </cell>
          <cell r="AC141">
            <v>2557</v>
          </cell>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15/3/2565//สืบทรัพย์ครั้งที่ 2 5/6/2567//ลงผล8/6/2567//รายงานผลสืบทรัพย์11/6/2567//</v>
          </cell>
          <cell r="BC141">
            <v>900</v>
          </cell>
          <cell r="BD141">
            <v>12</v>
          </cell>
          <cell r="BE141">
            <v>4</v>
          </cell>
          <cell r="BF141">
            <v>2566</v>
          </cell>
          <cell r="BG141">
            <v>0</v>
          </cell>
          <cell r="BH141" t="str">
            <v>-</v>
          </cell>
          <cell r="BI141" t="str">
            <v>-</v>
          </cell>
          <cell r="BJ141" t="str">
            <v>-</v>
          </cell>
          <cell r="BK141">
            <v>0</v>
          </cell>
          <cell r="BL141">
            <v>795</v>
          </cell>
          <cell r="BM141">
            <v>0</v>
          </cell>
          <cell r="BN141">
            <v>12</v>
          </cell>
          <cell r="BO141">
            <v>7</v>
          </cell>
          <cell r="BP141">
            <v>2566</v>
          </cell>
          <cell r="BQ141" t="str">
            <v>-</v>
          </cell>
          <cell r="BR141" t="str">
            <v>-</v>
          </cell>
          <cell r="BS141" t="str">
            <v>-</v>
          </cell>
          <cell r="BT141" t="str">
            <v>นายนิรุตติ์ เฟืองคำ</v>
          </cell>
          <cell r="BU141">
            <v>0</v>
          </cell>
          <cell r="BV141" t="str">
            <v>1.นายนิรุตติ์  เฟืองคำ
2.นายสุรชัย  คำฟูพิวงค์
3.นางสาวอัญชลี  หลวงมอย</v>
          </cell>
          <cell r="BW141" t="str">
            <v xml:space="preserve">จำเลยที่ 1
จำเลยที่ 2
จำเลยที่ 3
</v>
          </cell>
          <cell r="BX141" t="str">
            <v>3-5013-00457-75-9
3-5005-00577-29-3
3-5013-00466-52-9</v>
          </cell>
          <cell r="BY14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1" t="str">
            <v>ไม่พบ</v>
          </cell>
          <cell r="CA141"/>
          <cell r="CB141">
            <v>3</v>
          </cell>
          <cell r="CC141" t="str">
            <v>นักศึกษาฝึกงาน//วรกมล</v>
          </cell>
          <cell r="CD141" t="str">
            <v>1.นายนิรุตติ์  เฟืองคำ
2.นายสุรชัย  คำฟูพิวงค์
3.นางสาวอัญชลี  หลวงมอย</v>
          </cell>
          <cell r="CE141" t="str">
            <v xml:space="preserve">จำเลยที่ 1
จำเลยที่ 2
จำเลยที่ 3
</v>
          </cell>
          <cell r="CF141" t="str">
            <v>3-5013-00457-75-9
3-5005-00577-29-3
3-5013-00466-52-9</v>
          </cell>
          <cell r="CG14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1"/>
          <cell r="CI141"/>
          <cell r="CJ141"/>
          <cell r="CK141"/>
          <cell r="CL141"/>
          <cell r="CM141"/>
          <cell r="CN141"/>
          <cell r="CO141"/>
        </row>
        <row r="142">
          <cell r="B142">
            <v>1578</v>
          </cell>
          <cell r="C142">
            <v>135</v>
          </cell>
          <cell r="D142">
            <v>26</v>
          </cell>
          <cell r="E142">
            <v>11</v>
          </cell>
          <cell r="F142">
            <v>2564</v>
          </cell>
          <cell r="G142">
            <v>821953000410</v>
          </cell>
          <cell r="H142" t="str">
            <v>นาย</v>
          </cell>
          <cell r="I142" t="str">
            <v>ธวัชชัย</v>
          </cell>
          <cell r="J142" t="str">
            <v>ยาประเสริฐ</v>
          </cell>
          <cell r="K142">
            <v>3501300512563</v>
          </cell>
          <cell r="L142" t="str">
            <v>สันกำแพง</v>
          </cell>
          <cell r="M142" t="str">
            <v>เชียงใหม่ 3</v>
          </cell>
          <cell r="N142">
            <v>8</v>
          </cell>
          <cell r="O142" t="str">
            <v>สินเชื่อธนาคารประชาชน</v>
          </cell>
          <cell r="P142" t="str">
            <v>1.บุคคลค้ำประกัน</v>
          </cell>
          <cell r="Q142">
            <v>37888</v>
          </cell>
          <cell r="R142">
            <v>11963.55</v>
          </cell>
          <cell r="S142" t="str">
            <v>แขวงเชียงใหม่</v>
          </cell>
          <cell r="T142" t="str">
            <v>ผบ.1886</v>
          </cell>
          <cell r="U142" t="str">
            <v>2556</v>
          </cell>
          <cell r="V142" t="str">
            <v>ผบ.4033</v>
          </cell>
          <cell r="W142">
            <v>2556</v>
          </cell>
          <cell r="X142"/>
          <cell r="Y142"/>
          <cell r="Z142"/>
          <cell r="AA142">
            <v>6</v>
          </cell>
          <cell r="AB142">
            <v>8</v>
          </cell>
          <cell r="AC142">
            <v>2556</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14/3/2565</v>
          </cell>
          <cell r="BC142" t="str">
            <v>0
1500</v>
          </cell>
          <cell r="BD142" t="str">
            <v>13
27</v>
          </cell>
          <cell r="BE142" t="str">
            <v>11
3</v>
          </cell>
          <cell r="BF142" t="str">
            <v>2566
2567</v>
          </cell>
          <cell r="BG142">
            <v>0</v>
          </cell>
          <cell r="BH142" t="str">
            <v>-</v>
          </cell>
          <cell r="BI142" t="str">
            <v>-</v>
          </cell>
          <cell r="BJ142" t="str">
            <v>-</v>
          </cell>
          <cell r="BK142">
            <v>0</v>
          </cell>
          <cell r="BL142" t="str">
            <v>635
365</v>
          </cell>
          <cell r="BM142">
            <v>0</v>
          </cell>
          <cell r="BN142" t="str">
            <v/>
          </cell>
          <cell r="BO142" t="str">
            <v/>
          </cell>
          <cell r="BP142" t="str">
            <v/>
          </cell>
          <cell r="BQ142" t="str">
            <v>-</v>
          </cell>
          <cell r="BR142" t="str">
            <v>-</v>
          </cell>
          <cell r="BS142" t="str">
            <v>-</v>
          </cell>
          <cell r="BT142" t="str">
            <v>นายธวัชชัย ยาประเสริฐ</v>
          </cell>
          <cell r="BU142">
            <v>0</v>
          </cell>
          <cell r="BV142"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2" t="str">
            <v>จำเลยที่ 1
คู่สมรสจำเลยที่ 1
จำเลยที่ 2
จำเลยที่ 3
คู่สมรสจำเลยที่ 3</v>
          </cell>
          <cell r="BX142" t="str">
            <v>3-5013-00512-56-3
3-5013-00479-31-1
1-5099-00743-75-3
1-5299-00967-76-7</v>
          </cell>
          <cell r="BY142"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2" t="str">
            <v>ไม่พบทรัพย์</v>
          </cell>
          <cell r="CA142"/>
          <cell r="CB142">
            <v>4</v>
          </cell>
          <cell r="CC142" t="str">
            <v>นักศึกษาฝึกงาน//วรกมล</v>
          </cell>
          <cell r="CD142"/>
          <cell r="CE142"/>
          <cell r="CF142"/>
          <cell r="CG142"/>
          <cell r="CH142"/>
          <cell r="CI142"/>
          <cell r="CJ142"/>
          <cell r="CK142"/>
          <cell r="CL142"/>
          <cell r="CM142"/>
          <cell r="CN142"/>
          <cell r="CO142"/>
        </row>
        <row r="143">
          <cell r="B143">
            <v>1579</v>
          </cell>
          <cell r="C143">
            <v>136</v>
          </cell>
          <cell r="D143">
            <v>26</v>
          </cell>
          <cell r="E143">
            <v>11</v>
          </cell>
          <cell r="F143">
            <v>2564</v>
          </cell>
          <cell r="G143">
            <v>821951001394</v>
          </cell>
          <cell r="H143" t="str">
            <v>นางสาว</v>
          </cell>
          <cell r="I143" t="str">
            <v>ทิวา</v>
          </cell>
          <cell r="J143" t="str">
            <v>แก้วหน้อย</v>
          </cell>
          <cell r="K143" t="str">
            <v>3-5013-00774-30-4</v>
          </cell>
          <cell r="L143" t="str">
            <v>สันกำแพง</v>
          </cell>
          <cell r="M143" t="str">
            <v>เชียงใหม่ 3</v>
          </cell>
          <cell r="N143">
            <v>8</v>
          </cell>
          <cell r="O143" t="str">
            <v>สินเชื่อพัฒนาองค์กรชุมชน</v>
          </cell>
          <cell r="P143" t="str">
            <v>1.บุคคลค้ำประกัน</v>
          </cell>
          <cell r="Q143">
            <v>23231.83</v>
          </cell>
          <cell r="R143">
            <v>7153.42</v>
          </cell>
          <cell r="S143" t="str">
            <v>แขวงเชียงใหม่</v>
          </cell>
          <cell r="T143" t="str">
            <v>ผบ.5799</v>
          </cell>
          <cell r="U143" t="str">
            <v>2556</v>
          </cell>
          <cell r="V143" t="str">
            <v>ผบ.7728</v>
          </cell>
          <cell r="W143">
            <v>2556</v>
          </cell>
          <cell r="X143"/>
          <cell r="Y143"/>
          <cell r="Z143"/>
          <cell r="AA143">
            <v>19</v>
          </cell>
          <cell r="AB143">
            <v>11</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25/3/2565</v>
          </cell>
          <cell r="BC143" t="str">
            <v>0
1800</v>
          </cell>
          <cell r="BD143" t="str">
            <v>13
9</v>
          </cell>
          <cell r="BE143" t="str">
            <v>11
5</v>
          </cell>
          <cell r="BF143" t="str">
            <v>2566
2567</v>
          </cell>
          <cell r="BG143">
            <v>0</v>
          </cell>
          <cell r="BH143" t="str">
            <v>-</v>
          </cell>
          <cell r="BI143" t="str">
            <v>-</v>
          </cell>
          <cell r="BJ143" t="str">
            <v>-</v>
          </cell>
          <cell r="BK143">
            <v>0</v>
          </cell>
          <cell r="BL143" t="str">
            <v>2145
550</v>
          </cell>
          <cell r="BM143">
            <v>0</v>
          </cell>
          <cell r="BN143" t="str">
            <v/>
          </cell>
          <cell r="BO143" t="str">
            <v/>
          </cell>
          <cell r="BP143" t="str">
            <v/>
          </cell>
          <cell r="BQ143" t="str">
            <v>-</v>
          </cell>
          <cell r="BR143" t="str">
            <v>-</v>
          </cell>
          <cell r="BS143" t="str">
            <v>-</v>
          </cell>
          <cell r="BT143" t="str">
            <v>นางสาวทิวา แก้วหน้อย</v>
          </cell>
          <cell r="BU143">
            <v>0</v>
          </cell>
          <cell r="BV143"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3"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3" t="str">
            <v>3-5013-00774-30-4
3-5013-00628-04-9
5-5013-00029-58-3
3-5013-00774-27-4
3-5101-00115-07-1
3-4508-00234-22-8
3-5013-00774-29-1
3-5101-00610-74-9
3-5013-00774-86-0
3-5013-00774-87-8
3-5013-00775-15-7
3-5013-00775-71-8
3-5013-00054-17-4
3-5013-00775-43-2
3-5701-01161-28-0
3-5013-00773-85-5</v>
          </cell>
          <cell r="BY143"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3" t="str">
            <v>พบทรัพ์</v>
          </cell>
          <cell r="CA143"/>
          <cell r="CB143">
            <v>14</v>
          </cell>
          <cell r="CC143" t="str">
            <v>นักศึกษาฝึกงาน//วรกมล</v>
          </cell>
          <cell r="CD143"/>
          <cell r="CE143"/>
          <cell r="CF143"/>
          <cell r="CG143"/>
          <cell r="CH143"/>
          <cell r="CI143"/>
          <cell r="CJ143"/>
          <cell r="CK143"/>
          <cell r="CL143"/>
          <cell r="CM143"/>
          <cell r="CN143"/>
          <cell r="CO143"/>
        </row>
        <row r="144">
          <cell r="B144">
            <v>1580</v>
          </cell>
          <cell r="C144">
            <v>137</v>
          </cell>
          <cell r="D144">
            <v>26</v>
          </cell>
          <cell r="E144">
            <v>11</v>
          </cell>
          <cell r="F144">
            <v>2564</v>
          </cell>
          <cell r="G144">
            <v>800029292680</v>
          </cell>
          <cell r="H144" t="str">
            <v>นาย</v>
          </cell>
          <cell r="I144" t="str">
            <v>ประวิทย์</v>
          </cell>
          <cell r="J144" t="str">
            <v>แสนศรีชัย</v>
          </cell>
          <cell r="K144">
            <v>1501700001861</v>
          </cell>
          <cell r="L144" t="str">
            <v>สันกำแพง</v>
          </cell>
          <cell r="M144" t="str">
            <v>เชียงใหม่ 3</v>
          </cell>
          <cell r="N144">
            <v>8</v>
          </cell>
          <cell r="O144" t="str">
            <v>สินเชื่อธนาคารประชาชน</v>
          </cell>
          <cell r="P144" t="str">
            <v>1.บุคคลค้ำประกัน</v>
          </cell>
          <cell r="Q144">
            <v>44921.61</v>
          </cell>
          <cell r="R144">
            <v>2478.2399999999998</v>
          </cell>
          <cell r="S144" t="str">
            <v>จังหวัดเชียงใหม่</v>
          </cell>
          <cell r="T144" t="str">
            <v>ผบ.1965</v>
          </cell>
          <cell r="U144" t="str">
            <v>2556</v>
          </cell>
          <cell r="V144" t="str">
            <v>ผบ.385</v>
          </cell>
          <cell r="W144">
            <v>2557</v>
          </cell>
          <cell r="X144"/>
          <cell r="Y144"/>
          <cell r="Z144"/>
          <cell r="AA144">
            <v>25</v>
          </cell>
          <cell r="AB144">
            <v>3</v>
          </cell>
          <cell r="AC144">
            <v>2557</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22/2/2565</v>
          </cell>
          <cell r="BC144" t="str">
            <v>0
1500
1500</v>
          </cell>
          <cell r="BD144" t="str">
            <v>13
27
1</v>
          </cell>
          <cell r="BE144" t="str">
            <v>11
3
7</v>
          </cell>
          <cell r="BF144" t="str">
            <v>2566
2567
2567</v>
          </cell>
          <cell r="BG144">
            <v>0</v>
          </cell>
          <cell r="BH144" t="str">
            <v>-</v>
          </cell>
          <cell r="BI144" t="str">
            <v>-</v>
          </cell>
          <cell r="BJ144" t="str">
            <v>-</v>
          </cell>
          <cell r="BK144">
            <v>0</v>
          </cell>
          <cell r="BL144" t="str">
            <v>1345
445
1730</v>
          </cell>
          <cell r="BM144">
            <v>0</v>
          </cell>
          <cell r="BN144" t="str">
            <v/>
          </cell>
          <cell r="BO144" t="str">
            <v/>
          </cell>
          <cell r="BP144" t="str">
            <v/>
          </cell>
          <cell r="BQ144" t="str">
            <v>-</v>
          </cell>
          <cell r="BR144" t="str">
            <v>-</v>
          </cell>
          <cell r="BS144" t="str">
            <v>-</v>
          </cell>
          <cell r="BT144" t="str">
            <v>นายประวิทย์ แสนศรีชัย</v>
          </cell>
          <cell r="BU144">
            <v>0</v>
          </cell>
          <cell r="BV144"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4" t="str">
            <v>จำเลยที่1
ตู่สมรสจำเลยที่1
จำเลยที่2
คู่สมรสจำเลยที่2
จำเลยที่3</v>
          </cell>
          <cell r="BX144" t="str">
            <v>1-5017-00001-86-1
1-5099-00618-78-9
3-5711-00419-20-9
3-5013-00430-22-1
3-5013-00356-91-0</v>
          </cell>
          <cell r="BY144"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4" t="str">
            <v>ไม่พบ</v>
          </cell>
          <cell r="CA144"/>
          <cell r="CB144">
            <v>5</v>
          </cell>
          <cell r="CC144" t="str">
            <v>นักศึกษาฝึกงาน//วรกมล</v>
          </cell>
          <cell r="CD144"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4" t="str">
            <v>จำเลยที่1
คู่สมรสจำเลยที่1
จำเลยที่2
คู่สมรสจำเลยที่2
จำเลยที่3</v>
          </cell>
          <cell r="CF144" t="str">
            <v>1-5017-00001-86-1
1-5099-00618-78-9
3-5711-00419-20-9
3-5013-00430-22-1
3-5013-00356-91-0</v>
          </cell>
          <cell r="CG144"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4" t="str">
            <v>ไม่พบทรัพย์</v>
          </cell>
          <cell r="CI144"/>
          <cell r="CJ144"/>
          <cell r="CK144"/>
          <cell r="CL144"/>
          <cell r="CM144"/>
          <cell r="CN144"/>
          <cell r="CO144"/>
        </row>
        <row r="145">
          <cell r="B145">
            <v>1581</v>
          </cell>
          <cell r="C145">
            <v>138</v>
          </cell>
          <cell r="D145">
            <v>26</v>
          </cell>
          <cell r="E145">
            <v>11</v>
          </cell>
          <cell r="F145">
            <v>2564</v>
          </cell>
          <cell r="G145">
            <v>800016387600</v>
          </cell>
          <cell r="H145" t="str">
            <v>นาง</v>
          </cell>
          <cell r="I145" t="str">
            <v>บัวผัด</v>
          </cell>
          <cell r="J145" t="str">
            <v>จำปาทอง</v>
          </cell>
          <cell r="K145">
            <v>3501300238917</v>
          </cell>
          <cell r="L145" t="str">
            <v>สันกำแพง</v>
          </cell>
          <cell r="M145" t="str">
            <v>เชียงใหม่ 3</v>
          </cell>
          <cell r="N145">
            <v>8</v>
          </cell>
          <cell r="O145" t="str">
            <v>สินเชื่อธนาคารประชาชน</v>
          </cell>
          <cell r="P145" t="str">
            <v>1.บุคคลค้ำประกัน</v>
          </cell>
          <cell r="Q145">
            <v>19125.599999999999</v>
          </cell>
          <cell r="R145">
            <v>1687.8</v>
          </cell>
          <cell r="S145" t="str">
            <v>แขวงเชียงใหม่</v>
          </cell>
          <cell r="T145" t="str">
            <v>ผบ.8404</v>
          </cell>
          <cell r="U145" t="str">
            <v>2556</v>
          </cell>
          <cell r="V145" t="str">
            <v>ผบ.1983</v>
          </cell>
          <cell r="W145">
            <v>2557</v>
          </cell>
          <cell r="X145">
            <v>22</v>
          </cell>
          <cell r="Y145">
            <v>4</v>
          </cell>
          <cell r="Z145">
            <v>2557</v>
          </cell>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11/2/2566</v>
          </cell>
          <cell r="BC145">
            <v>1500</v>
          </cell>
          <cell r="BD145">
            <v>18</v>
          </cell>
          <cell r="BE145">
            <v>8</v>
          </cell>
          <cell r="BF145">
            <v>2566</v>
          </cell>
          <cell r="BG145">
            <v>0</v>
          </cell>
          <cell r="BH145" t="str">
            <v>-</v>
          </cell>
          <cell r="BI145" t="str">
            <v>-</v>
          </cell>
          <cell r="BJ145" t="str">
            <v>-</v>
          </cell>
          <cell r="BK145">
            <v>0</v>
          </cell>
          <cell r="BL145">
            <v>1495</v>
          </cell>
          <cell r="BM145">
            <v>0</v>
          </cell>
          <cell r="BN145">
            <v>30</v>
          </cell>
          <cell r="BO145">
            <v>10</v>
          </cell>
          <cell r="BP145">
            <v>2566</v>
          </cell>
          <cell r="BQ145" t="str">
            <v>-</v>
          </cell>
          <cell r="BR145" t="str">
            <v>-</v>
          </cell>
          <cell r="BS145" t="str">
            <v>-</v>
          </cell>
          <cell r="BT145" t="str">
            <v>นางบัวผัด จำปาทอง</v>
          </cell>
          <cell r="BU145">
            <v>0</v>
          </cell>
          <cell r="BV145" t="str">
            <v>1.นางบัวผัด จำปาทอง
2.นายอดิเรก จำปาทอง
3.นางนัทกาญจน์   ไชยวรรณ
4.นางจ้อย  มูลงาม
5.นายอุ่นเรือน  มูลงาม</v>
          </cell>
          <cell r="BW145" t="str">
            <v>จำเลยที่1
คู่สมรสจำเลยที่ 1
จำเลยที่2
จำเลยที่3
คู่สมรสจำเลยที่3</v>
          </cell>
          <cell r="BX145" t="str">
            <v>3-5013-00238-91-7
3-5013-00238-90-9
3-5013-00272-40-6
3-5013-00232-03-0
3-5013-00232-02-1</v>
          </cell>
          <cell r="BY145"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5" t="str">
            <v>พบ</v>
          </cell>
          <cell r="CA145"/>
          <cell r="CB145">
            <v>4</v>
          </cell>
          <cell r="CC145" t="str">
            <v>นักศึกษาฝึกงาน//วรกมล</v>
          </cell>
          <cell r="CD145"/>
          <cell r="CE145"/>
          <cell r="CF145"/>
          <cell r="CG145"/>
          <cell r="CH145"/>
          <cell r="CI145"/>
          <cell r="CJ145"/>
          <cell r="CK145"/>
          <cell r="CL145"/>
          <cell r="CM145">
            <v>243468</v>
          </cell>
          <cell r="CN145"/>
          <cell r="CO145"/>
        </row>
        <row r="146">
          <cell r="B146">
            <v>1582</v>
          </cell>
          <cell r="C146">
            <v>139</v>
          </cell>
          <cell r="D146">
            <v>26</v>
          </cell>
          <cell r="E146">
            <v>11</v>
          </cell>
          <cell r="F146">
            <v>2564</v>
          </cell>
          <cell r="G146">
            <v>800001457194</v>
          </cell>
          <cell r="H146" t="str">
            <v>นาง</v>
          </cell>
          <cell r="I146" t="str">
            <v>พินทอง</v>
          </cell>
          <cell r="J146" t="str">
            <v>พุศิริ</v>
          </cell>
          <cell r="K146">
            <v>3501300049081</v>
          </cell>
          <cell r="L146" t="str">
            <v>สันกำแพง</v>
          </cell>
          <cell r="M146" t="str">
            <v>เชียงใหม่ 3</v>
          </cell>
          <cell r="N146">
            <v>8</v>
          </cell>
          <cell r="O146" t="str">
            <v>สินเชื่อสวัสดิการ</v>
          </cell>
          <cell r="P146" t="str">
            <v>1.บุคคลค้ำประกัน</v>
          </cell>
          <cell r="Q146">
            <v>229481.44</v>
          </cell>
          <cell r="R146">
            <v>35755.019999999997</v>
          </cell>
          <cell r="S146" t="str">
            <v>แขวงเชียงใหม่</v>
          </cell>
          <cell r="T146" t="str">
            <v>ผบ.6656</v>
          </cell>
          <cell r="U146" t="str">
            <v>2557</v>
          </cell>
          <cell r="V146" t="str">
            <v>ผบ.7444</v>
          </cell>
          <cell r="W146">
            <v>2557</v>
          </cell>
          <cell r="X146">
            <v>15</v>
          </cell>
          <cell r="Y146">
            <v>10</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6" t="str">
            <v>0
900</v>
          </cell>
          <cell r="BD146" t="str">
            <v>13
27</v>
          </cell>
          <cell r="BE146" t="str">
            <v>11
3</v>
          </cell>
          <cell r="BF146" t="str">
            <v>2566
2567</v>
          </cell>
          <cell r="BG146">
            <v>0</v>
          </cell>
          <cell r="BH146" t="str">
            <v>-</v>
          </cell>
          <cell r="BI146" t="str">
            <v>-</v>
          </cell>
          <cell r="BJ146" t="str">
            <v>-</v>
          </cell>
          <cell r="BK146">
            <v>0</v>
          </cell>
          <cell r="BL146" t="str">
            <v>1275
315</v>
          </cell>
          <cell r="BM146">
            <v>0</v>
          </cell>
          <cell r="BN146" t="str">
            <v/>
          </cell>
          <cell r="BO146" t="str">
            <v/>
          </cell>
          <cell r="BP146" t="str">
            <v/>
          </cell>
          <cell r="BQ146" t="str">
            <v>-</v>
          </cell>
          <cell r="BR146" t="str">
            <v>-</v>
          </cell>
          <cell r="BS146" t="str">
            <v>-</v>
          </cell>
          <cell r="BT146" t="str">
            <v>นางพินทอง พุศิริ</v>
          </cell>
          <cell r="BU146">
            <v>0</v>
          </cell>
          <cell r="BV146" t="str">
            <v>1.นางจีรัชยากร คำอิ่น
2.นายรวิกันต์ พุศิริ
3.นายเฉลิมชัย พัฒารังสี</v>
          </cell>
          <cell r="BW146" t="str">
            <v>จำเลยที่ 1
คู่สมรสจำเลยที่ 1
จำเลยที่ 2</v>
          </cell>
          <cell r="BX146" t="str">
            <v>3-5013-00049-08-1
3-5404-00046-52-1
3-5009-00378-10-7</v>
          </cell>
          <cell r="BY146"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6" t="str">
            <v>ไม่พบ</v>
          </cell>
          <cell r="CA146"/>
          <cell r="CB146">
            <v>3</v>
          </cell>
          <cell r="CC146" t="str">
            <v>นักศึกษาฝึกงาน//วรกมล</v>
          </cell>
          <cell r="CD146" t="str">
            <v>1.นางจีรัชยากรหรือพินทอง คำอิ่นหรือพุศิริ
2.นายรวิกันต์หรือก้าน พุศิริ
3.นายเฉลิมชัย พัฒารังสี</v>
          </cell>
          <cell r="CE146" t="str">
            <v>จำเลยที่ 1
คู่สมรสจำเลยที่ 1
จำเลยที่ 2</v>
          </cell>
          <cell r="CF146" t="str">
            <v>3-5013-00049-08-1
3-5404-00046-52-1
3-5009-00378-10-7</v>
          </cell>
          <cell r="CG146"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6"/>
          <cell r="CI146"/>
          <cell r="CJ146"/>
          <cell r="CK146"/>
          <cell r="CL146"/>
          <cell r="CM146"/>
          <cell r="CN146"/>
          <cell r="CO146"/>
        </row>
        <row r="147">
          <cell r="B147">
            <v>1583</v>
          </cell>
          <cell r="C147">
            <v>140</v>
          </cell>
          <cell r="D147">
            <v>26</v>
          </cell>
          <cell r="E147">
            <v>11</v>
          </cell>
          <cell r="F147">
            <v>2564</v>
          </cell>
          <cell r="G147">
            <v>800009170336</v>
          </cell>
          <cell r="H147" t="str">
            <v>นาง</v>
          </cell>
          <cell r="I147" t="str">
            <v xml:space="preserve">อำภา </v>
          </cell>
          <cell r="J147" t="str">
            <v>ลิ้มสารา</v>
          </cell>
          <cell r="K147">
            <v>5110100004385</v>
          </cell>
          <cell r="L147" t="str">
            <v>สันกำแพง</v>
          </cell>
          <cell r="M147" t="str">
            <v>เชียงใหม่ 3</v>
          </cell>
          <cell r="N147">
            <v>8</v>
          </cell>
          <cell r="O147" t="str">
            <v>สินเชื่อธนาคารประชาชน</v>
          </cell>
          <cell r="P147" t="str">
            <v>1.บุคคลค้ำประกัน</v>
          </cell>
          <cell r="Q147">
            <v>27500</v>
          </cell>
          <cell r="R147">
            <v>2522.33</v>
          </cell>
          <cell r="S147" t="str">
            <v>แขวงเชียงใหม่</v>
          </cell>
          <cell r="T147" t="str">
            <v>ผบ.1229</v>
          </cell>
          <cell r="U147" t="str">
            <v>2555</v>
          </cell>
          <cell r="V147" t="str">
            <v>ผบ.2823</v>
          </cell>
          <cell r="W147">
            <v>2555</v>
          </cell>
          <cell r="X147"/>
          <cell r="Y147"/>
          <cell r="Z147"/>
          <cell r="AA147">
            <v>19</v>
          </cell>
          <cell r="AB147">
            <v>6</v>
          </cell>
          <cell r="AC147">
            <v>2555</v>
          </cell>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11/3/2565</v>
          </cell>
          <cell r="BC147" t="str">
            <v>0
1200</v>
          </cell>
          <cell r="BD147" t="str">
            <v>1
4</v>
          </cell>
          <cell r="BE147" t="str">
            <v>3
4</v>
          </cell>
          <cell r="BF147" t="str">
            <v>2567
2567</v>
          </cell>
          <cell r="BG147">
            <v>0</v>
          </cell>
          <cell r="BH147" t="str">
            <v>-</v>
          </cell>
          <cell r="BI147" t="str">
            <v>-</v>
          </cell>
          <cell r="BJ147" t="str">
            <v>-</v>
          </cell>
          <cell r="BK147">
            <v>0</v>
          </cell>
          <cell r="BL147" t="str">
            <v>725
480</v>
          </cell>
          <cell r="BM147">
            <v>0</v>
          </cell>
          <cell r="BN147" t="str">
            <v/>
          </cell>
          <cell r="BO147" t="str">
            <v/>
          </cell>
          <cell r="BP147" t="str">
            <v/>
          </cell>
          <cell r="BQ147" t="str">
            <v>-</v>
          </cell>
          <cell r="BR147" t="str">
            <v>-</v>
          </cell>
          <cell r="BS147" t="str">
            <v>-</v>
          </cell>
          <cell r="BT147" t="str">
            <v>นางอำภา  ลิ้มสารา</v>
          </cell>
          <cell r="BU147">
            <v>0</v>
          </cell>
          <cell r="BV147" t="str">
            <v>1.นางอำภา ลิ้มสาขา 
2.นายสมบัติ ลิ้มสาขา 
3.นายถวิล ปัญญาคำ
4.นางสาวนิติยา ธรรมปัญญา</v>
          </cell>
          <cell r="BW147" t="str">
            <v xml:space="preserve">จำเลยที่1 
คู่สมรสจำเลยที่ 1
จำเลยที่2 
คู่สมรสจำเลยที่ 2
</v>
          </cell>
          <cell r="BX147" t="str">
            <v>5-1101-00004-38-5
3-1101-02421-88-2
3-5019-00127-53-9
3-5019-00127-54-7</v>
          </cell>
          <cell r="BY147"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7" t="str">
            <v>พบ</v>
          </cell>
          <cell r="CA147"/>
          <cell r="CB147">
            <v>4</v>
          </cell>
          <cell r="CC147" t="str">
            <v>นักศึกษาฝึกงาน//วรกมล</v>
          </cell>
          <cell r="CD147"/>
          <cell r="CE147"/>
          <cell r="CF147"/>
          <cell r="CG147"/>
          <cell r="CH147"/>
          <cell r="CI147"/>
          <cell r="CJ147"/>
          <cell r="CK147"/>
          <cell r="CL147"/>
          <cell r="CM147"/>
          <cell r="CN147"/>
          <cell r="CO147"/>
        </row>
        <row r="148">
          <cell r="B148">
            <v>1584</v>
          </cell>
          <cell r="C148">
            <v>141</v>
          </cell>
          <cell r="D148">
            <v>26</v>
          </cell>
          <cell r="E148">
            <v>11</v>
          </cell>
          <cell r="F148">
            <v>2564</v>
          </cell>
          <cell r="G148">
            <v>800019490708</v>
          </cell>
          <cell r="H148" t="str">
            <v>นางสาว</v>
          </cell>
          <cell r="I148" t="str">
            <v>รัชนี</v>
          </cell>
          <cell r="J148" t="str">
            <v>บุทู</v>
          </cell>
          <cell r="K148">
            <v>3501300052589</v>
          </cell>
          <cell r="L148" t="str">
            <v>สันกำแพง</v>
          </cell>
          <cell r="M148" t="str">
            <v>เชียงใหม่ 3</v>
          </cell>
          <cell r="N148">
            <v>8</v>
          </cell>
          <cell r="O148" t="str">
            <v>สินเชื่อธนาคารประชาชน</v>
          </cell>
          <cell r="P148" t="str">
            <v>1.บุคคลค้ำประกัน</v>
          </cell>
          <cell r="Q148">
            <v>21888.74</v>
          </cell>
          <cell r="R148">
            <v>3269.86</v>
          </cell>
          <cell r="S148" t="str">
            <v>แขวงเชียงใหม่</v>
          </cell>
          <cell r="T148" t="str">
            <v>ผบ.7522</v>
          </cell>
          <cell r="U148" t="str">
            <v>2557</v>
          </cell>
          <cell r="V148" t="str">
            <v>ผบ.8255</v>
          </cell>
          <cell r="W148">
            <v>2557</v>
          </cell>
          <cell r="X148">
            <v>13</v>
          </cell>
          <cell r="Y148">
            <v>11</v>
          </cell>
          <cell r="Z148">
            <v>2557</v>
          </cell>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11/2/2566//ถอนการยึด เนื่องจากจำเลยปิดบัญชี7/3/2565</v>
          </cell>
          <cell r="BC148" t="str">
            <v>0
1500</v>
          </cell>
          <cell r="BD148" t="str">
            <v>13
27</v>
          </cell>
          <cell r="BE148" t="str">
            <v>11
3</v>
          </cell>
          <cell r="BF148" t="str">
            <v>2566
2567</v>
          </cell>
          <cell r="BG148">
            <v>0</v>
          </cell>
          <cell r="BH148" t="str">
            <v>-</v>
          </cell>
          <cell r="BI148" t="str">
            <v>-</v>
          </cell>
          <cell r="BJ148" t="str">
            <v>-</v>
          </cell>
          <cell r="BK148">
            <v>0</v>
          </cell>
          <cell r="BL148" t="str">
            <v>1195
405</v>
          </cell>
          <cell r="BM148">
            <v>0</v>
          </cell>
          <cell r="BN148" t="str">
            <v/>
          </cell>
          <cell r="BO148" t="str">
            <v/>
          </cell>
          <cell r="BP148" t="str">
            <v/>
          </cell>
          <cell r="BQ148" t="str">
            <v>-</v>
          </cell>
          <cell r="BR148" t="str">
            <v>-</v>
          </cell>
          <cell r="BS148" t="str">
            <v>-</v>
          </cell>
          <cell r="BT148" t="str">
            <v>นางสาวรัชนี บุทู</v>
          </cell>
          <cell r="BU148">
            <v>0</v>
          </cell>
          <cell r="BV148" t="str">
            <v>1.นางสาวรัชนี บุทู
2.นายสรพงษ์ จินะเงิน
3.นายนิพนธ์ รอดภัย
4.นางสาวเพื่อนใจ แย้มเกษร
5.นางสาวเนตรนรินทร์ ปินตา</v>
          </cell>
          <cell r="BW148" t="str">
            <v xml:space="preserve">จำเลยที่ 1
คู่สมรสจำเลยที่ 1
จำเลยที่ 2
คู่สมรสจำเลยที่ 2
จำเลยที่ 3
</v>
          </cell>
          <cell r="BX148" t="str">
            <v>3-5013-00052-58-9
3-5013-00767-08-1
1-1014-00189-88-5
2-1103-00034-32-1
3-5099-01004-93-4</v>
          </cell>
          <cell r="BY148"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8" t="str">
            <v>พบ</v>
          </cell>
          <cell r="CA148"/>
          <cell r="CB148">
            <v>5</v>
          </cell>
          <cell r="CC148" t="str">
            <v>นักศึกษาฝึกงาน//วรกมล</v>
          </cell>
          <cell r="CD148"/>
          <cell r="CE148"/>
          <cell r="CF148"/>
          <cell r="CG148"/>
          <cell r="CH148"/>
          <cell r="CI148"/>
          <cell r="CJ148"/>
          <cell r="CK148"/>
          <cell r="CL148"/>
          <cell r="CM148"/>
          <cell r="CN148"/>
          <cell r="CO148"/>
        </row>
        <row r="149">
          <cell r="B149">
            <v>1585</v>
          </cell>
          <cell r="C149">
            <v>142</v>
          </cell>
          <cell r="D149">
            <v>26</v>
          </cell>
          <cell r="E149">
            <v>11</v>
          </cell>
          <cell r="F149">
            <v>2564</v>
          </cell>
          <cell r="G149">
            <v>821953004842</v>
          </cell>
          <cell r="H149" t="str">
            <v>นางสาว</v>
          </cell>
          <cell r="I149" t="str">
            <v>ยุพา</v>
          </cell>
          <cell r="J149" t="str">
            <v>ศรีเมืองมา</v>
          </cell>
          <cell r="K149">
            <v>3501300115815</v>
          </cell>
          <cell r="L149" t="str">
            <v>สันกำแพง</v>
          </cell>
          <cell r="M149" t="str">
            <v>เชียงใหม่ 3</v>
          </cell>
          <cell r="N149">
            <v>8</v>
          </cell>
          <cell r="O149" t="str">
            <v>สินเชื่อธนาคารประชาชน</v>
          </cell>
          <cell r="P149" t="str">
            <v>1.บุคคลค้ำประกัน</v>
          </cell>
          <cell r="Q149">
            <v>27347.75</v>
          </cell>
          <cell r="R149">
            <v>8229.65</v>
          </cell>
          <cell r="S149" t="str">
            <v>แขวงเชียงใหม่</v>
          </cell>
          <cell r="T149" t="str">
            <v>ผบ.1893</v>
          </cell>
          <cell r="U149" t="str">
            <v>2556</v>
          </cell>
          <cell r="V149" t="str">
            <v>ผบ.3852</v>
          </cell>
          <cell r="W149">
            <v>2556</v>
          </cell>
          <cell r="X149"/>
          <cell r="Y149"/>
          <cell r="Z149"/>
          <cell r="AA149">
            <v>29</v>
          </cell>
          <cell r="AB149">
            <v>7</v>
          </cell>
          <cell r="AC149">
            <v>2556</v>
          </cell>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v>
          </cell>
          <cell r="BC149" t="str">
            <v>0
1200</v>
          </cell>
          <cell r="BD149" t="str">
            <v>13
1</v>
          </cell>
          <cell r="BE149" t="str">
            <v>11
3</v>
          </cell>
          <cell r="BF149" t="str">
            <v>2566
2567</v>
          </cell>
          <cell r="BG149">
            <v>0</v>
          </cell>
          <cell r="BH149" t="str">
            <v>-</v>
          </cell>
          <cell r="BI149" t="str">
            <v>-</v>
          </cell>
          <cell r="BJ149" t="str">
            <v>-</v>
          </cell>
          <cell r="BK149">
            <v>0</v>
          </cell>
          <cell r="BL149" t="str">
            <v>790
280</v>
          </cell>
          <cell r="BM149">
            <v>0</v>
          </cell>
          <cell r="BN149" t="str">
            <v/>
          </cell>
          <cell r="BO149" t="str">
            <v/>
          </cell>
          <cell r="BP149" t="str">
            <v/>
          </cell>
          <cell r="BQ149" t="str">
            <v>-</v>
          </cell>
          <cell r="BR149" t="str">
            <v>-</v>
          </cell>
          <cell r="BS149" t="str">
            <v>-</v>
          </cell>
          <cell r="BT149" t="str">
            <v>นางสาวยุพา ศรีเมืองมา</v>
          </cell>
          <cell r="BU149">
            <v>0</v>
          </cell>
          <cell r="BV149" t="str">
            <v>1.นางสาวยุพา  ศรีเมืองมา
2.นางสาวสายสวาท  ใจปัญญา
3.นางคนึงสุข  อะโนมา
4.นายสมพร  อะโนมา</v>
          </cell>
          <cell r="BW149" t="str">
            <v xml:space="preserve">จำเลยที่1
จำเลยที่2
จำเลยที่3
คู่สมรสจำเลยที่3
</v>
          </cell>
          <cell r="BX149" t="str">
            <v>3-5013-00115-81-5
3-5013-00114-20-7
3-5013-00159-03-1
3-5013-00513-85-3</v>
          </cell>
          <cell r="BY149"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49" t="str">
            <v>พบ</v>
          </cell>
          <cell r="CA149"/>
          <cell r="CB149">
            <v>4</v>
          </cell>
          <cell r="CC149" t="str">
            <v>นักศึกษาฝึกงาน//วรกมล</v>
          </cell>
          <cell r="CD149"/>
          <cell r="CE149"/>
          <cell r="CF149"/>
          <cell r="CG149"/>
          <cell r="CH149"/>
          <cell r="CI149"/>
          <cell r="CJ149"/>
          <cell r="CK149"/>
          <cell r="CL149"/>
          <cell r="CM149"/>
          <cell r="CN149"/>
          <cell r="CO149"/>
        </row>
        <row r="150">
          <cell r="B150">
            <v>1586</v>
          </cell>
          <cell r="C150">
            <v>143</v>
          </cell>
          <cell r="D150">
            <v>26</v>
          </cell>
          <cell r="E150">
            <v>11</v>
          </cell>
          <cell r="F150">
            <v>2564</v>
          </cell>
          <cell r="G150">
            <v>800028073594</v>
          </cell>
          <cell r="H150" t="str">
            <v>นาย</v>
          </cell>
          <cell r="I150" t="str">
            <v>ทศพร</v>
          </cell>
          <cell r="J150" t="str">
            <v>จิตนารินทร์</v>
          </cell>
          <cell r="K150">
            <v>1509900928711</v>
          </cell>
          <cell r="L150" t="str">
            <v>สันกำแพง</v>
          </cell>
          <cell r="M150" t="str">
            <v>เชียงใหม่ 3</v>
          </cell>
          <cell r="N150">
            <v>8</v>
          </cell>
          <cell r="O150" t="str">
            <v>สินเชื่อธนาคารประชาชน</v>
          </cell>
          <cell r="P150" t="str">
            <v>1.บุคคลค้ำประกัน</v>
          </cell>
          <cell r="Q150">
            <v>24162</v>
          </cell>
          <cell r="R150">
            <v>1460.11</v>
          </cell>
          <cell r="S150" t="str">
            <v>แขวงเชียงใหม่</v>
          </cell>
          <cell r="T150" t="str">
            <v>ผบ.1194</v>
          </cell>
          <cell r="U150" t="str">
            <v>2557</v>
          </cell>
          <cell r="V150" t="str">
            <v>ผบ.2144</v>
          </cell>
          <cell r="W150">
            <v>2557</v>
          </cell>
          <cell r="X150">
            <v>28</v>
          </cell>
          <cell r="Y150">
            <v>4</v>
          </cell>
          <cell r="Z150">
            <v>2557</v>
          </cell>
          <cell r="AA150"/>
          <cell r="AB150"/>
          <cell r="AC150"/>
          <cell r="AD150"/>
          <cell r="AE150"/>
          <cell r="AF150"/>
          <cell r="AG150">
            <v>8</v>
          </cell>
          <cell r="AH150">
            <v>9</v>
          </cell>
          <cell r="AI150">
            <v>2557</v>
          </cell>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14/3/2565</v>
          </cell>
          <cell r="BC150">
            <v>1200</v>
          </cell>
          <cell r="BD150">
            <v>12</v>
          </cell>
          <cell r="BE150">
            <v>4</v>
          </cell>
          <cell r="BF150">
            <v>2566</v>
          </cell>
          <cell r="BG150">
            <v>0</v>
          </cell>
          <cell r="BH150" t="str">
            <v>-</v>
          </cell>
          <cell r="BI150" t="str">
            <v>-</v>
          </cell>
          <cell r="BJ150" t="str">
            <v>-</v>
          </cell>
          <cell r="BK150">
            <v>0</v>
          </cell>
          <cell r="BL150">
            <v>1130</v>
          </cell>
          <cell r="BM150">
            <v>0</v>
          </cell>
          <cell r="BN150">
            <v>12</v>
          </cell>
          <cell r="BO150">
            <v>7</v>
          </cell>
          <cell r="BP150">
            <v>2566</v>
          </cell>
          <cell r="BQ150" t="str">
            <v>-</v>
          </cell>
          <cell r="BR150" t="str">
            <v>-</v>
          </cell>
          <cell r="BS150" t="str">
            <v>-</v>
          </cell>
          <cell r="BT150" t="str">
            <v>นายทศพร จิตนารินทร์</v>
          </cell>
          <cell r="BU150">
            <v>0</v>
          </cell>
          <cell r="BV150" t="str">
            <v>1.นายทศพร จิตนารินทร์
2.นางจันทร์ทา เตชะ
3.นางสุภาพ ไชยสุนัน
4.นายเริญ  ไชยสุนัน</v>
          </cell>
          <cell r="BW150" t="str">
            <v>จำเลยที่ 1 
จำเลยที่ 2 
จำเลยที่ 3
คู่สมรสจำเลยที่ 3</v>
          </cell>
          <cell r="BX150" t="str">
            <v>1-5099-00928-71-1
3-5005-00428-41-7
3-5005-00429-17-1</v>
          </cell>
          <cell r="BY150"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0" t="str">
            <v>ไม่พบ</v>
          </cell>
          <cell r="CA150"/>
          <cell r="CB150">
            <v>3</v>
          </cell>
          <cell r="CC150" t="str">
            <v>นักศึกษาฝึกงาน//วรกมล</v>
          </cell>
          <cell r="CD150" t="str">
            <v>1.นายทศพร จิตนารินทร์
2.นางจันทร์ทา เตชะ
3.นางสุภาพ ไชยสุนัน
4.นายเจริญ  ไชยสุนัน</v>
          </cell>
          <cell r="CE150" t="str">
            <v>จำเลยที่ 1 
จำเลยที่ 2 
จำเลยที่ 3
คู่สมรสจำเลยที่ 3</v>
          </cell>
          <cell r="CF150" t="str">
            <v>1-5099-00928-71-1
3-5005-00428-41-7
3-5005-00429-17-1
3-5005-00429-16-2</v>
          </cell>
          <cell r="CG15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0" t="str">
            <v>ไม่พบทรัพย์</v>
          </cell>
          <cell r="CI150"/>
          <cell r="CJ150"/>
          <cell r="CK150"/>
          <cell r="CL150"/>
          <cell r="CM150"/>
          <cell r="CN150"/>
          <cell r="CO150"/>
        </row>
        <row r="151">
          <cell r="B151">
            <v>1587</v>
          </cell>
          <cell r="C151">
            <v>144</v>
          </cell>
          <cell r="D151">
            <v>26</v>
          </cell>
          <cell r="E151">
            <v>11</v>
          </cell>
          <cell r="F151">
            <v>2564</v>
          </cell>
          <cell r="G151">
            <v>821953003000</v>
          </cell>
          <cell r="H151" t="str">
            <v>นาย</v>
          </cell>
          <cell r="I151" t="str">
            <v>เพชรชนะ</v>
          </cell>
          <cell r="J151" t="str">
            <v>ทรัพย์แก้ว</v>
          </cell>
          <cell r="K151">
            <v>1509900493404</v>
          </cell>
          <cell r="L151" t="str">
            <v>สันกำแพง</v>
          </cell>
          <cell r="M151" t="str">
            <v>เชียงใหม่ 3</v>
          </cell>
          <cell r="N151">
            <v>8</v>
          </cell>
          <cell r="O151" t="str">
            <v>สินเชื่อธนาคารประชาชน</v>
          </cell>
          <cell r="P151" t="str">
            <v>1.บุคคลค้ำประกัน</v>
          </cell>
          <cell r="Q151">
            <v>43444</v>
          </cell>
          <cell r="R151">
            <v>9256.5</v>
          </cell>
          <cell r="S151" t="str">
            <v>แขวงเชียงใหม่</v>
          </cell>
          <cell r="T151" t="str">
            <v>ผบ.1894</v>
          </cell>
          <cell r="U151" t="str">
            <v>2556</v>
          </cell>
          <cell r="V151" t="str">
            <v>ผบ.3853</v>
          </cell>
          <cell r="W151">
            <v>2556</v>
          </cell>
          <cell r="X151"/>
          <cell r="Y151"/>
          <cell r="Z151"/>
          <cell r="AA151">
            <v>29</v>
          </cell>
          <cell r="AB151">
            <v>7</v>
          </cell>
          <cell r="AC151">
            <v>2556</v>
          </cell>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22/2/2565</v>
          </cell>
          <cell r="BC151" t="str">
            <v>0
1800</v>
          </cell>
          <cell r="BD151" t="str">
            <v>13
27</v>
          </cell>
          <cell r="BE151" t="str">
            <v>11
3</v>
          </cell>
          <cell r="BF151" t="str">
            <v>2566
2567</v>
          </cell>
          <cell r="BG151">
            <v>0</v>
          </cell>
          <cell r="BH151" t="str">
            <v>-</v>
          </cell>
          <cell r="BI151" t="str">
            <v>-</v>
          </cell>
          <cell r="BJ151" t="str">
            <v>-</v>
          </cell>
          <cell r="BK151">
            <v>0</v>
          </cell>
          <cell r="BL151" t="str">
            <v>3130
490</v>
          </cell>
          <cell r="BM151">
            <v>0</v>
          </cell>
          <cell r="BN151" t="str">
            <v/>
          </cell>
          <cell r="BO151" t="str">
            <v/>
          </cell>
          <cell r="BP151" t="str">
            <v/>
          </cell>
          <cell r="BQ151" t="str">
            <v>-</v>
          </cell>
          <cell r="BR151" t="str">
            <v>-</v>
          </cell>
          <cell r="BS151" t="str">
            <v>-</v>
          </cell>
          <cell r="BT151" t="str">
            <v>นายเพชรชนะ ทรัพย์แก้ว</v>
          </cell>
          <cell r="BU151">
            <v>0</v>
          </cell>
          <cell r="BV151"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1" t="str">
            <v xml:space="preserve">จำเลยที่1
คู่สมรสจำเลยที่1
จำเลยที่2
คู่สมรสจำเลยที่2
จำเลยที่3
คู่สมรสจำเลยที่3
</v>
          </cell>
          <cell r="BX151" t="str">
            <v>1-5099-00493-40-4
1-5099-00086-78-7
3-5013-00512-12-1
3-5004-00021-57-9
3-5013-00512-22-9
3-+5603-00342-29-2</v>
          </cell>
          <cell r="BY151"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1" t="str">
            <v>พบ</v>
          </cell>
          <cell r="CA151"/>
          <cell r="CB151">
            <v>6</v>
          </cell>
          <cell r="CC151" t="str">
            <v>นักศึกษาฝึกงาน//วรกมล</v>
          </cell>
          <cell r="CD151"/>
          <cell r="CE151"/>
          <cell r="CF151"/>
          <cell r="CG151"/>
          <cell r="CH151"/>
          <cell r="CI151"/>
          <cell r="CJ151"/>
          <cell r="CK151"/>
          <cell r="CL151"/>
          <cell r="CM151"/>
          <cell r="CN151"/>
          <cell r="CO151"/>
        </row>
        <row r="152">
          <cell r="B152">
            <v>1588</v>
          </cell>
          <cell r="C152">
            <v>145</v>
          </cell>
          <cell r="D152">
            <v>26</v>
          </cell>
          <cell r="E152">
            <v>11</v>
          </cell>
          <cell r="F152">
            <v>2564</v>
          </cell>
          <cell r="G152">
            <v>800033628036</v>
          </cell>
          <cell r="H152" t="str">
            <v>นาง</v>
          </cell>
          <cell r="I152" t="str">
            <v xml:space="preserve">นิตย์ </v>
          </cell>
          <cell r="J152" t="str">
            <v>แสนเรือน</v>
          </cell>
          <cell r="K152">
            <v>3501300339179</v>
          </cell>
          <cell r="L152" t="str">
            <v>สันกำแพง</v>
          </cell>
          <cell r="M152" t="str">
            <v>เชียงใหม่ 3</v>
          </cell>
          <cell r="N152">
            <v>8</v>
          </cell>
          <cell r="O152" t="str">
            <v>สินเชื่อธนาคารประชาชน</v>
          </cell>
          <cell r="P152" t="str">
            <v>1.บุคคลค้ำประกัน</v>
          </cell>
          <cell r="Q152">
            <v>46664</v>
          </cell>
          <cell r="R152">
            <v>1491.68</v>
          </cell>
          <cell r="S152" t="str">
            <v>แขวงเชียงใหม่</v>
          </cell>
          <cell r="T152" t="str">
            <v>ผบ.6085</v>
          </cell>
          <cell r="U152" t="str">
            <v>2557</v>
          </cell>
          <cell r="V152" t="str">
            <v>ผบ.8166</v>
          </cell>
          <cell r="W152">
            <v>2557</v>
          </cell>
          <cell r="X152"/>
          <cell r="Y152"/>
          <cell r="Z152"/>
          <cell r="AA152">
            <v>11</v>
          </cell>
          <cell r="AB152">
            <v>11</v>
          </cell>
          <cell r="AC152">
            <v>2557</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11/3/2565//สืบครั้งที่ 2 5/6/2567//ลงผลเมื่อวันที่ 8/6/2567//รายงานผลสืบทรัพย์11/6/2567//</v>
          </cell>
          <cell r="BC152">
            <v>1500</v>
          </cell>
          <cell r="BD152">
            <v>20</v>
          </cell>
          <cell r="BE152">
            <v>2</v>
          </cell>
          <cell r="BF152">
            <v>2566</v>
          </cell>
          <cell r="BG152">
            <v>0</v>
          </cell>
          <cell r="BH152" t="str">
            <v>-</v>
          </cell>
          <cell r="BI152" t="str">
            <v>-</v>
          </cell>
          <cell r="BJ152" t="str">
            <v>-</v>
          </cell>
          <cell r="BK152">
            <v>0</v>
          </cell>
          <cell r="BL152">
            <v>1155</v>
          </cell>
          <cell r="BM152">
            <v>0</v>
          </cell>
          <cell r="BN152">
            <v>28</v>
          </cell>
          <cell r="BO152">
            <v>6</v>
          </cell>
          <cell r="BP152">
            <v>2566</v>
          </cell>
          <cell r="BQ152" t="str">
            <v>-</v>
          </cell>
          <cell r="BR152" t="str">
            <v>-</v>
          </cell>
          <cell r="BS152" t="str">
            <v>-</v>
          </cell>
          <cell r="BT152" t="str">
            <v>นางนิตย์  แสนเรือน</v>
          </cell>
          <cell r="BU152">
            <v>0</v>
          </cell>
          <cell r="BV152" t="str">
            <v>1.นางนิตย์ แสนเรือน
2.นายศรี แสนเรือน
3.นายธวัชชัย ทิตย์สุรินทร์
4.นางบัวเขียว ใจติขะ</v>
          </cell>
          <cell r="BW152" t="str">
            <v>จำเลยที่ 1
คู่สมรสจำเลยที่ 1
จำเลยที่ 2 
จำเลยที่ 3</v>
          </cell>
          <cell r="BX152" t="str">
            <v>3-5013-00339-17-9
3-5009-00796-71-5
1-5099-00838-98-3
5-5013-00007-54-7</v>
          </cell>
          <cell r="BY15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2" t="str">
            <v>ไม่พบ</v>
          </cell>
          <cell r="CA152"/>
          <cell r="CB152">
            <v>4</v>
          </cell>
          <cell r="CC152" t="str">
            <v>นักศึกษาฝึกงาน//วรกมล</v>
          </cell>
          <cell r="CD152" t="str">
            <v>1.นางนิตย์ แสนเรือน
2.นายศรี แสนเรือน
3.นายธวัชชัย ทิตย์สุรินทร์
4.นางบัวเขียว ใจติขะ</v>
          </cell>
          <cell r="CE152" t="str">
            <v>จำเลยที่ 1
คู่สมรสจำเลยที่ 1
จำเลยที่ 2 
จำเลยที่ 3</v>
          </cell>
          <cell r="CF152" t="str">
            <v>3-5013-00339-17-9
3-5009-00796-71-5
1-5099-00838-98-3
5-5013-00007-54-7</v>
          </cell>
          <cell r="CG15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2"/>
          <cell r="CI152"/>
          <cell r="CJ152"/>
          <cell r="CK152"/>
          <cell r="CL152"/>
          <cell r="CM152"/>
          <cell r="CN152"/>
          <cell r="CO152"/>
        </row>
        <row r="153">
          <cell r="B153">
            <v>1589</v>
          </cell>
          <cell r="C153">
            <v>146</v>
          </cell>
          <cell r="D153">
            <v>26</v>
          </cell>
          <cell r="E153">
            <v>11</v>
          </cell>
          <cell r="F153">
            <v>2564</v>
          </cell>
          <cell r="G153">
            <v>800030345972</v>
          </cell>
          <cell r="H153" t="str">
            <v>นาย</v>
          </cell>
          <cell r="I153" t="str">
            <v>เดชัด</v>
          </cell>
          <cell r="J153" t="str">
            <v>ประสาทน้ำเงิน</v>
          </cell>
          <cell r="K153">
            <v>1600100001885</v>
          </cell>
          <cell r="L153" t="str">
            <v>บ่อสร้าง</v>
          </cell>
          <cell r="M153" t="str">
            <v>เชียงใหม่ 3</v>
          </cell>
          <cell r="N153">
            <v>8</v>
          </cell>
          <cell r="O153" t="str">
            <v>สินเชื่อธนาคารประชาชน</v>
          </cell>
          <cell r="P153" t="str">
            <v>1.บุคคลค้ำประกัน</v>
          </cell>
          <cell r="Q153">
            <v>27500</v>
          </cell>
          <cell r="R153">
            <v>1793.39</v>
          </cell>
          <cell r="S153" t="str">
            <v>แขวงนครสวรรค์</v>
          </cell>
          <cell r="T153" t="str">
            <v>ผบ.932</v>
          </cell>
          <cell r="U153" t="str">
            <v>2557</v>
          </cell>
          <cell r="V153" t="str">
            <v>ผบ.1294</v>
          </cell>
          <cell r="W153">
            <v>2557</v>
          </cell>
          <cell r="X153"/>
          <cell r="Y153"/>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3">
            <v>900</v>
          </cell>
          <cell r="BD153">
            <v>20</v>
          </cell>
          <cell r="BE153">
            <v>2</v>
          </cell>
          <cell r="BF153">
            <v>2566</v>
          </cell>
          <cell r="BG153">
            <v>0</v>
          </cell>
          <cell r="BH153" t="str">
            <v>-</v>
          </cell>
          <cell r="BI153" t="str">
            <v>-</v>
          </cell>
          <cell r="BJ153" t="str">
            <v>-</v>
          </cell>
          <cell r="BK153">
            <v>0</v>
          </cell>
          <cell r="BL153">
            <v>1295</v>
          </cell>
          <cell r="BM153">
            <v>0</v>
          </cell>
          <cell r="BN153">
            <v>18</v>
          </cell>
          <cell r="BO153">
            <v>7</v>
          </cell>
          <cell r="BP153">
            <v>2566</v>
          </cell>
          <cell r="BQ153" t="str">
            <v>-</v>
          </cell>
          <cell r="BR153" t="str">
            <v>-</v>
          </cell>
          <cell r="BS153" t="str">
            <v>-</v>
          </cell>
          <cell r="BT153" t="str">
            <v>นายเดชัด ประสาทน้ำเงิน</v>
          </cell>
          <cell r="BU153">
            <v>0</v>
          </cell>
          <cell r="BV153" t="str">
            <v xml:space="preserve">1.นายเดชัด ประสาทน้ำเงิน
2.นายอนันต์ ปุ่งยะ 
3.นางสาวชื่นจิตร ศรีสงคราม
</v>
          </cell>
          <cell r="BW153" t="str">
            <v>จำเลยที่ 1
จำเลยที่ 2 
จำเลยที่ 3</v>
          </cell>
          <cell r="BX153" t="str">
            <v>1-6001-00001-88-5
5-5020-00017-80-7
1-6099-90002-25-1</v>
          </cell>
          <cell r="BY153"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3" t="str">
            <v>ไม่พบ</v>
          </cell>
          <cell r="CA153"/>
          <cell r="CB153">
            <v>3</v>
          </cell>
          <cell r="CC153" t="str">
            <v>นักศึกษาฝึกงาน//วรกมล</v>
          </cell>
          <cell r="CD153" t="str">
            <v xml:space="preserve">1.นายเดชัด ประสาทน้ำเงิน
2.นายอนันต์ ปุ่งยะ 
3.นางสาวชื่นจิตร ศรีสงคราม
</v>
          </cell>
          <cell r="CE153" t="str">
            <v>จำเลยที่ 1
จำเลยที่ 2 
จำเลยที่ 3</v>
          </cell>
          <cell r="CF153" t="str">
            <v>1-6001-00001-88-5
5-5020-00017-80-7
1-6099-90002-25-1</v>
          </cell>
          <cell r="CG153"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3" t="str">
            <v>ไม่พบทรัพย์</v>
          </cell>
          <cell r="CI153"/>
          <cell r="CJ153"/>
          <cell r="CK153"/>
          <cell r="CL153"/>
          <cell r="CM153"/>
          <cell r="CN153"/>
          <cell r="CO153"/>
        </row>
        <row r="154">
          <cell r="B154">
            <v>1590</v>
          </cell>
          <cell r="C154">
            <v>147</v>
          </cell>
          <cell r="D154">
            <v>26</v>
          </cell>
          <cell r="E154">
            <v>11</v>
          </cell>
          <cell r="F154">
            <v>2564</v>
          </cell>
          <cell r="G154">
            <v>800021411502</v>
          </cell>
          <cell r="H154" t="str">
            <v>นาง</v>
          </cell>
          <cell r="I154" t="str">
            <v>ศรีบุตร</v>
          </cell>
          <cell r="J154" t="str">
            <v>อุปันโน</v>
          </cell>
          <cell r="K154">
            <v>3501300554983</v>
          </cell>
          <cell r="L154" t="str">
            <v>บ่อสร้าง</v>
          </cell>
          <cell r="M154" t="str">
            <v>เชียงใหม่ 3</v>
          </cell>
          <cell r="N154">
            <v>8</v>
          </cell>
          <cell r="O154" t="str">
            <v>สินเชื่อธนาคารประชาชน</v>
          </cell>
          <cell r="P154" t="str">
            <v>1.บุคคลค้ำประกัน</v>
          </cell>
          <cell r="Q154">
            <v>27611.25</v>
          </cell>
          <cell r="R154">
            <v>3024.7</v>
          </cell>
          <cell r="S154" t="str">
            <v>แขวงเชียงใหม่</v>
          </cell>
          <cell r="T154" t="str">
            <v>ผบ.1164</v>
          </cell>
          <cell r="U154" t="str">
            <v>2557</v>
          </cell>
          <cell r="V154" t="str">
            <v>ผบ.2271</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4" t="str">
            <v/>
          </cell>
          <cell r="BD154" t="str">
            <v/>
          </cell>
          <cell r="BE154" t="str">
            <v/>
          </cell>
          <cell r="BF154" t="str">
            <v/>
          </cell>
          <cell r="BG154" t="str">
            <v/>
          </cell>
          <cell r="BH154" t="str">
            <v/>
          </cell>
          <cell r="BI154" t="str">
            <v/>
          </cell>
          <cell r="BJ154" t="str">
            <v/>
          </cell>
          <cell r="BK154" t="str">
            <v/>
          </cell>
          <cell r="BL154" t="str">
            <v/>
          </cell>
          <cell r="BM154" t="str">
            <v/>
          </cell>
          <cell r="BN154" t="str">
            <v/>
          </cell>
          <cell r="BO154" t="str">
            <v/>
          </cell>
          <cell r="BP154" t="str">
            <v/>
          </cell>
          <cell r="BQ154" t="str">
            <v/>
          </cell>
          <cell r="BR154" t="str">
            <v/>
          </cell>
          <cell r="BS154" t="str">
            <v/>
          </cell>
          <cell r="BT154" t="str">
            <v>นางศรีบุตร อุปันโน</v>
          </cell>
          <cell r="BU154">
            <v>0</v>
          </cell>
          <cell r="BV154" t="str">
            <v>1.นางศรีบุตร อุปันโน
2.นายชาติ ไชยชนะ
3.นางสาวธัญญารัตน์ บุญเรือง
4.นายณชพัฒน์ ช่างสม
5.นางกาญจนา ตื้อเป็ง</v>
          </cell>
          <cell r="BW154" t="str">
            <v>จำเลยที่ 1
คู่สมรสจำเลยที่ 1
จำเลยที่ 2
คู่สมรสจำเลยที่ 2
จำเลยที่ 3</v>
          </cell>
          <cell r="BX154" t="str">
            <v>3-5013-00554-98-3
3-5006-00029-67-1
1-5013-90000-42-1
3-5005-00491-07-1
3-5013-00554-99-1</v>
          </cell>
          <cell r="BY154"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4"/>
          <cell r="CA154"/>
          <cell r="CB154"/>
          <cell r="CC154" t="str">
            <v>นักศึกษาฝึกงาน//วรกมล</v>
          </cell>
          <cell r="CD154" t="str">
            <v>1.นางศรีบุตร อุปันโน
2.นายชาติ ไชยชนะ
3.นางสาวธัญญารัตน์ บุญเรือง
4.นายณชพัฒน์ ช่างสม
5.นางกาญจนา ตื้อเป็ง</v>
          </cell>
          <cell r="CE154" t="str">
            <v>จำเลยที่ 1
คู่สมรสจำเลยที่ 1
จำเลยที่ 2
คู่สมรสจำเลยที่ 2
จำเลยที่ 3</v>
          </cell>
          <cell r="CF154" t="str">
            <v>3-5013-00554-98-3
3-5006-00029-67-1
1-5013-90000-42-1
3-5005-00491-07-1
3-5013-00554-99-1</v>
          </cell>
          <cell r="CG154"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4" t="str">
            <v>พบทรัพย์</v>
          </cell>
          <cell r="CI154"/>
          <cell r="CJ154"/>
          <cell r="CK154"/>
          <cell r="CL154"/>
          <cell r="CM154"/>
          <cell r="CN154"/>
          <cell r="CO154"/>
        </row>
        <row r="155">
          <cell r="B155">
            <v>1591</v>
          </cell>
          <cell r="C155">
            <v>148</v>
          </cell>
          <cell r="D155">
            <v>26</v>
          </cell>
          <cell r="E155">
            <v>11</v>
          </cell>
          <cell r="F155">
            <v>2564</v>
          </cell>
          <cell r="G155">
            <v>800027891996</v>
          </cell>
          <cell r="H155" t="str">
            <v>นาง</v>
          </cell>
          <cell r="I155" t="str">
            <v>ศรีเรียม</v>
          </cell>
          <cell r="J155" t="str">
            <v>หรรษาวงค์</v>
          </cell>
          <cell r="K155">
            <v>3501300413549</v>
          </cell>
          <cell r="L155" t="str">
            <v>สันกำแพง</v>
          </cell>
          <cell r="M155" t="str">
            <v>เชียงใหม่ 3</v>
          </cell>
          <cell r="N155">
            <v>8</v>
          </cell>
          <cell r="O155" t="str">
            <v>สินเชื่อธนาคารประชาชน</v>
          </cell>
          <cell r="P155" t="str">
            <v>1.บุคคลค้ำประกัน</v>
          </cell>
          <cell r="Q155">
            <v>20754.16</v>
          </cell>
          <cell r="R155">
            <v>1098.44</v>
          </cell>
          <cell r="S155" t="str">
            <v>แขวงเชียงใหม่</v>
          </cell>
          <cell r="T155" t="str">
            <v>ผบ.6086</v>
          </cell>
          <cell r="U155" t="str">
            <v>2557</v>
          </cell>
          <cell r="V155" t="str">
            <v>ผบ.8216</v>
          </cell>
          <cell r="W155">
            <v>2557</v>
          </cell>
          <cell r="X155"/>
          <cell r="Y155"/>
          <cell r="Z155"/>
          <cell r="AA155">
            <v>12</v>
          </cell>
          <cell r="AB155">
            <v>11</v>
          </cell>
          <cell r="AC155">
            <v>2557</v>
          </cell>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9/3/2565</v>
          </cell>
          <cell r="BC155">
            <v>1200</v>
          </cell>
          <cell r="BD155">
            <v>7</v>
          </cell>
          <cell r="BE155">
            <v>11</v>
          </cell>
          <cell r="BF155">
            <v>2565</v>
          </cell>
          <cell r="BG155">
            <v>0</v>
          </cell>
          <cell r="BH155" t="str">
            <v>-</v>
          </cell>
          <cell r="BI155" t="str">
            <v>-</v>
          </cell>
          <cell r="BJ155" t="str">
            <v>-</v>
          </cell>
          <cell r="BK155">
            <v>0</v>
          </cell>
          <cell r="BL155">
            <v>1495</v>
          </cell>
          <cell r="BM155">
            <v>0</v>
          </cell>
          <cell r="BN155">
            <v>14</v>
          </cell>
          <cell r="BO155">
            <v>3</v>
          </cell>
          <cell r="BP155">
            <v>2566</v>
          </cell>
          <cell r="BQ155" t="str">
            <v>-</v>
          </cell>
          <cell r="BR155" t="str">
            <v>-</v>
          </cell>
          <cell r="BS155" t="str">
            <v>-</v>
          </cell>
          <cell r="BT155" t="str">
            <v>นางศรีเรียม หรรษาวงค์</v>
          </cell>
          <cell r="BU155">
            <v>0</v>
          </cell>
          <cell r="BV155" t="str">
            <v>1.นางศรีเรียม ไชยวงค์สา
2.นายปองพล หรรษวงค์
3.นางธัญญพันท์ ไชยวงค์สา
4.นางสาวศรีพลอย สกุลพันธ์</v>
          </cell>
          <cell r="BW155" t="str">
            <v xml:space="preserve">จำเลยที่ 1
คู่สมรสจำเลยที่ 1
จำเลยที่ 2
จำเลยที่ 3
</v>
          </cell>
          <cell r="BX155" t="str">
            <v>3-5013-00413-54-9
3-3104-01438-99-8
3-5013-00413-77-8
3-5013-00548-53-3</v>
          </cell>
          <cell r="BY155"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5" t="str">
            <v>พบ</v>
          </cell>
          <cell r="CA155"/>
          <cell r="CB155">
            <v>5</v>
          </cell>
          <cell r="CC155" t="str">
            <v>นักศึกษาฝึกงาน//วรกมล</v>
          </cell>
          <cell r="CD155"/>
          <cell r="CE155"/>
          <cell r="CF155"/>
          <cell r="CG155"/>
          <cell r="CH155"/>
          <cell r="CI155"/>
          <cell r="CJ155"/>
          <cell r="CK155"/>
          <cell r="CL155"/>
          <cell r="CM155"/>
          <cell r="CN155"/>
          <cell r="CO155"/>
        </row>
        <row r="156">
          <cell r="B156">
            <v>1592</v>
          </cell>
          <cell r="C156">
            <v>149</v>
          </cell>
          <cell r="D156">
            <v>26</v>
          </cell>
          <cell r="E156">
            <v>11</v>
          </cell>
          <cell r="F156">
            <v>2564</v>
          </cell>
          <cell r="G156">
            <v>800022336815</v>
          </cell>
          <cell r="H156" t="str">
            <v>นาง</v>
          </cell>
          <cell r="I156" t="str">
            <v>แจ่มจันทร์หรือธนพร</v>
          </cell>
          <cell r="J156" t="str">
            <v>คำลาพิช</v>
          </cell>
          <cell r="K156">
            <v>3580100230393</v>
          </cell>
          <cell r="L156" t="str">
            <v>บ่อสร้าง</v>
          </cell>
          <cell r="M156" t="str">
            <v>เชียงใหม่ 3</v>
          </cell>
          <cell r="N156">
            <v>8</v>
          </cell>
          <cell r="O156" t="str">
            <v>สินเชื่อธนาคารประชาชน</v>
          </cell>
          <cell r="P156" t="str">
            <v>1.บุคคลค้ำประกัน</v>
          </cell>
          <cell r="Q156">
            <v>27421.5</v>
          </cell>
          <cell r="R156">
            <v>4131.59</v>
          </cell>
          <cell r="S156" t="str">
            <v>แขวงเชียงใหม่</v>
          </cell>
          <cell r="T156" t="str">
            <v>ผบ.1154</v>
          </cell>
          <cell r="U156" t="str">
            <v>2557</v>
          </cell>
          <cell r="V156" t="str">
            <v>ผบ.2387</v>
          </cell>
          <cell r="W156">
            <v>2557</v>
          </cell>
          <cell r="X156">
            <v>12</v>
          </cell>
          <cell r="Y156">
            <v>5</v>
          </cell>
          <cell r="Z156">
            <v>2557</v>
          </cell>
          <cell r="AA156"/>
          <cell r="AB156"/>
          <cell r="AC156"/>
          <cell r="AD156">
            <v>12</v>
          </cell>
          <cell r="AE156">
            <v>5</v>
          </cell>
          <cell r="AF156">
            <v>2557</v>
          </cell>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14/3/2565</v>
          </cell>
          <cell r="BC156">
            <v>1200</v>
          </cell>
          <cell r="BD156">
            <v>12</v>
          </cell>
          <cell r="BE156">
            <v>4</v>
          </cell>
          <cell r="BF156">
            <v>2566</v>
          </cell>
          <cell r="BG156">
            <v>0</v>
          </cell>
          <cell r="BH156" t="str">
            <v>-</v>
          </cell>
          <cell r="BI156" t="str">
            <v>-</v>
          </cell>
          <cell r="BJ156" t="str">
            <v>-</v>
          </cell>
          <cell r="BK156">
            <v>0</v>
          </cell>
          <cell r="BL156">
            <v>1455</v>
          </cell>
          <cell r="BM156">
            <v>0</v>
          </cell>
          <cell r="BN156">
            <v>18</v>
          </cell>
          <cell r="BO156">
            <v>7</v>
          </cell>
          <cell r="BP156">
            <v>2566</v>
          </cell>
          <cell r="BQ156" t="str">
            <v>-</v>
          </cell>
          <cell r="BR156" t="str">
            <v>-</v>
          </cell>
          <cell r="BS156" t="str">
            <v>-</v>
          </cell>
          <cell r="BT156" t="str">
            <v>นางแจ่มจันทร์หรือธนพร คำลาพิช</v>
          </cell>
          <cell r="BU156">
            <v>0</v>
          </cell>
          <cell r="BV156" t="str">
            <v>1.นางแจ่มจันทร์หรือธนพร   คำมาลาพิช
2.นายสวัสดิ์ คำลาพิช
3.นางสาววาสนา สุทธน้อย
4.นายวิชิตชัย ธนพรพิทักษ์</v>
          </cell>
          <cell r="BW156" t="str">
            <v>จำเลยที่ 1
คู่สมรสจำเลยที่ 1
จำเลยที่ 2
จำเลยที่ 3</v>
          </cell>
          <cell r="BX156" t="str">
            <v xml:space="preserve">3-5801-00230-39-3
3-5005-00148-03-1
1-5506-00006-09-7
1-1007-01154-05-2
</v>
          </cell>
          <cell r="BY156"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6" t="str">
            <v>ไม่พบ</v>
          </cell>
          <cell r="CA156" t="str">
            <v>ไม่พบ</v>
          </cell>
          <cell r="CB156">
            <v>4</v>
          </cell>
          <cell r="CC156"/>
          <cell r="CD156" t="str">
            <v>1.นางแจ่มจันทร์หรือธนพร   คำมาลาพิช
2.นายสวัสดิ์ คำลาพิช
3.นางสาววาสนา สุทธน้อย
4.นายวิชิตชัย ธนพรพิทักษ์</v>
          </cell>
          <cell r="CE156" t="str">
            <v>จำเลยที่ 1
คู่สมรสจำเลยที่ 1
จำเลยที่ 2
จำเลยที่ 3</v>
          </cell>
          <cell r="CF156" t="str">
            <v xml:space="preserve">3-5801-00230-39-3
3-5005-00148-03-1
1-5506-00006-09-7
1-1007-01154-05-2
</v>
          </cell>
          <cell r="CG156"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6" t="str">
            <v>ไม่พบทรัพย์</v>
          </cell>
          <cell r="CI156"/>
          <cell r="CJ156"/>
          <cell r="CK156"/>
          <cell r="CL156"/>
          <cell r="CM156"/>
          <cell r="CN156"/>
          <cell r="CO156"/>
        </row>
        <row r="157">
          <cell r="B157">
            <v>1593</v>
          </cell>
          <cell r="C157">
            <v>150</v>
          </cell>
          <cell r="D157">
            <v>26</v>
          </cell>
          <cell r="E157">
            <v>11</v>
          </cell>
          <cell r="F157">
            <v>2564</v>
          </cell>
          <cell r="G157">
            <v>800019061160</v>
          </cell>
          <cell r="H157" t="str">
            <v>นาง</v>
          </cell>
          <cell r="I157" t="str">
            <v>ผ่องพรรณี</v>
          </cell>
          <cell r="J157" t="str">
            <v>พรมใจ</v>
          </cell>
          <cell r="K157">
            <v>3501300346833</v>
          </cell>
          <cell r="L157" t="str">
            <v>สันกำแพง</v>
          </cell>
          <cell r="M157" t="str">
            <v>เชียงใหม่ 3</v>
          </cell>
          <cell r="N157">
            <v>8</v>
          </cell>
          <cell r="O157" t="str">
            <v>สินเชื่อธนาคารประชาชน</v>
          </cell>
          <cell r="P157" t="str">
            <v>1.บุคคลค้ำประกัน</v>
          </cell>
          <cell r="Q157">
            <v>22033.4</v>
          </cell>
          <cell r="R157">
            <v>2287.8200000000002</v>
          </cell>
          <cell r="S157" t="str">
            <v>แขวงเชียงใหม่</v>
          </cell>
          <cell r="T157" t="str">
            <v>ผบ.7003</v>
          </cell>
          <cell r="U157" t="str">
            <v>2556</v>
          </cell>
          <cell r="V157" t="str">
            <v>ผบ.7889</v>
          </cell>
          <cell r="W157">
            <v>2556</v>
          </cell>
          <cell r="X157"/>
          <cell r="Y157"/>
          <cell r="Z157"/>
          <cell r="AA157">
            <v>26</v>
          </cell>
          <cell r="AB157">
            <v>11</v>
          </cell>
          <cell r="AC157">
            <v>2556</v>
          </cell>
          <cell r="AD157"/>
          <cell r="AE157"/>
          <cell r="AF157"/>
          <cell r="AG157">
            <v>2</v>
          </cell>
          <cell r="AH157">
            <v>6</v>
          </cell>
          <cell r="AI157">
            <v>2557</v>
          </cell>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22/2/2565</v>
          </cell>
          <cell r="BC157" t="str">
            <v>0
1500</v>
          </cell>
          <cell r="BD157" t="str">
            <v>13
27</v>
          </cell>
          <cell r="BE157" t="str">
            <v>11
3</v>
          </cell>
          <cell r="BF157" t="str">
            <v>2566
2567</v>
          </cell>
          <cell r="BG157">
            <v>0</v>
          </cell>
          <cell r="BH157" t="str">
            <v>-</v>
          </cell>
          <cell r="BI157" t="str">
            <v>-</v>
          </cell>
          <cell r="BJ157" t="str">
            <v>-</v>
          </cell>
          <cell r="BK157">
            <v>0</v>
          </cell>
          <cell r="BL157" t="str">
            <v>840
425</v>
          </cell>
          <cell r="BM157">
            <v>0</v>
          </cell>
          <cell r="BN157" t="str">
            <v/>
          </cell>
          <cell r="BO157" t="str">
            <v/>
          </cell>
          <cell r="BP157" t="str">
            <v/>
          </cell>
          <cell r="BQ157" t="str">
            <v>-</v>
          </cell>
          <cell r="BR157" t="str">
            <v>-</v>
          </cell>
          <cell r="BS157" t="str">
            <v>-</v>
          </cell>
          <cell r="BT157" t="str">
            <v>นางผ่องพรรณี พรมใจ</v>
          </cell>
          <cell r="BU157">
            <v>0</v>
          </cell>
          <cell r="BV157" t="str">
            <v>1.นางผ่องพรรณี  พรมใจ
2.นายจำรัส  พรมใจ
3.นายสำราญ  ปาลี
4.นางชฎาพร  ปาลี
5.นางสาวศรีผ่อง โยบคำ</v>
          </cell>
          <cell r="BW157" t="str">
            <v>จำเลยที่ 1
คู่สมรสจำเลยที่ 1
จำเลยที่ 2
คู่สมรสจำเลยที่ 2
จำเลยทื่ 3</v>
          </cell>
          <cell r="BX157" t="str">
            <v>3-5013-00346-83-3
3-5013-00342-45-5
3-5101-00628-25-7
3-5013-00590-11-4
3-5013-00338-62-8</v>
          </cell>
          <cell r="BY157"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7" t="str">
            <v>พบ</v>
          </cell>
          <cell r="CA157"/>
          <cell r="CB157">
            <v>5</v>
          </cell>
          <cell r="CC157" t="str">
            <v>นักศึกษาฝึกงาน//วรกมล</v>
          </cell>
          <cell r="CD157"/>
          <cell r="CE157"/>
          <cell r="CF157"/>
          <cell r="CG157"/>
          <cell r="CH157"/>
          <cell r="CI157"/>
          <cell r="CJ157"/>
          <cell r="CK157"/>
          <cell r="CL157"/>
          <cell r="CM157"/>
          <cell r="CN157"/>
          <cell r="CO157"/>
        </row>
        <row r="158">
          <cell r="B158">
            <v>1594</v>
          </cell>
          <cell r="C158">
            <v>151</v>
          </cell>
          <cell r="D158">
            <v>26</v>
          </cell>
          <cell r="E158">
            <v>11</v>
          </cell>
          <cell r="F158">
            <v>2564</v>
          </cell>
          <cell r="G158">
            <v>800022337631</v>
          </cell>
          <cell r="H158" t="str">
            <v>นางสาว</v>
          </cell>
          <cell r="I158" t="str">
            <v>พจนีย์</v>
          </cell>
          <cell r="J158" t="str">
            <v>นาคสวัสดิ์</v>
          </cell>
          <cell r="K158">
            <v>1100500050811</v>
          </cell>
          <cell r="L158" t="str">
            <v>บ่อสร้าง</v>
          </cell>
          <cell r="M158" t="str">
            <v>เชียงใหม่ 3</v>
          </cell>
          <cell r="N158">
            <v>8</v>
          </cell>
          <cell r="O158" t="str">
            <v>สินเชื่อธนาคารประชาชน</v>
          </cell>
          <cell r="P158" t="str">
            <v>1.บุคคลค้ำประกัน</v>
          </cell>
          <cell r="Q158">
            <v>75179.38</v>
          </cell>
          <cell r="R158">
            <v>9105.41</v>
          </cell>
          <cell r="S158" t="str">
            <v>จังหวัดนครนายก</v>
          </cell>
          <cell r="T158" t="str">
            <v>ผบ.1547</v>
          </cell>
          <cell r="U158" t="str">
            <v>2557</v>
          </cell>
          <cell r="V158" t="str">
            <v>ผบ.1742</v>
          </cell>
          <cell r="W158">
            <v>2557</v>
          </cell>
          <cell r="X158">
            <v>4</v>
          </cell>
          <cell r="Y158">
            <v>12</v>
          </cell>
          <cell r="Z158">
            <v>2557</v>
          </cell>
          <cell r="AA158"/>
          <cell r="AB158"/>
          <cell r="AC158"/>
          <cell r="AD158"/>
          <cell r="AE158"/>
          <cell r="AF158"/>
          <cell r="AG158">
            <v>10</v>
          </cell>
          <cell r="AH158">
            <v>3</v>
          </cell>
          <cell r="AI158">
            <v>2558</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1</v>
          </cell>
          <cell r="BE158" t="str">
            <v>11
3</v>
          </cell>
          <cell r="BF158" t="str">
            <v>2566
2567</v>
          </cell>
          <cell r="BG158">
            <v>0</v>
          </cell>
          <cell r="BH158" t="str">
            <v>-</v>
          </cell>
          <cell r="BI158" t="str">
            <v>-</v>
          </cell>
          <cell r="BJ158" t="str">
            <v>-</v>
          </cell>
          <cell r="BK158">
            <v>0</v>
          </cell>
          <cell r="BL158" t="str">
            <v>1435
385</v>
          </cell>
          <cell r="BM158">
            <v>0</v>
          </cell>
          <cell r="BN158" t="str">
            <v/>
          </cell>
          <cell r="BO158" t="str">
            <v/>
          </cell>
          <cell r="BP158" t="str">
            <v/>
          </cell>
          <cell r="BQ158" t="str">
            <v>-</v>
          </cell>
          <cell r="BR158" t="str">
            <v>-</v>
          </cell>
          <cell r="BS158" t="str">
            <v>-</v>
          </cell>
          <cell r="BT158" t="str">
            <v>นางสาวพจนีย์ นาคสวัสดิ์</v>
          </cell>
          <cell r="BU158">
            <v>0</v>
          </cell>
          <cell r="BV158"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8" t="str">
            <v>จำเลยที่1
คู่สมรสจำเลยที่1
จำเลยที่2
คู่สมรสจำเลยที่2
จำเลยที่3</v>
          </cell>
          <cell r="BX158" t="str">
            <v xml:space="preserve">1-1005-00050-81-1
1-2699-00005-36-4
3-5099-00919-91-2
3-5015-00143-22-7
3-1020-02486-17-8
</v>
          </cell>
          <cell r="BY158"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8" t="str">
            <v>พบ</v>
          </cell>
          <cell r="CA158"/>
          <cell r="CB158">
            <v>5</v>
          </cell>
          <cell r="CC158" t="str">
            <v>สรวงสุดา</v>
          </cell>
          <cell r="CD158"/>
          <cell r="CE158"/>
          <cell r="CF158"/>
          <cell r="CG158"/>
          <cell r="CH158"/>
          <cell r="CI158"/>
          <cell r="CJ158"/>
          <cell r="CK158"/>
          <cell r="CL158"/>
          <cell r="CM158"/>
          <cell r="CN158"/>
          <cell r="CO158"/>
        </row>
        <row r="159">
          <cell r="B159">
            <v>1595</v>
          </cell>
          <cell r="C159">
            <v>152</v>
          </cell>
          <cell r="D159">
            <v>12</v>
          </cell>
          <cell r="E159">
            <v>10</v>
          </cell>
          <cell r="F159">
            <v>2565</v>
          </cell>
          <cell r="G159" t="str">
            <v>800079364363,
800079364371,
800080084083</v>
          </cell>
          <cell r="H159" t="str">
            <v>นาย</v>
          </cell>
          <cell r="I159" t="str">
            <v>มานะ</v>
          </cell>
          <cell r="J159" t="str">
            <v>บุญมาวงค์</v>
          </cell>
          <cell r="K159">
            <v>1580500003100</v>
          </cell>
          <cell r="L159" t="str">
            <v>ประตูช้างเผือก</v>
          </cell>
          <cell r="M159" t="str">
            <v>เชียงใหม่ 1</v>
          </cell>
          <cell r="N159">
            <v>8</v>
          </cell>
          <cell r="O159" t="str">
            <v>สินเชื่อเคหะ,สินเชื่อไทรทอง,สินเชื่อธนาคารประชาชน</v>
          </cell>
          <cell r="P159" t="str">
            <v>2.หลักทรัพย์ค้ำประกัน</v>
          </cell>
          <cell r="Q159">
            <v>1224872.8899999999</v>
          </cell>
          <cell r="R159">
            <v>103488.31</v>
          </cell>
          <cell r="S159" t="str">
            <v>จังหวัดเชียงใหม่</v>
          </cell>
          <cell r="T159" t="str">
            <v>ผบ.3499</v>
          </cell>
          <cell r="U159">
            <v>2562</v>
          </cell>
          <cell r="V159" t="str">
            <v>ผบ.900</v>
          </cell>
          <cell r="W159">
            <v>2563</v>
          </cell>
          <cell r="X159"/>
          <cell r="Y159"/>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12/10/2565)//สืบแล้ว รายงานผล วันที่ 16/1/2566</v>
          </cell>
          <cell r="BC159">
            <v>600</v>
          </cell>
          <cell r="BD159">
            <v>28</v>
          </cell>
          <cell r="BE159">
            <v>8</v>
          </cell>
          <cell r="BF159">
            <v>2566</v>
          </cell>
          <cell r="BG159">
            <v>0</v>
          </cell>
          <cell r="BH159" t="str">
            <v>-</v>
          </cell>
          <cell r="BI159" t="str">
            <v>-</v>
          </cell>
          <cell r="BJ159" t="str">
            <v>-</v>
          </cell>
          <cell r="BK159">
            <v>0</v>
          </cell>
          <cell r="BL159">
            <v>1145</v>
          </cell>
          <cell r="BM159">
            <v>0</v>
          </cell>
          <cell r="BN159">
            <v>19</v>
          </cell>
          <cell r="BO159">
            <v>1</v>
          </cell>
          <cell r="BP159">
            <v>2567</v>
          </cell>
          <cell r="BQ159" t="str">
            <v>-</v>
          </cell>
          <cell r="BR159" t="str">
            <v>-</v>
          </cell>
          <cell r="BS159" t="str">
            <v>-</v>
          </cell>
          <cell r="BT159" t="str">
            <v>นายมานะ บุญมาวงค์</v>
          </cell>
          <cell r="BU159">
            <v>883162012333</v>
          </cell>
          <cell r="BV159" t="str">
            <v>1.นายมานะ  บุญมาวงค์
2.นางจารุณี  บุญมาวงค์</v>
          </cell>
          <cell r="BW159" t="str">
            <v>จำเลยที่ 1
จำเลยที่ 2</v>
          </cell>
          <cell r="BX159" t="str">
            <v>1-5805-00003-10-0
5-5019-00002-77-5</v>
          </cell>
          <cell r="BY159"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59" t="str">
            <v>ไม่พบ</v>
          </cell>
          <cell r="CA159" t="str">
            <v>พบ</v>
          </cell>
          <cell r="CB159">
            <v>2</v>
          </cell>
          <cell r="CC159" t="str">
            <v>สรวงสุดา</v>
          </cell>
          <cell r="CD159"/>
          <cell r="CE159"/>
          <cell r="CF159"/>
          <cell r="CG159"/>
          <cell r="CH159"/>
          <cell r="CI159"/>
          <cell r="CJ159"/>
          <cell r="CK159"/>
          <cell r="CL159"/>
          <cell r="CM159"/>
          <cell r="CN159"/>
          <cell r="CO159"/>
        </row>
        <row r="160">
          <cell r="B160">
            <v>1596</v>
          </cell>
          <cell r="C160">
            <v>153</v>
          </cell>
          <cell r="D160">
            <v>26</v>
          </cell>
          <cell r="E160">
            <v>11</v>
          </cell>
          <cell r="F160">
            <v>2561</v>
          </cell>
          <cell r="G160">
            <v>839748005619</v>
          </cell>
          <cell r="H160" t="str">
            <v>นาย
นางสาว</v>
          </cell>
          <cell r="I160" t="str">
            <v>กิติภพ(แสงทุ่ง)
พิมพร</v>
          </cell>
          <cell r="J160" t="str">
            <v>ชาวน่าน
นันกาวงศ์</v>
          </cell>
          <cell r="K160" t="str">
            <v>3 5604 00094 50 9
3 5202 00107 75 5</v>
          </cell>
          <cell r="L160" t="str">
            <v>บวกครกหลวง</v>
          </cell>
          <cell r="M160" t="str">
            <v>เชียงใหม่ 3</v>
          </cell>
          <cell r="N160">
            <v>8</v>
          </cell>
          <cell r="O160" t="str">
            <v>สินเชื่อเคหะ</v>
          </cell>
          <cell r="P160" t="str">
            <v>1.บุคคลค้ำประกัน</v>
          </cell>
          <cell r="Q160">
            <v>489335.7</v>
          </cell>
          <cell r="R160">
            <v>362365.57</v>
          </cell>
          <cell r="S160" t="str">
            <v>จังหวัดเชียงใหม่</v>
          </cell>
          <cell r="T160" t="str">
            <v>ผบ.3221</v>
          </cell>
          <cell r="U160" t="str">
            <v>2559</v>
          </cell>
          <cell r="V160" t="str">
            <v>ผบ.922</v>
          </cell>
          <cell r="W160">
            <v>2559</v>
          </cell>
          <cell r="X160">
            <v>13</v>
          </cell>
          <cell r="Y160">
            <v>6</v>
          </cell>
          <cell r="Z160">
            <v>2559</v>
          </cell>
          <cell r="AA160"/>
          <cell r="AB160"/>
          <cell r="AC160"/>
          <cell r="AD160"/>
          <cell r="AE160"/>
          <cell r="AF160"/>
          <cell r="AG160">
            <v>16</v>
          </cell>
          <cell r="AH160">
            <v>9</v>
          </cell>
          <cell r="AI160">
            <v>2559</v>
          </cell>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26/11/2564)//สืบแล้ว  รายงานผล วันที่ 3/3/2565</v>
          </cell>
          <cell r="BC160">
            <v>600</v>
          </cell>
          <cell r="BD160">
            <v>7</v>
          </cell>
          <cell r="BE160">
            <v>11</v>
          </cell>
          <cell r="BF160">
            <v>2565</v>
          </cell>
          <cell r="BG160">
            <v>0</v>
          </cell>
          <cell r="BH160" t="str">
            <v>-</v>
          </cell>
          <cell r="BI160" t="str">
            <v>-</v>
          </cell>
          <cell r="BJ160" t="str">
            <v>-</v>
          </cell>
          <cell r="BK160">
            <v>0</v>
          </cell>
          <cell r="BL160">
            <v>700</v>
          </cell>
          <cell r="BM160">
            <v>0</v>
          </cell>
          <cell r="BN160">
            <v>22</v>
          </cell>
          <cell r="BO160">
            <v>3</v>
          </cell>
          <cell r="BP160">
            <v>2566</v>
          </cell>
          <cell r="BQ160" t="str">
            <v>-</v>
          </cell>
          <cell r="BR160" t="str">
            <v>-</v>
          </cell>
          <cell r="BS160" t="str">
            <v>-</v>
          </cell>
          <cell r="BT160" t="str">
            <v>นาย
นางสาวกิติภพ(แสงทุ่ง)
พิมพร ชาวน่าน
นันกาวงศ์</v>
          </cell>
          <cell r="BU160">
            <v>0</v>
          </cell>
          <cell r="BV160" t="str">
            <v xml:space="preserve">1.นายแสงทุ่ง ชาวน่าน
2.นางสาวพิมพร ชาวน่าน 
</v>
          </cell>
          <cell r="BW160" t="str">
            <v>จำเลยที่ 1
จำเลยที่ 2</v>
          </cell>
          <cell r="BX160" t="str">
            <v>3-5604-00094-50-9
3-5202-00107-75-5</v>
          </cell>
          <cell r="BY160"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0" t="str">
            <v>ไม่พบ</v>
          </cell>
          <cell r="CA160"/>
          <cell r="CB160">
            <v>2</v>
          </cell>
          <cell r="CC160" t="str">
            <v>สรวงสุดา</v>
          </cell>
          <cell r="CD160"/>
          <cell r="CE160"/>
          <cell r="CF160"/>
          <cell r="CG160"/>
          <cell r="CH160"/>
          <cell r="CI160"/>
          <cell r="CJ160"/>
          <cell r="CK160"/>
          <cell r="CL160"/>
          <cell r="CM160"/>
          <cell r="CN160"/>
          <cell r="CO160"/>
        </row>
        <row r="161">
          <cell r="B161">
            <v>1598</v>
          </cell>
          <cell r="C161">
            <v>155</v>
          </cell>
          <cell r="D161">
            <v>8</v>
          </cell>
          <cell r="E161">
            <v>12</v>
          </cell>
          <cell r="F161">
            <v>2564</v>
          </cell>
          <cell r="G161">
            <v>800037265231</v>
          </cell>
          <cell r="H161" t="str">
            <v>นาย</v>
          </cell>
          <cell r="I161" t="str">
            <v xml:space="preserve">เจษฎาพร </v>
          </cell>
          <cell r="J161" t="str">
            <v>ชูแก้ว</v>
          </cell>
          <cell r="K161">
            <v>1810200009568</v>
          </cell>
          <cell r="L161" t="str">
            <v>เชียงใหม่</v>
          </cell>
          <cell r="M161" t="str">
            <v>เชียงใหม่ 1</v>
          </cell>
          <cell r="N161">
            <v>8</v>
          </cell>
          <cell r="O161" t="str">
            <v>สินเชื่อธนาคารประชาชน</v>
          </cell>
          <cell r="P161" t="str">
            <v>1.บุคคลค้ำประกัน</v>
          </cell>
          <cell r="Q161">
            <v>179159.1</v>
          </cell>
          <cell r="R161">
            <v>23905.360000000001</v>
          </cell>
          <cell r="S161" t="str">
            <v>แขวงเวียงป่าเป้า</v>
          </cell>
          <cell r="T161" t="str">
            <v>ผบ.37</v>
          </cell>
          <cell r="U161" t="str">
            <v>2559</v>
          </cell>
          <cell r="V161" t="str">
            <v>ผบ.157</v>
          </cell>
          <cell r="W161">
            <v>2559</v>
          </cell>
          <cell r="X161"/>
          <cell r="Y161"/>
          <cell r="Z161"/>
          <cell r="AA161">
            <v>20</v>
          </cell>
          <cell r="AB161">
            <v>6</v>
          </cell>
          <cell r="AC161">
            <v>2559</v>
          </cell>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8/12/2564)//สืบแล้ว  รายงานผล วันที่ 30/12/2564</v>
          </cell>
          <cell r="BC161">
            <v>900</v>
          </cell>
          <cell r="BD161">
            <v>25</v>
          </cell>
          <cell r="BE161">
            <v>5</v>
          </cell>
          <cell r="BF161">
            <v>2565</v>
          </cell>
          <cell r="BG161">
            <v>0</v>
          </cell>
          <cell r="BH161" t="str">
            <v>-</v>
          </cell>
          <cell r="BI161" t="str">
            <v>-</v>
          </cell>
          <cell r="BJ161" t="str">
            <v>-</v>
          </cell>
          <cell r="BK161">
            <v>0</v>
          </cell>
          <cell r="BL161">
            <v>885</v>
          </cell>
          <cell r="BM161">
            <v>0</v>
          </cell>
          <cell r="BN161" t="str">
            <v/>
          </cell>
          <cell r="BO161" t="str">
            <v/>
          </cell>
          <cell r="BP161" t="str">
            <v/>
          </cell>
          <cell r="BQ161" t="str">
            <v>-</v>
          </cell>
          <cell r="BR161" t="str">
            <v>-</v>
          </cell>
          <cell r="BS161" t="str">
            <v>-</v>
          </cell>
          <cell r="BT161" t="str">
            <v>นายเจษฎาพร  ชูแก้ว</v>
          </cell>
          <cell r="BU161">
            <v>0</v>
          </cell>
          <cell r="BV161" t="str">
            <v>1.นายเจษฎาพร  ชูแก้ว
2.นางสาวเอื้องพร  รามแสง
3.นางสาวศศิรัชญ์  กาสัน</v>
          </cell>
          <cell r="BW161" t="str">
            <v>คู่สมรสจำเลยที่ 3</v>
          </cell>
          <cell r="BX161" t="str">
            <v>1-8102-00009-56-8
1-5014-90000-85-6
1-5207-00067-63-2</v>
          </cell>
          <cell r="BY161"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1" t="str">
            <v>ไม่พบทรัพย์</v>
          </cell>
          <cell r="CA161"/>
          <cell r="CB161">
            <v>3</v>
          </cell>
          <cell r="CC161" t="str">
            <v>สรวงสุดา</v>
          </cell>
          <cell r="CD161"/>
          <cell r="CE161"/>
          <cell r="CF161"/>
          <cell r="CG161"/>
          <cell r="CH161"/>
          <cell r="CI161"/>
          <cell r="CJ161"/>
          <cell r="CK161"/>
          <cell r="CL161"/>
          <cell r="CM161"/>
          <cell r="CN161"/>
          <cell r="CO161"/>
        </row>
        <row r="162">
          <cell r="B162">
            <v>1599</v>
          </cell>
          <cell r="C162">
            <v>156</v>
          </cell>
          <cell r="D162">
            <v>8</v>
          </cell>
          <cell r="E162">
            <v>12</v>
          </cell>
          <cell r="F162">
            <v>2564</v>
          </cell>
          <cell r="G162">
            <v>800029244236</v>
          </cell>
          <cell r="H162" t="str">
            <v>นางสาว</v>
          </cell>
          <cell r="I162" t="str">
            <v xml:space="preserve">อรนันต์ </v>
          </cell>
          <cell r="J162" t="str">
            <v>อุปละ</v>
          </cell>
          <cell r="K162">
            <v>1509900951585</v>
          </cell>
          <cell r="L162" t="str">
            <v>เชียงใหม่</v>
          </cell>
          <cell r="M162" t="str">
            <v>เชียงใหม่ 1</v>
          </cell>
          <cell r="N162">
            <v>8</v>
          </cell>
          <cell r="O162" t="str">
            <v>สินเชื่อธนาคารประชาชน</v>
          </cell>
          <cell r="P162" t="str">
            <v>1.บุคคลค้ำประกัน</v>
          </cell>
          <cell r="Q162"/>
          <cell r="R162"/>
          <cell r="S162" t="str">
            <v>แขวงเชียงใหม่</v>
          </cell>
          <cell r="T162" t="str">
            <v>ผบ.9066</v>
          </cell>
          <cell r="U162" t="str">
            <v>2558</v>
          </cell>
          <cell r="V162" t="str">
            <v>ผบ.9990</v>
          </cell>
          <cell r="W162">
            <v>2558</v>
          </cell>
          <cell r="X162">
            <v>19</v>
          </cell>
          <cell r="Y162">
            <v>12</v>
          </cell>
          <cell r="Z162">
            <v>2558</v>
          </cell>
          <cell r="AA162"/>
          <cell r="AB162"/>
          <cell r="AC162"/>
          <cell r="AD162">
            <v>19</v>
          </cell>
          <cell r="AE162">
            <v>12</v>
          </cell>
          <cell r="AF162">
            <v>2558</v>
          </cell>
          <cell r="AG162">
            <v>18</v>
          </cell>
          <cell r="AH162">
            <v>1</v>
          </cell>
          <cell r="AI162">
            <v>2560</v>
          </cell>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สืบทรัพย์สำนักงานอื่นฟ้อง(คำสั่ง 8/12/2564)//สืบแล้ว รายงานผล วันที่ 8/1/2565 // สืบรอบ 2 (คำสั่ง 29/11/2566)</v>
          </cell>
          <cell r="BC162">
            <v>1500</v>
          </cell>
          <cell r="BD162">
            <v>9</v>
          </cell>
          <cell r="BE162">
            <v>6</v>
          </cell>
          <cell r="BF162">
            <v>2566</v>
          </cell>
          <cell r="BG162">
            <v>0</v>
          </cell>
          <cell r="BH162" t="str">
            <v>-</v>
          </cell>
          <cell r="BI162" t="str">
            <v>-</v>
          </cell>
          <cell r="BJ162" t="str">
            <v>-</v>
          </cell>
          <cell r="BK162">
            <v>0</v>
          </cell>
          <cell r="BL162">
            <v>1340</v>
          </cell>
          <cell r="BM162">
            <v>0</v>
          </cell>
          <cell r="BN162" t="str">
            <v/>
          </cell>
          <cell r="BO162" t="str">
            <v/>
          </cell>
          <cell r="BP162" t="str">
            <v/>
          </cell>
          <cell r="BQ162" t="str">
            <v>-</v>
          </cell>
          <cell r="BR162" t="str">
            <v>-</v>
          </cell>
          <cell r="BS162" t="str">
            <v>-</v>
          </cell>
          <cell r="BT162" t="str">
            <v>นางสาวอรนันต์  อุปละ</v>
          </cell>
          <cell r="BU162">
            <v>0</v>
          </cell>
          <cell r="BV162" t="str">
            <v>1.นางสาวอรณัชชา  อุปละ
2.นายอธิคุณ  ร่มโพธิ์
3.นายวัฒนา  อุปละ
4.นางจิราภรณ์  มณีปาย
5.นายวันนิวัติ  แสงจันทร์</v>
          </cell>
          <cell r="BW162" t="str">
            <v>จำเลยที่ 1
คู่สมรสจำเลยที่ 1
จำเลยที่ 2
คู่สมรสจำเลยที่ 2
จำเลยที่3</v>
          </cell>
          <cell r="BX162" t="str">
            <v>1-5099-00951-58-5
5-5003-90003-81-2
3-5101-00836-86-3
3-5001-00109-12-8
3-5013-00484-33-1</v>
          </cell>
          <cell r="BY162"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2" t="str">
            <v>ไม่พบทรัพย์</v>
          </cell>
          <cell r="CA162" t="str">
            <v>พบ</v>
          </cell>
          <cell r="CB162">
            <v>5</v>
          </cell>
          <cell r="CC162" t="str">
            <v>สรวงสุดา</v>
          </cell>
          <cell r="CD162"/>
          <cell r="CE162"/>
          <cell r="CF162"/>
          <cell r="CG162"/>
          <cell r="CH162"/>
          <cell r="CI162"/>
          <cell r="CJ162"/>
          <cell r="CK162"/>
          <cell r="CL162"/>
          <cell r="CM162">
            <v>243367</v>
          </cell>
          <cell r="CN162"/>
          <cell r="CO162"/>
        </row>
        <row r="163">
          <cell r="B163">
            <v>1600</v>
          </cell>
          <cell r="C163">
            <v>157</v>
          </cell>
          <cell r="D163">
            <v>8</v>
          </cell>
          <cell r="E163">
            <v>12</v>
          </cell>
          <cell r="F163">
            <v>2564</v>
          </cell>
          <cell r="G163">
            <v>800352005691</v>
          </cell>
          <cell r="H163" t="str">
            <v>นาย</v>
          </cell>
          <cell r="I163" t="str">
            <v>จอมเดช</v>
          </cell>
          <cell r="J163" t="str">
            <v>กุศล</v>
          </cell>
          <cell r="K163">
            <v>3501400570191</v>
          </cell>
          <cell r="L163" t="str">
            <v>เชียงใหม่</v>
          </cell>
          <cell r="M163" t="str">
            <v>เชียงใหม่ 1</v>
          </cell>
          <cell r="N163">
            <v>8</v>
          </cell>
          <cell r="O163" t="str">
            <v>สินเชื่อสวัสดิการ</v>
          </cell>
          <cell r="P163" t="str">
            <v>1.บุคคลค้ำประกัน</v>
          </cell>
          <cell r="Q163">
            <v>166035.47</v>
          </cell>
          <cell r="R163">
            <v>7667.06</v>
          </cell>
          <cell r="S163" t="str">
            <v>แขวงเชียงใหม่</v>
          </cell>
          <cell r="T163" t="str">
            <v>ผบ.2654</v>
          </cell>
          <cell r="U163" t="str">
            <v>2559</v>
          </cell>
          <cell r="V163" t="str">
            <v>ผบ.3928</v>
          </cell>
          <cell r="W163">
            <v>2559</v>
          </cell>
          <cell r="X163">
            <v>7</v>
          </cell>
          <cell r="Y163">
            <v>6</v>
          </cell>
          <cell r="Z163">
            <v>2559</v>
          </cell>
          <cell r="AA163"/>
          <cell r="AB163"/>
          <cell r="AC163"/>
          <cell r="AD163">
            <v>7</v>
          </cell>
          <cell r="AE163">
            <v>6</v>
          </cell>
          <cell r="AF163">
            <v>2559</v>
          </cell>
          <cell r="AG163">
            <v>25</v>
          </cell>
          <cell r="AH163">
            <v>4</v>
          </cell>
          <cell r="AI163">
            <v>2561</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v>
          </cell>
          <cell r="BC163">
            <v>1200</v>
          </cell>
          <cell r="BD163">
            <v>9</v>
          </cell>
          <cell r="BE163">
            <v>6</v>
          </cell>
          <cell r="BF163">
            <v>2566</v>
          </cell>
          <cell r="BG163">
            <v>0</v>
          </cell>
          <cell r="BH163" t="str">
            <v>-</v>
          </cell>
          <cell r="BI163" t="str">
            <v>-</v>
          </cell>
          <cell r="BJ163" t="str">
            <v>-</v>
          </cell>
          <cell r="BK163">
            <v>0</v>
          </cell>
          <cell r="BL163">
            <v>1285</v>
          </cell>
          <cell r="BM163">
            <v>0</v>
          </cell>
          <cell r="BN163" t="str">
            <v/>
          </cell>
          <cell r="BO163" t="str">
            <v/>
          </cell>
          <cell r="BP163" t="str">
            <v/>
          </cell>
          <cell r="BQ163" t="str">
            <v>-</v>
          </cell>
          <cell r="BR163" t="str">
            <v>-</v>
          </cell>
          <cell r="BS163" t="str">
            <v>-</v>
          </cell>
          <cell r="BT163" t="str">
            <v>นายจอมเดช กุศล</v>
          </cell>
          <cell r="BU163">
            <v>0</v>
          </cell>
          <cell r="BV163" t="str">
            <v>1.นายจอมเดช  กุศล
2.นางอรวรรณ  กุศล
3.นายพีระพงษ์  สายหยุด
4.นางสาวมณฑิตา  ชัยเลิศ</v>
          </cell>
          <cell r="BW163" t="str">
            <v>จำเลยที่ 1
คู่สมรสจำเลยที่ 1
จำเลยที่ 2
คู่สมรสจำเลยที่ 2</v>
          </cell>
          <cell r="BX163" t="str">
            <v>3-501400570-19-1
3-5005-00431-65-5
5-1298-00001-06-9
3-5006-00502-78-3</v>
          </cell>
          <cell r="BY163"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3" t="str">
            <v>ไม่พบทรัพย์</v>
          </cell>
          <cell r="CA163" t="str">
            <v>พบ</v>
          </cell>
          <cell r="CB163">
            <v>4</v>
          </cell>
          <cell r="CC163" t="str">
            <v>วรกมล</v>
          </cell>
          <cell r="CD163"/>
          <cell r="CE163"/>
          <cell r="CF163"/>
          <cell r="CG163"/>
          <cell r="CH163"/>
          <cell r="CI163"/>
          <cell r="CJ163"/>
          <cell r="CK163"/>
          <cell r="CL163"/>
          <cell r="CM163">
            <v>243367</v>
          </cell>
          <cell r="CN163"/>
          <cell r="CO163"/>
        </row>
        <row r="164">
          <cell r="B164">
            <v>1601</v>
          </cell>
          <cell r="C164">
            <v>158</v>
          </cell>
          <cell r="D164">
            <v>8</v>
          </cell>
          <cell r="E164">
            <v>12</v>
          </cell>
          <cell r="F164">
            <v>2564</v>
          </cell>
          <cell r="G164">
            <v>800035229452</v>
          </cell>
          <cell r="H164" t="str">
            <v>นาย</v>
          </cell>
          <cell r="I164" t="str">
            <v>นนทวัฒน์</v>
          </cell>
          <cell r="J164" t="str">
            <v>พุ่มขู่</v>
          </cell>
          <cell r="K164">
            <v>3102200982929</v>
          </cell>
          <cell r="L164" t="str">
            <v>ถนนทิพย์เนตร</v>
          </cell>
          <cell r="M164" t="str">
            <v>เชียงใหม่ 1</v>
          </cell>
          <cell r="N164">
            <v>8</v>
          </cell>
          <cell r="O164" t="str">
            <v>สินเชื่อธนาคารประชาชน</v>
          </cell>
          <cell r="P164" t="str">
            <v>1.บุคคลค้ำประกัน</v>
          </cell>
          <cell r="Q164">
            <v>165895.14000000001</v>
          </cell>
          <cell r="R164">
            <v>107888.63</v>
          </cell>
          <cell r="S164" t="str">
            <v>แขวงสุรินทร์</v>
          </cell>
          <cell r="T164" t="str">
            <v>ผบ.7229</v>
          </cell>
          <cell r="U164" t="str">
            <v>2561</v>
          </cell>
          <cell r="V164" t="str">
            <v>ผบ.515</v>
          </cell>
          <cell r="W164">
            <v>2562</v>
          </cell>
          <cell r="X164">
            <v>4</v>
          </cell>
          <cell r="Y164">
            <v>2</v>
          </cell>
          <cell r="Z164">
            <v>2562</v>
          </cell>
          <cell r="AA164"/>
          <cell r="AB164"/>
          <cell r="AC164"/>
          <cell r="AD164">
            <v>4</v>
          </cell>
          <cell r="AE164">
            <v>2</v>
          </cell>
          <cell r="AF164">
            <v>2562</v>
          </cell>
          <cell r="AG164">
            <v>25</v>
          </cell>
          <cell r="AH164">
            <v>3</v>
          </cell>
          <cell r="AI164">
            <v>2562</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18/1/2565</v>
          </cell>
          <cell r="BC164">
            <v>600</v>
          </cell>
          <cell r="BD164">
            <v>18</v>
          </cell>
          <cell r="BE164">
            <v>1</v>
          </cell>
          <cell r="BF164">
            <v>2566</v>
          </cell>
          <cell r="BG164">
            <v>0</v>
          </cell>
          <cell r="BH164" t="str">
            <v>-</v>
          </cell>
          <cell r="BI164" t="str">
            <v>-</v>
          </cell>
          <cell r="BJ164" t="str">
            <v>-</v>
          </cell>
          <cell r="BK164">
            <v>0</v>
          </cell>
          <cell r="BL164">
            <v>955</v>
          </cell>
          <cell r="BM164">
            <v>0</v>
          </cell>
          <cell r="BN164">
            <v>21</v>
          </cell>
          <cell r="BO164">
            <v>3</v>
          </cell>
          <cell r="BP164">
            <v>2566</v>
          </cell>
          <cell r="BQ164" t="str">
            <v>-</v>
          </cell>
          <cell r="BR164" t="str">
            <v>-</v>
          </cell>
          <cell r="BS164" t="str">
            <v>-</v>
          </cell>
          <cell r="BT164" t="str">
            <v>นายนนทวัฒน์ พุ่มขู่</v>
          </cell>
          <cell r="BU164">
            <v>0</v>
          </cell>
          <cell r="BV164" t="str">
            <v>1.นายกฤติเดช  วันทุม
2.นางสาวสิริลักษณ์  แสงวรรณ</v>
          </cell>
          <cell r="BW164" t="str">
            <v xml:space="preserve">จำเลยที่ 2
คู่สมรสจำเลยที่ 2
</v>
          </cell>
          <cell r="BX164" t="str">
            <v>2-3210-000021-33-9
1-5099-00255-11-2</v>
          </cell>
          <cell r="BY164"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4" t="str">
            <v>พบทรัพย์</v>
          </cell>
          <cell r="CA164" t="str">
            <v>พบทรัพย์</v>
          </cell>
          <cell r="CB164">
            <v>2</v>
          </cell>
          <cell r="CC164" t="str">
            <v>วรกมล</v>
          </cell>
          <cell r="CD164"/>
          <cell r="CE164"/>
          <cell r="CF164"/>
          <cell r="CG164"/>
          <cell r="CH164"/>
          <cell r="CI164"/>
          <cell r="CJ164"/>
          <cell r="CK164"/>
          <cell r="CL164"/>
          <cell r="CM164"/>
          <cell r="CN164"/>
          <cell r="CO164"/>
        </row>
        <row r="165">
          <cell r="B165">
            <v>1602</v>
          </cell>
          <cell r="C165">
            <v>159</v>
          </cell>
          <cell r="D165">
            <v>8</v>
          </cell>
          <cell r="E165">
            <v>12</v>
          </cell>
          <cell r="F165">
            <v>2564</v>
          </cell>
          <cell r="G165">
            <v>800027547002</v>
          </cell>
          <cell r="H165" t="str">
            <v>นางสาว</v>
          </cell>
          <cell r="I165" t="str">
            <v>น้ำผึ้ง</v>
          </cell>
          <cell r="J165" t="str">
            <v>คล้ายแพ</v>
          </cell>
          <cell r="K165">
            <v>3120100609345</v>
          </cell>
          <cell r="L165" t="str">
            <v>หนองหอย</v>
          </cell>
          <cell r="M165" t="str">
            <v>เชียงใหม่ 1</v>
          </cell>
          <cell r="N165">
            <v>8</v>
          </cell>
          <cell r="O165" t="str">
            <v>สินเชื่อธนาคารประชาชน</v>
          </cell>
          <cell r="P165" t="str">
            <v>1.บุคคลค้ำประกัน</v>
          </cell>
          <cell r="Q165">
            <v>162488</v>
          </cell>
          <cell r="R165">
            <v>83868.61</v>
          </cell>
          <cell r="S165" t="str">
            <v>จังหวัดเพชรบุรี</v>
          </cell>
          <cell r="T165" t="str">
            <v>ผบ.4086</v>
          </cell>
          <cell r="U165" t="str">
            <v>2562</v>
          </cell>
          <cell r="V165" t="str">
            <v>ผบ.4807</v>
          </cell>
          <cell r="W165">
            <v>2562</v>
          </cell>
          <cell r="X165">
            <v>6</v>
          </cell>
          <cell r="Y165">
            <v>12</v>
          </cell>
          <cell r="Z165">
            <v>2562</v>
          </cell>
          <cell r="AA165"/>
          <cell r="AB165"/>
          <cell r="AC165"/>
          <cell r="AD165">
            <v>11</v>
          </cell>
          <cell r="AE165">
            <v>12</v>
          </cell>
          <cell r="AF165">
            <v>2562</v>
          </cell>
          <cell r="AG165">
            <v>12</v>
          </cell>
          <cell r="AH165">
            <v>6</v>
          </cell>
          <cell r="AI165">
            <v>2563</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8/1/2565</v>
          </cell>
          <cell r="BC165">
            <v>600</v>
          </cell>
          <cell r="BD165">
            <v>8</v>
          </cell>
          <cell r="BE165">
            <v>1</v>
          </cell>
          <cell r="BF165">
            <v>2567</v>
          </cell>
          <cell r="BG165">
            <v>0</v>
          </cell>
          <cell r="BH165" t="str">
            <v>-</v>
          </cell>
          <cell r="BI165" t="str">
            <v>-</v>
          </cell>
          <cell r="BJ165" t="str">
            <v>-</v>
          </cell>
          <cell r="BK165">
            <v>0</v>
          </cell>
          <cell r="BL165">
            <v>430</v>
          </cell>
          <cell r="BM165">
            <v>0</v>
          </cell>
          <cell r="BN165">
            <v>20</v>
          </cell>
          <cell r="BO165">
            <v>3</v>
          </cell>
          <cell r="BP165">
            <v>2567</v>
          </cell>
          <cell r="BQ165" t="str">
            <v>-</v>
          </cell>
          <cell r="BR165" t="str">
            <v>-</v>
          </cell>
          <cell r="BS165" t="str">
            <v>-</v>
          </cell>
          <cell r="BT165" t="str">
            <v>นางสาวน้ำผึ้ง คล้ายแพ</v>
          </cell>
          <cell r="BU165">
            <v>0</v>
          </cell>
          <cell r="BV165" t="str">
            <v>1.นางสาวน้ำผึ้ง  คล้ายแพ
2.นางไพลิน  คล้ายแพ</v>
          </cell>
          <cell r="BW165" t="str">
            <v>จำเลยที่ 1 
จำเลยที่ 2</v>
          </cell>
          <cell r="BX165" t="str">
            <v>3-1201-00609-34-5
2-1036-00001-02-2</v>
          </cell>
          <cell r="BY165" t="str">
            <v>- ไม่พบว่ามีกรรมสิทธิ์ในที่ดิน อ.ชะอำ  จ.เชียงใหม่
- ไม่พบว่ามีกรรมสิทธิ์ในที่ดิน อ.ชะอำ  จ.เชียงใหม่</v>
          </cell>
          <cell r="BZ165" t="str">
            <v>ไม่พบทรัพย์</v>
          </cell>
          <cell r="CA165" t="str">
            <v>พบ</v>
          </cell>
          <cell r="CB165">
            <v>2</v>
          </cell>
          <cell r="CC165" t="str">
            <v>วรกมล</v>
          </cell>
          <cell r="CD165"/>
          <cell r="CE165"/>
          <cell r="CF165"/>
          <cell r="CG165"/>
          <cell r="CH165"/>
          <cell r="CI165"/>
          <cell r="CJ165"/>
          <cell r="CK165"/>
          <cell r="CL165"/>
          <cell r="CM165"/>
          <cell r="CN165"/>
          <cell r="CO165"/>
        </row>
        <row r="166">
          <cell r="B166">
            <v>1603</v>
          </cell>
          <cell r="C166">
            <v>154</v>
          </cell>
          <cell r="D166">
            <v>26</v>
          </cell>
          <cell r="E166">
            <v>11</v>
          </cell>
          <cell r="F166">
            <v>2561</v>
          </cell>
          <cell r="G166" t="str">
            <v>822151008940 ,
822151008957</v>
          </cell>
          <cell r="H166" t="str">
            <v>ดาบตำรวจ ,
นาง</v>
          </cell>
          <cell r="I166" t="str">
            <v>ภาสกร
ประนอม</v>
          </cell>
          <cell r="J166" t="str">
            <v>กองใจ</v>
          </cell>
          <cell r="K166" t="str">
            <v>3 5002 00856 66 9
3 5002 00040 08 9</v>
          </cell>
          <cell r="L166" t="str">
            <v>จอมทอง</v>
          </cell>
          <cell r="M166" t="str">
            <v>เชียงใหม่ 3</v>
          </cell>
          <cell r="N166">
            <v>8</v>
          </cell>
          <cell r="O166" t="str">
            <v>สินเชื่อเคหะ , สินเชื่อเคหะเพิ่มยอด</v>
          </cell>
          <cell r="P166" t="str">
            <v>1.บุคคลค้ำประกัน</v>
          </cell>
          <cell r="Q166">
            <v>729728.85</v>
          </cell>
          <cell r="R166">
            <v>84042.05</v>
          </cell>
          <cell r="S166" t="str">
            <v>จังหวัดฮอด</v>
          </cell>
          <cell r="T166" t="str">
            <v>ผบ.727</v>
          </cell>
          <cell r="U166" t="str">
            <v>2558</v>
          </cell>
          <cell r="V166" t="str">
            <v>ผบ.68</v>
          </cell>
          <cell r="W166">
            <v>2559</v>
          </cell>
          <cell r="X166"/>
          <cell r="Y166"/>
          <cell r="Z166"/>
          <cell r="AA166">
            <v>15</v>
          </cell>
          <cell r="AB166">
            <v>2</v>
          </cell>
          <cell r="AC166">
            <v>2559</v>
          </cell>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 (คำสั่ง 26/11/2564)//สืบแล้ว รายงานผล วันที่ 29/1/2565</v>
          </cell>
          <cell r="BC166">
            <v>600</v>
          </cell>
          <cell r="BD166">
            <v>25</v>
          </cell>
          <cell r="BE166">
            <v>5</v>
          </cell>
          <cell r="BF166">
            <v>2565</v>
          </cell>
          <cell r="BG166">
            <v>0</v>
          </cell>
          <cell r="BH166" t="str">
            <v>-</v>
          </cell>
          <cell r="BI166" t="str">
            <v>-</v>
          </cell>
          <cell r="BJ166" t="str">
            <v>-</v>
          </cell>
          <cell r="BK166">
            <v>0</v>
          </cell>
          <cell r="BL166">
            <v>710</v>
          </cell>
          <cell r="BM166">
            <v>0</v>
          </cell>
          <cell r="BN166">
            <v>18</v>
          </cell>
          <cell r="BO166">
            <v>10</v>
          </cell>
          <cell r="BP166">
            <v>2565</v>
          </cell>
          <cell r="BQ166" t="str">
            <v>-</v>
          </cell>
          <cell r="BR166" t="str">
            <v>-</v>
          </cell>
          <cell r="BS166" t="str">
            <v>-</v>
          </cell>
          <cell r="BT166" t="str">
            <v>ดาบตำรวจ ,
นางภาสกร
ประนอม กองใจ</v>
          </cell>
          <cell r="BU166">
            <v>823758010479</v>
          </cell>
          <cell r="BV166" t="str">
            <v>1.ด.ต.ภาสกร กองใจ
2.นางประนอม กองใจ</v>
          </cell>
          <cell r="BW166"/>
          <cell r="BX166" t="str">
            <v>3-5002-00856-66-9
3-5002-00040-18-9</v>
          </cell>
          <cell r="BY166"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6" t="str">
            <v>ไม่พบทรัพย์</v>
          </cell>
          <cell r="CA166"/>
          <cell r="CB166">
            <v>2</v>
          </cell>
          <cell r="CC166" t="str">
            <v>วรกมล</v>
          </cell>
          <cell r="CD166"/>
          <cell r="CE166"/>
          <cell r="CF166"/>
          <cell r="CG166"/>
          <cell r="CH166"/>
          <cell r="CI166"/>
          <cell r="CJ166"/>
          <cell r="CK166"/>
          <cell r="CL166"/>
          <cell r="CM166"/>
          <cell r="CN166"/>
          <cell r="CO166"/>
        </row>
        <row r="167">
          <cell r="B167">
            <v>1604</v>
          </cell>
          <cell r="C167">
            <v>160</v>
          </cell>
          <cell r="D167">
            <v>14</v>
          </cell>
          <cell r="E167">
            <v>12</v>
          </cell>
          <cell r="F167">
            <v>2564</v>
          </cell>
          <cell r="G167">
            <v>800056387569</v>
          </cell>
          <cell r="H167" t="str">
            <v>นาง</v>
          </cell>
          <cell r="I167" t="str">
            <v xml:space="preserve">อำภา </v>
          </cell>
          <cell r="J167" t="str">
            <v>เรือนคำปัน</v>
          </cell>
          <cell r="K167">
            <v>3500200065734</v>
          </cell>
          <cell r="L167" t="str">
            <v>ฮอด</v>
          </cell>
          <cell r="M167" t="str">
            <v>เชียงใหม่ 3</v>
          </cell>
          <cell r="N167">
            <v>8</v>
          </cell>
          <cell r="O167" t="str">
            <v>สินเชื่อธนาคารประชาชน</v>
          </cell>
          <cell r="P167" t="str">
            <v>1.บุคคลค้ำประกัน</v>
          </cell>
          <cell r="Q167">
            <v>66656</v>
          </cell>
          <cell r="R167">
            <v>19955.060000000001</v>
          </cell>
          <cell r="S167" t="str">
            <v>จังหวัดฮอด</v>
          </cell>
          <cell r="T167" t="str">
            <v>ผบE24</v>
          </cell>
          <cell r="U167" t="str">
            <v>2564</v>
          </cell>
          <cell r="V167" t="str">
            <v>ผบE148</v>
          </cell>
          <cell r="W167">
            <v>2564</v>
          </cell>
          <cell r="X167"/>
          <cell r="Y167"/>
          <cell r="Z167"/>
          <cell r="AA167">
            <v>16</v>
          </cell>
          <cell r="AB167">
            <v>6</v>
          </cell>
          <cell r="AC167">
            <v>2564</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 (คำสั่ง 14/12/2564))//สืบแล้ว รายงานผล วันที่ 29/1/2565</v>
          </cell>
          <cell r="BC167">
            <v>1200</v>
          </cell>
          <cell r="BD167">
            <v>25</v>
          </cell>
          <cell r="BE167">
            <v>5</v>
          </cell>
          <cell r="BF167">
            <v>2565</v>
          </cell>
          <cell r="BG167">
            <v>0</v>
          </cell>
          <cell r="BH167" t="str">
            <v>-</v>
          </cell>
          <cell r="BI167" t="str">
            <v>-</v>
          </cell>
          <cell r="BJ167" t="str">
            <v>-</v>
          </cell>
          <cell r="BK167">
            <v>0</v>
          </cell>
          <cell r="BL167">
            <v>900</v>
          </cell>
          <cell r="BM167">
            <v>0</v>
          </cell>
          <cell r="BN167" t="str">
            <v/>
          </cell>
          <cell r="BO167" t="str">
            <v/>
          </cell>
          <cell r="BP167" t="str">
            <v/>
          </cell>
          <cell r="BQ167" t="str">
            <v>-</v>
          </cell>
          <cell r="BR167" t="str">
            <v>-</v>
          </cell>
          <cell r="BS167" t="str">
            <v>-</v>
          </cell>
          <cell r="BT167" t="str">
            <v>นางอำภา  เรือนคำปัน</v>
          </cell>
          <cell r="BU167">
            <v>883263011711</v>
          </cell>
          <cell r="BV167" t="str">
            <v>1.นางอำภา เรือนคำปัน
2.นายอนันต์ เรือนคำปัน
3.นายจักรพันธ์ กุยปวง
4.นางเทียม ชนะ</v>
          </cell>
          <cell r="BW167" t="str">
            <v xml:space="preserve">จำเลยที่ 1
คู่สมรสจำเลยที่ 1
จำเลยที่ 2
คู่สมรสจำเลยที่ 2
</v>
          </cell>
          <cell r="BX167" t="str">
            <v>3-5002-00065-73-4
3-5804-00329-21-2
3-5016-00013-62-7
3-5016-00025-53-6</v>
          </cell>
          <cell r="BY16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7" t="str">
            <v>ไม่พบทรัพย์</v>
          </cell>
          <cell r="CA167"/>
          <cell r="CB167">
            <v>4</v>
          </cell>
          <cell r="CC167" t="str">
            <v>วรกมล</v>
          </cell>
          <cell r="CD167"/>
          <cell r="CE167"/>
          <cell r="CF167"/>
          <cell r="CG167"/>
          <cell r="CH167"/>
          <cell r="CI167"/>
          <cell r="CJ167"/>
          <cell r="CK167"/>
          <cell r="CL167"/>
          <cell r="CM167"/>
          <cell r="CN167"/>
          <cell r="CO167"/>
        </row>
        <row r="168">
          <cell r="B168">
            <v>1605</v>
          </cell>
          <cell r="C168">
            <v>161</v>
          </cell>
          <cell r="D168">
            <v>14</v>
          </cell>
          <cell r="E168">
            <v>12</v>
          </cell>
          <cell r="F168">
            <v>2564</v>
          </cell>
          <cell r="G168">
            <v>800061470988</v>
          </cell>
          <cell r="H168" t="str">
            <v>นางสาว</v>
          </cell>
          <cell r="I168" t="str">
            <v>ศิริทร</v>
          </cell>
          <cell r="J168" t="str">
            <v>สุรินทร์พันธ์</v>
          </cell>
          <cell r="K168">
            <v>3580100165699</v>
          </cell>
          <cell r="L168" t="str">
            <v>ฮอด</v>
          </cell>
          <cell r="M168" t="str">
            <v>เชียงใหม่ 3</v>
          </cell>
          <cell r="N168">
            <v>8</v>
          </cell>
          <cell r="O168" t="str">
            <v>สินเชื่อธนาคารประชาชน</v>
          </cell>
          <cell r="P168" t="str">
            <v>1.บุคคลค้ำประกัน</v>
          </cell>
          <cell r="Q168">
            <v>59269.79</v>
          </cell>
          <cell r="R168">
            <v>11808.11</v>
          </cell>
          <cell r="S168" t="str">
            <v>จังหวัดฮอด</v>
          </cell>
          <cell r="T168" t="str">
            <v>ผบE12</v>
          </cell>
          <cell r="U168" t="str">
            <v>2564</v>
          </cell>
          <cell r="V168" t="str">
            <v>ผบE146</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975</v>
          </cell>
          <cell r="BM168">
            <v>0</v>
          </cell>
          <cell r="BN168" t="str">
            <v/>
          </cell>
          <cell r="BO168" t="str">
            <v/>
          </cell>
          <cell r="BP168" t="str">
            <v/>
          </cell>
          <cell r="BQ168" t="str">
            <v>-</v>
          </cell>
          <cell r="BR168" t="str">
            <v>-</v>
          </cell>
          <cell r="BS168" t="str">
            <v>-</v>
          </cell>
          <cell r="BT168" t="str">
            <v>นางสาวศิริทร สุรินทร์พันธ์</v>
          </cell>
          <cell r="BU168">
            <v>883263011697</v>
          </cell>
          <cell r="BV168" t="str">
            <v>1.นางสาวศิริทร สุรินทร์พันธ์
2.นายศรันยู ตานะเปิ้น
3.นางสาวสุพรรษา หล้าเอื้อม 
4.นายพิจิตร วงค์เมือง</v>
          </cell>
          <cell r="BW168" t="str">
            <v xml:space="preserve">จำเลยที่ 1
คู่สมรสจำเลยที่ 1
จำเลยที่ 2
จำเลยที่ 3
</v>
          </cell>
          <cell r="BX168" t="str">
            <v>3-5801-00165-69-9
1-5002-00111-04-7
1-5099-01336-20-5
1-5002-00163-77-2</v>
          </cell>
          <cell r="BY168"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1606</v>
          </cell>
          <cell r="C169">
            <v>162</v>
          </cell>
          <cell r="D169">
            <v>14</v>
          </cell>
          <cell r="E169">
            <v>12</v>
          </cell>
          <cell r="F169">
            <v>2564</v>
          </cell>
          <cell r="G169">
            <v>800094840553</v>
          </cell>
          <cell r="H169" t="str">
            <v>นางสาว</v>
          </cell>
          <cell r="I169" t="str">
            <v>จุฑามาศ</v>
          </cell>
          <cell r="J169" t="str">
            <v>ใจฟู</v>
          </cell>
          <cell r="K169">
            <v>3501700005715</v>
          </cell>
          <cell r="L169" t="str">
            <v>ฮอด</v>
          </cell>
          <cell r="M169" t="str">
            <v>เชียงใหม่ 3</v>
          </cell>
          <cell r="N169">
            <v>8</v>
          </cell>
          <cell r="O169" t="str">
            <v>สินเชื่อแก้ปัญหาหนี้นอกระบบ PSA ระยะที่ 2</v>
          </cell>
          <cell r="P169" t="str">
            <v>1.บุคคลค้ำประกัน</v>
          </cell>
          <cell r="Q169">
            <v>30158.62</v>
          </cell>
          <cell r="R169">
            <v>4753.2700000000004</v>
          </cell>
          <cell r="S169" t="str">
            <v>จังหวัดฮอด</v>
          </cell>
          <cell r="T169" t="str">
            <v>ผบE17</v>
          </cell>
          <cell r="U169" t="str">
            <v>2564</v>
          </cell>
          <cell r="V169" t="str">
            <v>ผบE144</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600</v>
          </cell>
          <cell r="BD169">
            <v>25</v>
          </cell>
          <cell r="BE169">
            <v>5</v>
          </cell>
          <cell r="BF169">
            <v>2565</v>
          </cell>
          <cell r="BG169">
            <v>0</v>
          </cell>
          <cell r="BH169" t="str">
            <v>-</v>
          </cell>
          <cell r="BI169" t="str">
            <v>-</v>
          </cell>
          <cell r="BJ169" t="str">
            <v>-</v>
          </cell>
          <cell r="BK169">
            <v>0</v>
          </cell>
          <cell r="BL169">
            <v>430</v>
          </cell>
          <cell r="BM169">
            <v>0</v>
          </cell>
          <cell r="BN169" t="str">
            <v/>
          </cell>
          <cell r="BO169" t="str">
            <v/>
          </cell>
          <cell r="BP169" t="str">
            <v/>
          </cell>
          <cell r="BQ169" t="str">
            <v>-</v>
          </cell>
          <cell r="BR169" t="str">
            <v>-</v>
          </cell>
          <cell r="BS169" t="str">
            <v>-</v>
          </cell>
          <cell r="BT169" t="str">
            <v>นางสาวจุฑามาศ ใจฟู</v>
          </cell>
          <cell r="BU169">
            <v>883263011694</v>
          </cell>
          <cell r="BV169" t="str">
            <v>1.นางสาวจุฑามาศ ใจฟู
2.นางสาวลภัสรดา เรือนอู้ด</v>
          </cell>
          <cell r="BW169" t="str">
            <v xml:space="preserve">จำเลยที่ 1
จำเลยที่ 2
</v>
          </cell>
          <cell r="BX169" t="str">
            <v>3-5017-00005-71-5
1-5016-00115-11-3</v>
          </cell>
          <cell r="BY169" t="str">
            <v>-ไม่พบว่ามีกรรมสิทธิ์ในที่ดิน อ.ดอยเต่า จ.เชียงใหม่
-ไม่พบว่ามีกรรมสิทธิ์ในที่ดิน อ.ดอยเต่า จ.เชียงใหม่</v>
          </cell>
          <cell r="BZ169" t="str">
            <v>ไม่พบทรัพย์</v>
          </cell>
          <cell r="CA169"/>
          <cell r="CB169">
            <v>2</v>
          </cell>
          <cell r="CC169" t="str">
            <v>วรกมล</v>
          </cell>
          <cell r="CD169"/>
          <cell r="CE169"/>
          <cell r="CF169"/>
          <cell r="CG169"/>
          <cell r="CH169"/>
          <cell r="CI169"/>
          <cell r="CJ169"/>
          <cell r="CK169"/>
          <cell r="CL169"/>
          <cell r="CM169"/>
          <cell r="CN169"/>
          <cell r="CO169"/>
        </row>
        <row r="170">
          <cell r="B170">
            <v>1607</v>
          </cell>
          <cell r="C170">
            <v>163</v>
          </cell>
          <cell r="D170">
            <v>14</v>
          </cell>
          <cell r="E170">
            <v>12</v>
          </cell>
          <cell r="F170">
            <v>2564</v>
          </cell>
          <cell r="G170">
            <v>800086392365</v>
          </cell>
          <cell r="H170" t="str">
            <v>นาง</v>
          </cell>
          <cell r="I170" t="str">
            <v>พิกุล</v>
          </cell>
          <cell r="J170" t="str">
            <v>ปัญจบุรี</v>
          </cell>
          <cell r="K170">
            <v>3500200824007</v>
          </cell>
          <cell r="L170" t="str">
            <v>ฮอด</v>
          </cell>
          <cell r="M170" t="str">
            <v>เชียงใหม่ 3</v>
          </cell>
          <cell r="N170">
            <v>8</v>
          </cell>
          <cell r="O170" t="str">
            <v>สินเชื่อธนาคารประชาชน</v>
          </cell>
          <cell r="P170" t="str">
            <v>1.บุคคลค้ำประกัน</v>
          </cell>
          <cell r="Q170">
            <v>36031.599999999999</v>
          </cell>
          <cell r="R170">
            <v>6492.17</v>
          </cell>
          <cell r="S170" t="str">
            <v>จังหวัดฮอด</v>
          </cell>
          <cell r="T170" t="str">
            <v>ผบE87</v>
          </cell>
          <cell r="U170" t="str">
            <v>2564</v>
          </cell>
          <cell r="V170" t="str">
            <v>ผบE193</v>
          </cell>
          <cell r="W170">
            <v>2564</v>
          </cell>
          <cell r="X170"/>
          <cell r="Y170"/>
          <cell r="Z170"/>
          <cell r="AA170">
            <v>24</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สืบทรัพย์สำนักงานอื่นฟ้อง (คำสั่ง 26/11/2564)//สืบแล้ว  รายงานผล วันที่ 25/3/2565</v>
          </cell>
          <cell r="BC170" t="str">
            <v>0
1500</v>
          </cell>
          <cell r="BD170" t="str">
            <v>13
1</v>
          </cell>
          <cell r="BE170" t="str">
            <v>11
3</v>
          </cell>
          <cell r="BF170" t="str">
            <v>2566
2567</v>
          </cell>
          <cell r="BG170">
            <v>0</v>
          </cell>
          <cell r="BH170" t="str">
            <v>-</v>
          </cell>
          <cell r="BI170" t="str">
            <v>-</v>
          </cell>
          <cell r="BJ170" t="str">
            <v>-</v>
          </cell>
          <cell r="BK170">
            <v>0</v>
          </cell>
          <cell r="BL170" t="str">
            <v>2150
365</v>
          </cell>
          <cell r="BM170">
            <v>0</v>
          </cell>
          <cell r="BN170" t="str">
            <v xml:space="preserve">
29</v>
          </cell>
          <cell r="BO170" t="str">
            <v xml:space="preserve">
5</v>
          </cell>
          <cell r="BP170" t="str">
            <v xml:space="preserve">
2567</v>
          </cell>
          <cell r="BQ170" t="str">
            <v>-</v>
          </cell>
          <cell r="BR170" t="str">
            <v>-</v>
          </cell>
          <cell r="BS170" t="str">
            <v>-</v>
          </cell>
          <cell r="BT170" t="str">
            <v>นางพิกุล ปัญจบุรี</v>
          </cell>
          <cell r="BU170">
            <v>888164010065</v>
          </cell>
          <cell r="BV170" t="str">
            <v>1.นางพิกุล ปัญจบุรี
2.นายณรงค์ศักดิ์ ปัญจบุรี
3.นางสาวณัฐฐาภรณ์ ด้วงโอ๊ะ
4.นางณัฐนิช โปธาคำ
5.พลฯ*วิเชียร โปธาคำ</v>
          </cell>
          <cell r="BW170" t="str">
            <v>จำเลยที่ 1
คู่สมรสจำเลยที่ 1
จำเลยที่ 2
จำเลยที่ 3
คู่สมรสจำเลยที่ 3</v>
          </cell>
          <cell r="BX170" t="str">
            <v>3-5002-00824-00-7
3-5103-00410-10-7
1-5002-00157-95-1
3-5103-00124-64-3
3-5103-00178-20-4</v>
          </cell>
          <cell r="BY170"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0" t="str">
            <v>พบทรัพย์</v>
          </cell>
          <cell r="CA170"/>
          <cell r="CB170">
            <v>5</v>
          </cell>
          <cell r="CC170" t="str">
            <v>วรกมล</v>
          </cell>
          <cell r="CD170"/>
          <cell r="CE170"/>
          <cell r="CF170"/>
          <cell r="CG170"/>
          <cell r="CH170"/>
          <cell r="CI170"/>
          <cell r="CJ170"/>
          <cell r="CK170"/>
          <cell r="CL170"/>
          <cell r="CM170"/>
          <cell r="CN170"/>
          <cell r="CO170"/>
        </row>
        <row r="171">
          <cell r="B171">
            <v>1608</v>
          </cell>
          <cell r="C171">
            <v>164</v>
          </cell>
          <cell r="D171">
            <v>16</v>
          </cell>
          <cell r="E171">
            <v>12</v>
          </cell>
          <cell r="F171">
            <v>2564</v>
          </cell>
          <cell r="G171">
            <v>800352013810</v>
          </cell>
          <cell r="H171" t="str">
            <v>นาย</v>
          </cell>
          <cell r="I171" t="str">
            <v>ประวิทย์</v>
          </cell>
          <cell r="J171" t="str">
            <v>ทาสมบูรณ์</v>
          </cell>
          <cell r="K171">
            <v>3529900170571</v>
          </cell>
          <cell r="L171" t="str">
            <v>เชียงใหม่</v>
          </cell>
          <cell r="M171" t="str">
            <v>เชียงใหม่ 1</v>
          </cell>
          <cell r="N171">
            <v>8</v>
          </cell>
          <cell r="O171" t="str">
            <v>สินเชื่อสวัสดิการ</v>
          </cell>
          <cell r="P171" t="str">
            <v>1.บุคคลค้ำประกัน</v>
          </cell>
          <cell r="Q171">
            <v>420382.74</v>
          </cell>
          <cell r="R171">
            <v>34459.86</v>
          </cell>
          <cell r="S171" t="str">
            <v>จังหวัดลำปาง</v>
          </cell>
          <cell r="T171" t="str">
            <v>ผบ.861</v>
          </cell>
          <cell r="U171" t="str">
            <v>2558</v>
          </cell>
          <cell r="V171" t="str">
            <v>ผบ.614</v>
          </cell>
          <cell r="W171">
            <v>2559</v>
          </cell>
          <cell r="X171">
            <v>12</v>
          </cell>
          <cell r="Y171">
            <v>7</v>
          </cell>
          <cell r="Z171">
            <v>2559</v>
          </cell>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 สำนักงานอื่นฟ้อง (คำสั่ง 16/12/2564)//สืบแล้ว  รายงานผล วันที่ 9/3/2565</v>
          </cell>
          <cell r="BC171" t="str">
            <v>0
1200</v>
          </cell>
          <cell r="BD171" t="str">
            <v>8
5</v>
          </cell>
          <cell r="BE171" t="str">
            <v>1
4</v>
          </cell>
          <cell r="BF171" t="str">
            <v>2567
2567</v>
          </cell>
          <cell r="BG171">
            <v>0</v>
          </cell>
          <cell r="BH171" t="str">
            <v>-</v>
          </cell>
          <cell r="BI171" t="str">
            <v>-</v>
          </cell>
          <cell r="BJ171" t="str">
            <v>-</v>
          </cell>
          <cell r="BK171">
            <v>0</v>
          </cell>
          <cell r="BL171" t="str">
            <v>2710
340</v>
          </cell>
          <cell r="BM171">
            <v>0</v>
          </cell>
          <cell r="BN171" t="str">
            <v/>
          </cell>
          <cell r="BO171" t="str">
            <v/>
          </cell>
          <cell r="BP171" t="str">
            <v/>
          </cell>
          <cell r="BQ171" t="str">
            <v>-</v>
          </cell>
          <cell r="BR171" t="str">
            <v>-</v>
          </cell>
          <cell r="BS171" t="str">
            <v>-</v>
          </cell>
          <cell r="BT171" t="str">
            <v>นายประวิทย์ ทาสมบูรณ์</v>
          </cell>
          <cell r="BU171">
            <v>823558010684</v>
          </cell>
          <cell r="BV171" t="str">
            <v>1.นายประวิทย์ ทาสมบูรณ์
2.นางกรวิกา ทาสมบูรณ์
3.นายสุวิทย์ แสงศรีจันทร์ 
4.นางสาวฉัตรนภา โยกันวี</v>
          </cell>
          <cell r="BW171" t="str">
            <v xml:space="preserve">จำเลยที่ 1
คู่สมรสจำเลยที่ 1
จำเลยที่ 2
คู่สมรสจำเลยที่ 2
</v>
          </cell>
          <cell r="BX171" t="str">
            <v>3-5299-00170-57-1
3-5299-00170-59-8
3-5603-00830-72-6
3-5704-00982-18-8</v>
          </cell>
          <cell r="BY171"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1" t="str">
            <v>พบทรัพย์</v>
          </cell>
          <cell r="CA171"/>
          <cell r="CB171">
            <v>4</v>
          </cell>
          <cell r="CC171" t="str">
            <v>สรวงสุดา</v>
          </cell>
          <cell r="CD171"/>
          <cell r="CE171"/>
          <cell r="CF171"/>
          <cell r="CG171"/>
          <cell r="CH171"/>
          <cell r="CI171"/>
          <cell r="CJ171"/>
          <cell r="CK171"/>
          <cell r="CL171"/>
          <cell r="CM171"/>
          <cell r="CN171"/>
          <cell r="CO171"/>
        </row>
        <row r="172">
          <cell r="B172">
            <v>1609</v>
          </cell>
          <cell r="C172">
            <v>165</v>
          </cell>
          <cell r="D172">
            <v>16</v>
          </cell>
          <cell r="E172">
            <v>12</v>
          </cell>
          <cell r="F172">
            <v>2564</v>
          </cell>
          <cell r="G172">
            <v>800034123060</v>
          </cell>
          <cell r="H172" t="str">
            <v>นางสาว</v>
          </cell>
          <cell r="I172" t="str">
            <v>โชติทาริกา</v>
          </cell>
          <cell r="J172" t="str">
            <v>พิไชยอ้น</v>
          </cell>
          <cell r="K172">
            <v>1529900066191</v>
          </cell>
          <cell r="L172" t="str">
            <v>เชียงใหม่</v>
          </cell>
          <cell r="M172" t="str">
            <v>เชียงใหม่ 1</v>
          </cell>
          <cell r="N172">
            <v>8</v>
          </cell>
          <cell r="O172" t="str">
            <v>สินเชื่อธนาคารประชาชน</v>
          </cell>
          <cell r="P172" t="str">
            <v>1.บุคคลค้ำประกัน</v>
          </cell>
          <cell r="Q172">
            <v>174992.24</v>
          </cell>
          <cell r="R172">
            <v>34561.01</v>
          </cell>
          <cell r="S172" t="str">
            <v>แขวงลำปาง</v>
          </cell>
          <cell r="T172" t="str">
            <v>ผบ.6461</v>
          </cell>
          <cell r="U172" t="str">
            <v>2559</v>
          </cell>
          <cell r="V172" t="str">
            <v>ผบ.1511</v>
          </cell>
          <cell r="W172">
            <v>2560</v>
          </cell>
          <cell r="X172"/>
          <cell r="Y172"/>
          <cell r="Z172"/>
          <cell r="AA172">
            <v>8</v>
          </cell>
          <cell r="AB172">
            <v>5</v>
          </cell>
          <cell r="AC172">
            <v>2560</v>
          </cell>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ยังไม่ได้รายงานผล// รายงานผล วันที่ 7/3/2565</v>
          </cell>
          <cell r="BC172">
            <v>900</v>
          </cell>
          <cell r="BD172">
            <v>16</v>
          </cell>
          <cell r="BE172">
            <v>9</v>
          </cell>
          <cell r="BF172">
            <v>2565</v>
          </cell>
          <cell r="BG172">
            <v>0</v>
          </cell>
          <cell r="BH172" t="str">
            <v>-</v>
          </cell>
          <cell r="BI172" t="str">
            <v>-</v>
          </cell>
          <cell r="BJ172" t="str">
            <v>-</v>
          </cell>
          <cell r="BK172">
            <v>0</v>
          </cell>
          <cell r="BL172">
            <v>1990</v>
          </cell>
          <cell r="BM172">
            <v>0</v>
          </cell>
          <cell r="BN172" t="str">
            <v/>
          </cell>
          <cell r="BO172" t="str">
            <v/>
          </cell>
          <cell r="BP172" t="str">
            <v/>
          </cell>
          <cell r="BQ172" t="str">
            <v>-</v>
          </cell>
          <cell r="BR172" t="str">
            <v>-</v>
          </cell>
          <cell r="BS172" t="str">
            <v>-</v>
          </cell>
          <cell r="BT172" t="str">
            <v>นางสาวโชติทาริกา พิไชยอ้น</v>
          </cell>
          <cell r="BU172">
            <v>823558011367</v>
          </cell>
          <cell r="BV172" t="str">
            <v>1.นางสาวฉัตรสุวรรณ พิไชยอ้น
2.นายนรภัทร อินทรพานิช 
3.นางสาวปภัทสุวดี ยศบุญเรือง</v>
          </cell>
          <cell r="BW172" t="str">
            <v>จำเลยที่ 1
จำเลยที่ 2
จำเลยที่ 3</v>
          </cell>
          <cell r="BX172" t="str">
            <v>1-5299-00066-19-1
2-4899-00001-00-4
3-5504-00327-39-2</v>
          </cell>
          <cell r="BY172"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2" t="str">
            <v>พบทรัพย์</v>
          </cell>
          <cell r="CA172" t="str">
            <v>พบทรัพย์</v>
          </cell>
          <cell r="CB172">
            <v>3</v>
          </cell>
          <cell r="CC172" t="str">
            <v>เกศินี</v>
          </cell>
          <cell r="CD172"/>
          <cell r="CE172"/>
          <cell r="CF172"/>
          <cell r="CG172"/>
          <cell r="CH172"/>
          <cell r="CI172"/>
          <cell r="CJ172"/>
          <cell r="CK172"/>
          <cell r="CL172"/>
          <cell r="CM172">
            <v>243141</v>
          </cell>
          <cell r="CN172"/>
          <cell r="CO172"/>
        </row>
        <row r="173">
          <cell r="B173">
            <v>1610</v>
          </cell>
          <cell r="C173">
            <v>166</v>
          </cell>
          <cell r="D173">
            <v>16</v>
          </cell>
          <cell r="E173">
            <v>12</v>
          </cell>
          <cell r="F173">
            <v>2564</v>
          </cell>
          <cell r="G173">
            <v>800038306083</v>
          </cell>
          <cell r="H173" t="str">
            <v>นาย</v>
          </cell>
          <cell r="I173" t="str">
            <v>เทอดชัย</v>
          </cell>
          <cell r="J173" t="str">
            <v>ดีกันทะ</v>
          </cell>
          <cell r="K173">
            <v>1509900962412</v>
          </cell>
          <cell r="L173" t="str">
            <v>หนองหอย</v>
          </cell>
          <cell r="M173" t="str">
            <v>เชียงใหม่ 1</v>
          </cell>
          <cell r="N173">
            <v>8</v>
          </cell>
          <cell r="O173" t="str">
            <v>สินเชื่อธนาคารประชาชน</v>
          </cell>
          <cell r="P173" t="str">
            <v>1.บุคคลค้ำประกัน</v>
          </cell>
          <cell r="Q173">
            <v>183284.63</v>
          </cell>
          <cell r="R173">
            <v>17771.21</v>
          </cell>
          <cell r="S173" t="str">
            <v>แขวงเชียงใหม่</v>
          </cell>
          <cell r="T173" t="str">
            <v>ผบ.7777</v>
          </cell>
          <cell r="U173" t="str">
            <v>2558</v>
          </cell>
          <cell r="V173" t="str">
            <v>ผบ.9097</v>
          </cell>
          <cell r="W173">
            <v>2558</v>
          </cell>
          <cell r="X173">
            <v>24</v>
          </cell>
          <cell r="Y173">
            <v>11</v>
          </cell>
          <cell r="Z173">
            <v>2558</v>
          </cell>
          <cell r="AA173"/>
          <cell r="AB173"/>
          <cell r="AC173"/>
          <cell r="AD173">
            <v>24</v>
          </cell>
          <cell r="AE173">
            <v>11</v>
          </cell>
          <cell r="AF173">
            <v>2558</v>
          </cell>
          <cell r="AG173">
            <v>17</v>
          </cell>
          <cell r="AH173">
            <v>3</v>
          </cell>
          <cell r="AI173">
            <v>2559</v>
          </cell>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รายงานผล วันที่ 29/1/2565 // สืบรอบ 2 (คำสั่ง 29/11/2566)</v>
          </cell>
          <cell r="BC173">
            <v>1200</v>
          </cell>
          <cell r="BD173">
            <v>25</v>
          </cell>
          <cell r="BE173">
            <v>5</v>
          </cell>
          <cell r="BF173">
            <v>2565</v>
          </cell>
          <cell r="BG173">
            <v>0</v>
          </cell>
          <cell r="BH173" t="str">
            <v>-</v>
          </cell>
          <cell r="BI173" t="str">
            <v>-</v>
          </cell>
          <cell r="BJ173" t="str">
            <v>-</v>
          </cell>
          <cell r="BK173">
            <v>0</v>
          </cell>
          <cell r="BL173">
            <v>1380</v>
          </cell>
          <cell r="BM173">
            <v>0</v>
          </cell>
          <cell r="BN173" t="str">
            <v/>
          </cell>
          <cell r="BO173" t="str">
            <v/>
          </cell>
          <cell r="BP173" t="str">
            <v/>
          </cell>
          <cell r="BQ173" t="str">
            <v>-</v>
          </cell>
          <cell r="BR173" t="str">
            <v>-</v>
          </cell>
          <cell r="BS173" t="str">
            <v>-</v>
          </cell>
          <cell r="BT173" t="str">
            <v>นายเทอดชัย ดีกันทะ</v>
          </cell>
          <cell r="BU173">
            <v>823558010227</v>
          </cell>
          <cell r="BV173" t="str">
            <v>1.นายเทอดชัย ดีกันทะ
2.นางสาวศิริกัลยรัตน์ กันทะพรหม
3.นายอภินันท์ เป็งธินา
4.นายสราวุธ บุษย์ศรี</v>
          </cell>
          <cell r="BW173" t="str">
            <v>จำเลยที่ 1
จำเลยที่ 2
คู่สมรสจำเลยที่ 2
จำเลยที่ 3</v>
          </cell>
          <cell r="BX173" t="str">
            <v>1-5099-00962-41-2
1-5099-00304-91-1
1-5009-00027-47-2
1-1007-01370-34-1</v>
          </cell>
          <cell r="BY17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3" t="str">
            <v>ไม่พบทรัพย์</v>
          </cell>
          <cell r="CA173"/>
          <cell r="CB173">
            <v>4</v>
          </cell>
          <cell r="CC173" t="str">
            <v>เกศินี</v>
          </cell>
          <cell r="CD173"/>
          <cell r="CE173"/>
          <cell r="CF173"/>
          <cell r="CG173"/>
          <cell r="CH173"/>
          <cell r="CI173"/>
          <cell r="CJ173"/>
          <cell r="CK173"/>
          <cell r="CL173"/>
          <cell r="CM173"/>
          <cell r="CN173"/>
          <cell r="CO173"/>
        </row>
        <row r="174">
          <cell r="B174">
            <v>1611</v>
          </cell>
          <cell r="C174">
            <v>167</v>
          </cell>
          <cell r="D174">
            <v>28</v>
          </cell>
          <cell r="E174">
            <v>3</v>
          </cell>
          <cell r="F174">
            <v>2565</v>
          </cell>
          <cell r="G174">
            <v>800100423139</v>
          </cell>
          <cell r="H174" t="str">
            <v>นาย</v>
          </cell>
          <cell r="I174" t="str">
            <v>จำรอง</v>
          </cell>
          <cell r="J174" t="str">
            <v>บุญสม</v>
          </cell>
          <cell r="K174">
            <v>3501900444852</v>
          </cell>
          <cell r="L174" t="str">
            <v>สารภี</v>
          </cell>
          <cell r="M174" t="str">
            <v>เชียงใหม่ 3</v>
          </cell>
          <cell r="N174">
            <v>9</v>
          </cell>
          <cell r="O174" t="str">
            <v>สินเชื่อพัฒนาชุมชนบท</v>
          </cell>
          <cell r="P174" t="str">
            <v>1.บุคคลค้ำประกัน</v>
          </cell>
          <cell r="Q174">
            <v>450644.36</v>
          </cell>
          <cell r="R174">
            <v>47163.299999999988</v>
          </cell>
          <cell r="S174" t="str">
            <v>จังหวัดเชียงใหม่</v>
          </cell>
          <cell r="T174" t="str">
            <v>ผบ.1133</v>
          </cell>
          <cell r="U174" t="str">
            <v>2556</v>
          </cell>
          <cell r="V174" t="str">
            <v>ผบ.1387</v>
          </cell>
          <cell r="W174">
            <v>2556</v>
          </cell>
          <cell r="X174"/>
          <cell r="Y174"/>
          <cell r="Z174"/>
          <cell r="AA174">
            <v>23</v>
          </cell>
          <cell r="AB174">
            <v>9</v>
          </cell>
          <cell r="AC174">
            <v>2556</v>
          </cell>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t="str">
            <v>สืบทรัพย์ (คำสั่ง 28/3/2565)//สืบแล้ว  รายงานผล วันที่ 1/4/2565</v>
          </cell>
          <cell r="BC174">
            <v>600</v>
          </cell>
          <cell r="BD174">
            <v>18</v>
          </cell>
          <cell r="BE174">
            <v>8</v>
          </cell>
          <cell r="BF174">
            <v>2566</v>
          </cell>
          <cell r="BG174">
            <v>0</v>
          </cell>
          <cell r="BH174" t="str">
            <v>-</v>
          </cell>
          <cell r="BI174" t="str">
            <v>-</v>
          </cell>
          <cell r="BJ174" t="str">
            <v>-</v>
          </cell>
          <cell r="BK174">
            <v>0</v>
          </cell>
          <cell r="BL174">
            <v>635</v>
          </cell>
          <cell r="BM174">
            <v>0</v>
          </cell>
          <cell r="BN174" t="str">
            <v/>
          </cell>
          <cell r="BO174" t="str">
            <v/>
          </cell>
          <cell r="BP174" t="str">
            <v/>
          </cell>
          <cell r="BQ174" t="str">
            <v>-</v>
          </cell>
          <cell r="BR174" t="str">
            <v>-</v>
          </cell>
          <cell r="BS174" t="str">
            <v>-</v>
          </cell>
          <cell r="BT174" t="str">
            <v>นายจำรอง บุญสม</v>
          </cell>
          <cell r="BU174">
            <v>0</v>
          </cell>
          <cell r="BV174" t="str">
            <v>1.นายจำรอง   บุญสม
2.นางแสงหล้า  บุญสม</v>
          </cell>
          <cell r="BW174" t="str">
            <v>จำเลยที่ 1
จำเลยที่ 2</v>
          </cell>
          <cell r="BX174" t="str">
            <v>3-5019-00444-85-2
3-5015-00208-15-9</v>
          </cell>
          <cell r="BY174"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4" t="str">
            <v>พบ</v>
          </cell>
          <cell r="CA174"/>
          <cell r="CB174"/>
          <cell r="CC174" t="str">
            <v>เกศินี</v>
          </cell>
          <cell r="CD174"/>
          <cell r="CE174"/>
          <cell r="CF174"/>
          <cell r="CG174"/>
          <cell r="CH174"/>
          <cell r="CI174"/>
          <cell r="CJ174"/>
          <cell r="CK174"/>
          <cell r="CL174"/>
          <cell r="CM174">
            <v>243468</v>
          </cell>
          <cell r="CN174"/>
          <cell r="CO174"/>
        </row>
        <row r="175">
          <cell r="B175">
            <v>1612</v>
          </cell>
          <cell r="C175">
            <v>168</v>
          </cell>
          <cell r="D175">
            <v>22</v>
          </cell>
          <cell r="E175">
            <v>12</v>
          </cell>
          <cell r="F175">
            <v>2564</v>
          </cell>
          <cell r="G175">
            <v>800029917583</v>
          </cell>
          <cell r="H175" t="str">
            <v>นาย</v>
          </cell>
          <cell r="I175" t="str">
            <v>พัสวีพิชญ์</v>
          </cell>
          <cell r="J175" t="str">
            <v>ผลภาษี</v>
          </cell>
          <cell r="K175">
            <v>2570900024374</v>
          </cell>
          <cell r="L175" t="str">
            <v>ไชยปราการ</v>
          </cell>
          <cell r="M175" t="str">
            <v>เชียงใหม่ 2</v>
          </cell>
          <cell r="N175">
            <v>8</v>
          </cell>
          <cell r="O175" t="str">
            <v>สินเชื่อธนาคารประชาชน</v>
          </cell>
          <cell r="P175" t="str">
            <v>1.บุคคลค้ำประกัน</v>
          </cell>
          <cell r="Q175">
            <v>34338</v>
          </cell>
          <cell r="R175">
            <v>27144.95</v>
          </cell>
          <cell r="S175" t="str">
            <v>จังหวัดฝาง</v>
          </cell>
          <cell r="T175" t="str">
            <v>ผบE242</v>
          </cell>
          <cell r="U175" t="str">
            <v>2564</v>
          </cell>
          <cell r="V175" t="str">
            <v>ผบE337</v>
          </cell>
          <cell r="W175">
            <v>2564</v>
          </cell>
          <cell r="X175">
            <v>6</v>
          </cell>
          <cell r="Y175">
            <v>7</v>
          </cell>
          <cell r="Z175">
            <v>2564</v>
          </cell>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22/12/2564)//สืบแล้ว  รายงานผล วันที่ 3/3/2565</v>
          </cell>
          <cell r="BC175">
            <v>600</v>
          </cell>
          <cell r="BD175">
            <v>12</v>
          </cell>
          <cell r="BE175">
            <v>5</v>
          </cell>
          <cell r="BF175">
            <v>2566</v>
          </cell>
          <cell r="BG175">
            <v>0</v>
          </cell>
          <cell r="BH175" t="str">
            <v>-</v>
          </cell>
          <cell r="BI175" t="str">
            <v>-</v>
          </cell>
          <cell r="BJ175" t="str">
            <v>-</v>
          </cell>
          <cell r="BK175">
            <v>0</v>
          </cell>
          <cell r="BL175">
            <v>665</v>
          </cell>
          <cell r="BM175">
            <v>0</v>
          </cell>
          <cell r="BN175" t="str">
            <v/>
          </cell>
          <cell r="BO175" t="str">
            <v/>
          </cell>
          <cell r="BP175" t="str">
            <v/>
          </cell>
          <cell r="BQ175" t="str">
            <v>-</v>
          </cell>
          <cell r="BR175" t="str">
            <v>-</v>
          </cell>
          <cell r="BS175" t="str">
            <v>-</v>
          </cell>
          <cell r="BT175" t="str">
            <v>นายพัสวีพิชญ์ ผลภาษี</v>
          </cell>
          <cell r="BU175">
            <v>823860010169</v>
          </cell>
          <cell r="BV175" t="str">
            <v>1.นายพัสวีพิชญ์  ผลภาษี
2.นายธนพนธ์  ทองดี</v>
          </cell>
          <cell r="BW175" t="str">
            <v>จำเลยที่ 1
จำเลยที่ 2</v>
          </cell>
          <cell r="BX175" t="str">
            <v>2-5709-00024-37-4
3-5007-00306-20-0</v>
          </cell>
          <cell r="BY175"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5" t="str">
            <v>ไม่พบ</v>
          </cell>
          <cell r="CA175" t="str">
            <v>พบ</v>
          </cell>
          <cell r="CB175">
            <v>2</v>
          </cell>
          <cell r="CC175" t="str">
            <v>เกศินี</v>
          </cell>
          <cell r="CD175"/>
          <cell r="CE175"/>
          <cell r="CF175"/>
          <cell r="CG175"/>
          <cell r="CH175"/>
          <cell r="CI175"/>
          <cell r="CJ175"/>
          <cell r="CK175"/>
          <cell r="CL175">
            <v>242907</v>
          </cell>
          <cell r="CM175">
            <v>243333</v>
          </cell>
          <cell r="CN175"/>
          <cell r="CO175"/>
        </row>
        <row r="176">
          <cell r="B176">
            <v>1613</v>
          </cell>
          <cell r="C176">
            <v>169</v>
          </cell>
          <cell r="D176">
            <v>22</v>
          </cell>
          <cell r="E176">
            <v>12</v>
          </cell>
          <cell r="F176">
            <v>2564</v>
          </cell>
          <cell r="G176">
            <v>800040300298</v>
          </cell>
          <cell r="H176" t="str">
            <v>นางสาว</v>
          </cell>
          <cell r="I176" t="str">
            <v>รุ่งอรุณ</v>
          </cell>
          <cell r="J176" t="str">
            <v>ลังกาตุง</v>
          </cell>
          <cell r="K176">
            <v>3501400234590</v>
          </cell>
          <cell r="L176" t="str">
            <v>ไชยปราการ</v>
          </cell>
          <cell r="M176" t="str">
            <v>เชียงใหม่ 2</v>
          </cell>
          <cell r="N176">
            <v>8</v>
          </cell>
          <cell r="O176" t="str">
            <v>สินเชื่อธนาคารประชาชน</v>
          </cell>
          <cell r="P176" t="str">
            <v>1.บุคคลค้ำประกัน</v>
          </cell>
          <cell r="Q176">
            <v>40473</v>
          </cell>
          <cell r="R176">
            <v>14930.91</v>
          </cell>
          <cell r="S176" t="str">
            <v>จังหวัดฝาง</v>
          </cell>
          <cell r="T176" t="str">
            <v>ผบE498</v>
          </cell>
          <cell r="U176" t="str">
            <v>2563</v>
          </cell>
          <cell r="V176" t="str">
            <v>ผบE341</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v>
          </cell>
          <cell r="BC176">
            <v>1500</v>
          </cell>
          <cell r="BD176">
            <v>12</v>
          </cell>
          <cell r="BE176">
            <v>5</v>
          </cell>
          <cell r="BF176">
            <v>2566</v>
          </cell>
          <cell r="BG176">
            <v>0</v>
          </cell>
          <cell r="BH176" t="str">
            <v>-</v>
          </cell>
          <cell r="BI176" t="str">
            <v>-</v>
          </cell>
          <cell r="BJ176" t="str">
            <v>-</v>
          </cell>
          <cell r="BK176">
            <v>0</v>
          </cell>
          <cell r="BL176">
            <v>1030</v>
          </cell>
          <cell r="BM176">
            <v>0</v>
          </cell>
          <cell r="BN176" t="str">
            <v/>
          </cell>
          <cell r="BO176" t="str">
            <v/>
          </cell>
          <cell r="BP176" t="str">
            <v/>
          </cell>
          <cell r="BQ176" t="str">
            <v>-</v>
          </cell>
          <cell r="BR176" t="str">
            <v>-</v>
          </cell>
          <cell r="BS176" t="str">
            <v>-</v>
          </cell>
          <cell r="BT176" t="str">
            <v>นางสาวรุ่งอรุณ ลังกาตุง</v>
          </cell>
          <cell r="BU176">
            <v>883263012222</v>
          </cell>
          <cell r="BV176"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6" t="str">
            <v>จำเลยที่ 1
จำเลยที่ 2
คู่สมรสจำเลยที่ 2
จำเลยที่ 3
คู่สมรสจำเลยที่ 3</v>
          </cell>
          <cell r="BX176" t="str">
            <v>3-5014-00234-59-0
1-5099-00608-09-1
3-5009-01009-37-7
3-5009-00544-29-5
3-5009-00544-02-3</v>
          </cell>
          <cell r="BY176"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6" t="str">
            <v>ไม่พบ</v>
          </cell>
          <cell r="CA176" t="str">
            <v>พบ</v>
          </cell>
          <cell r="CB176">
            <v>5</v>
          </cell>
          <cell r="CC176" t="str">
            <v>เกศินี</v>
          </cell>
          <cell r="CD176"/>
          <cell r="CE176"/>
          <cell r="CF176"/>
          <cell r="CG176"/>
          <cell r="CH176"/>
          <cell r="CI176"/>
          <cell r="CJ176"/>
          <cell r="CK176"/>
          <cell r="CL176">
            <v>242907</v>
          </cell>
          <cell r="CM176">
            <v>243333</v>
          </cell>
          <cell r="CN176"/>
          <cell r="CO176"/>
        </row>
        <row r="177">
          <cell r="B177">
            <v>1614</v>
          </cell>
          <cell r="C177">
            <v>170</v>
          </cell>
          <cell r="D177">
            <v>22</v>
          </cell>
          <cell r="E177">
            <v>12</v>
          </cell>
          <cell r="F177">
            <v>2564</v>
          </cell>
          <cell r="G177">
            <v>800085145467</v>
          </cell>
          <cell r="H177" t="str">
            <v>นาง</v>
          </cell>
          <cell r="I177" t="str">
            <v>นวพร</v>
          </cell>
          <cell r="J177" t="str">
            <v>ปัญโญ</v>
          </cell>
          <cell r="K177">
            <v>3500901038873</v>
          </cell>
          <cell r="L177" t="str">
            <v>ไชยปราการ</v>
          </cell>
          <cell r="M177" t="str">
            <v>เชียงใหม่ 2</v>
          </cell>
          <cell r="N177">
            <v>8</v>
          </cell>
          <cell r="O177" t="str">
            <v>สินเชื่อธนาคารประชาชน</v>
          </cell>
          <cell r="P177" t="str">
            <v>1.บุคคลค้ำประกัน</v>
          </cell>
          <cell r="Q177">
            <v>105170.95</v>
          </cell>
          <cell r="R177">
            <v>16148.88</v>
          </cell>
          <cell r="S177" t="str">
            <v>จังหวัดฝาง</v>
          </cell>
          <cell r="T177" t="str">
            <v>ผบE26</v>
          </cell>
          <cell r="U177" t="str">
            <v>2564</v>
          </cell>
          <cell r="V177" t="str">
            <v>ผบE339</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22/3/2565</v>
          </cell>
          <cell r="BC177">
            <v>1200</v>
          </cell>
          <cell r="BD177">
            <v>8</v>
          </cell>
          <cell r="BE177">
            <v>12</v>
          </cell>
          <cell r="BF177">
            <v>2565</v>
          </cell>
          <cell r="BG177">
            <v>0</v>
          </cell>
          <cell r="BH177" t="str">
            <v>-</v>
          </cell>
          <cell r="BI177" t="str">
            <v>-</v>
          </cell>
          <cell r="BJ177" t="str">
            <v>-</v>
          </cell>
          <cell r="BK177">
            <v>0</v>
          </cell>
          <cell r="BL177">
            <v>1105</v>
          </cell>
          <cell r="BM177">
            <v>0</v>
          </cell>
          <cell r="BN177">
            <v>11</v>
          </cell>
          <cell r="BO177">
            <v>7</v>
          </cell>
          <cell r="BP177">
            <v>2566</v>
          </cell>
          <cell r="BQ177" t="str">
            <v>-</v>
          </cell>
          <cell r="BR177" t="str">
            <v>-</v>
          </cell>
          <cell r="BS177" t="str">
            <v>-</v>
          </cell>
          <cell r="BT177" t="str">
            <v>นางนวพร ปัญโญ</v>
          </cell>
          <cell r="BU177">
            <v>883162011578</v>
          </cell>
          <cell r="BV177" t="str">
            <v>1.นางธนพรหรือนวพร  ปัญโญ
2.นายสุนทร  ปัญโญ
3.นายสีทอน  ปัญญา
4.นายพลวัฒน์  ต่าลป่า</v>
          </cell>
          <cell r="BW177" t="str">
            <v>จำเลยที่ 1
คู่สมรสจำเลยที่ 1
จำเลยที่ 2
จำเลยที่ 3</v>
          </cell>
          <cell r="BX177" t="str">
            <v>3500901038873
3500901035271
3500900046201
1509900237629</v>
          </cell>
          <cell r="BY177"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7" t="str">
            <v>พบทรัพย์</v>
          </cell>
          <cell r="CA177" t="str">
            <v>พบทรัพย์</v>
          </cell>
          <cell r="CB177">
            <v>4</v>
          </cell>
          <cell r="CC177" t="str">
            <v>จันทร์นิภา</v>
          </cell>
          <cell r="CD177"/>
          <cell r="CE177"/>
          <cell r="CF177"/>
          <cell r="CG177"/>
          <cell r="CH177"/>
          <cell r="CI177"/>
          <cell r="CJ177"/>
          <cell r="CK177"/>
          <cell r="CL177">
            <v>242942</v>
          </cell>
          <cell r="CM177">
            <v>243218</v>
          </cell>
          <cell r="CN177"/>
          <cell r="CO177"/>
        </row>
        <row r="178">
          <cell r="B178">
            <v>1615</v>
          </cell>
          <cell r="C178">
            <v>171</v>
          </cell>
          <cell r="D178">
            <v>22</v>
          </cell>
          <cell r="E178">
            <v>12</v>
          </cell>
          <cell r="F178">
            <v>2564</v>
          </cell>
          <cell r="G178">
            <v>800094121509</v>
          </cell>
          <cell r="H178" t="str">
            <v>นางสาว</v>
          </cell>
          <cell r="I178" t="str">
            <v>นิตย์</v>
          </cell>
          <cell r="J178" t="str">
            <v>สุขปราศัย</v>
          </cell>
          <cell r="K178">
            <v>5500900006834</v>
          </cell>
          <cell r="L178" t="str">
            <v>ไชยปราการ</v>
          </cell>
          <cell r="M178" t="str">
            <v>เชียงใหม่ 2</v>
          </cell>
          <cell r="N178">
            <v>8</v>
          </cell>
          <cell r="O178" t="str">
            <v>สินเชื่อแก้ไขปัญหาหนี้นอกระบบPSA ระยะที่ 2</v>
          </cell>
          <cell r="P178" t="str">
            <v>1.บุคคลค้ำประกัน</v>
          </cell>
          <cell r="Q178">
            <v>40275.81</v>
          </cell>
          <cell r="R178">
            <v>3041.67</v>
          </cell>
          <cell r="S178" t="str">
            <v>จังหวัดฝาง</v>
          </cell>
          <cell r="T178" t="str">
            <v>ผบ.402</v>
          </cell>
          <cell r="U178" t="str">
            <v>2563</v>
          </cell>
          <cell r="V178" t="str">
            <v>ผบ.728</v>
          </cell>
          <cell r="W178">
            <v>2563</v>
          </cell>
          <cell r="X178">
            <v>3</v>
          </cell>
          <cell r="Y178">
            <v>9</v>
          </cell>
          <cell r="Z178">
            <v>2563</v>
          </cell>
          <cell r="AA178"/>
          <cell r="AB178"/>
          <cell r="AC178"/>
          <cell r="AD178">
            <v>10</v>
          </cell>
          <cell r="AE178">
            <v>9</v>
          </cell>
          <cell r="AF178">
            <v>2563</v>
          </cell>
          <cell r="AG178">
            <v>17</v>
          </cell>
          <cell r="AH178">
            <v>3</v>
          </cell>
          <cell r="AI178">
            <v>2564</v>
          </cell>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3/3/2565</v>
          </cell>
          <cell r="BC178">
            <v>1500</v>
          </cell>
          <cell r="BD178">
            <v>20</v>
          </cell>
          <cell r="BE178">
            <v>6</v>
          </cell>
          <cell r="BF178">
            <v>2566</v>
          </cell>
          <cell r="BG178">
            <v>0</v>
          </cell>
          <cell r="BH178" t="str">
            <v>-</v>
          </cell>
          <cell r="BI178" t="str">
            <v>-</v>
          </cell>
          <cell r="BJ178" t="str">
            <v>-</v>
          </cell>
          <cell r="BK178">
            <v>0</v>
          </cell>
          <cell r="BL178">
            <v>1740</v>
          </cell>
          <cell r="BM178">
            <v>0</v>
          </cell>
          <cell r="BN178" t="str">
            <v/>
          </cell>
          <cell r="BO178" t="str">
            <v/>
          </cell>
          <cell r="BP178" t="str">
            <v/>
          </cell>
          <cell r="BQ178" t="str">
            <v>-</v>
          </cell>
          <cell r="BR178" t="str">
            <v>-</v>
          </cell>
          <cell r="BS178" t="str">
            <v>-</v>
          </cell>
          <cell r="BT178" t="str">
            <v>นางสาวนิตย์ สุขปราศัย</v>
          </cell>
          <cell r="BU178">
            <v>0</v>
          </cell>
          <cell r="BV178" t="str">
            <v>1.นางสาวนิตย์  สุขปราศรัย
2.นางนงลักษณ์  รุ้งประสาท
3.นายเจริญ  รุ้งประสาท
4.นายประยงค์  ดิษวุฒิ
5.นางประสงค์  แก้วภมร</v>
          </cell>
          <cell r="BW178" t="str">
            <v>จำเลยที่ 1
จำเลยที่ 2
คู่สมรสจำเลยที่ 2
จำเลยที่ 3
คู่สมรสจำเลยที่ 3</v>
          </cell>
          <cell r="BX178" t="str">
            <v xml:space="preserve">5500900006834
3500900122111
3500400244888
3720400517025
3720400492391
</v>
          </cell>
          <cell r="BY178"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8" t="str">
            <v>ไม่พบ</v>
          </cell>
          <cell r="CA178"/>
          <cell r="CB178">
            <v>5</v>
          </cell>
          <cell r="CC178" t="str">
            <v>เกศินี</v>
          </cell>
          <cell r="CD178"/>
          <cell r="CE178"/>
          <cell r="CF178"/>
          <cell r="CG178"/>
          <cell r="CH178"/>
          <cell r="CI178"/>
          <cell r="CJ178"/>
          <cell r="CK178"/>
          <cell r="CL178">
            <v>242913</v>
          </cell>
          <cell r="CM178">
            <v>243397</v>
          </cell>
          <cell r="CN178"/>
          <cell r="CO178"/>
        </row>
        <row r="179">
          <cell r="B179">
            <v>1616</v>
          </cell>
          <cell r="C179">
            <v>172</v>
          </cell>
          <cell r="D179">
            <v>22</v>
          </cell>
          <cell r="E179">
            <v>12</v>
          </cell>
          <cell r="F179">
            <v>2564</v>
          </cell>
          <cell r="G179">
            <v>800058377527</v>
          </cell>
          <cell r="H179" t="str">
            <v>นาง</v>
          </cell>
          <cell r="I179" t="str">
            <v>อำไพ</v>
          </cell>
          <cell r="J179" t="str">
            <v>ภูตาสืบ</v>
          </cell>
          <cell r="K179">
            <v>3501100369279</v>
          </cell>
          <cell r="L179" t="str">
            <v>พร้าว</v>
          </cell>
          <cell r="M179" t="str">
            <v>เชียงใหม่ 2</v>
          </cell>
          <cell r="N179">
            <v>8</v>
          </cell>
          <cell r="O179" t="str">
            <v>สินเชื่อพัฒนาองค์กรชุมชน (รายบุคคล)</v>
          </cell>
          <cell r="P179" t="str">
            <v>1.บุคคลค้ำประกัน</v>
          </cell>
          <cell r="Q179">
            <v>15758.52</v>
          </cell>
          <cell r="R179">
            <v>7387.71</v>
          </cell>
          <cell r="S179" t="str">
            <v>แขวงเชียงดาว</v>
          </cell>
          <cell r="T179" t="str">
            <v>ผบE295</v>
          </cell>
          <cell r="U179" t="str">
            <v>2564</v>
          </cell>
          <cell r="V179" t="str">
            <v>ผบE301</v>
          </cell>
          <cell r="W179">
            <v>2564</v>
          </cell>
          <cell r="X179"/>
          <cell r="Y179"/>
          <cell r="Z179"/>
          <cell r="AA179">
            <v>31</v>
          </cell>
          <cell r="AB179">
            <v>8</v>
          </cell>
          <cell r="AC179">
            <v>2564</v>
          </cell>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1800</v>
          </cell>
          <cell r="BD179">
            <v>20</v>
          </cell>
          <cell r="BE179">
            <v>6</v>
          </cell>
          <cell r="BF179">
            <v>2566</v>
          </cell>
          <cell r="BG179">
            <v>0</v>
          </cell>
          <cell r="BH179" t="str">
            <v>-</v>
          </cell>
          <cell r="BI179" t="str">
            <v>-</v>
          </cell>
          <cell r="BJ179" t="str">
            <v>-</v>
          </cell>
          <cell r="BK179">
            <v>0</v>
          </cell>
          <cell r="BL179">
            <v>3300</v>
          </cell>
          <cell r="BM179">
            <v>0</v>
          </cell>
          <cell r="BN179" t="str">
            <v/>
          </cell>
          <cell r="BO179" t="str">
            <v/>
          </cell>
          <cell r="BP179" t="str">
            <v/>
          </cell>
          <cell r="BQ179" t="str">
            <v>-</v>
          </cell>
          <cell r="BR179" t="str">
            <v>-</v>
          </cell>
          <cell r="BS179" t="str">
            <v>-</v>
          </cell>
          <cell r="BT179" t="str">
            <v>นางอำไพ ภูตาสืบ</v>
          </cell>
          <cell r="BU179">
            <v>883264010082</v>
          </cell>
          <cell r="BV179"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79" t="str">
            <v>จำเลยที่ 1
จำเลยที่ 2
ทายาท/คู่สมรสจำเลยที่ 2
จำเลยที่ 3
จำเลยที่ 4
คู่สมรสจำเลยที่ 4</v>
          </cell>
          <cell r="BX179" t="str">
            <v>3501100369279
3501100369520
3571000365824
1501100068591
3501100370285
3501100478264</v>
          </cell>
          <cell r="BY179"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79" t="str">
            <v>พบทรัพย์</v>
          </cell>
          <cell r="CA179"/>
          <cell r="CB179">
            <v>6</v>
          </cell>
          <cell r="CC179" t="str">
            <v>เกศินี</v>
          </cell>
          <cell r="CD179"/>
          <cell r="CE179"/>
          <cell r="CF179"/>
          <cell r="CG179"/>
          <cell r="CH179"/>
          <cell r="CI179"/>
          <cell r="CJ179"/>
          <cell r="CK179"/>
          <cell r="CL179">
            <v>242913</v>
          </cell>
          <cell r="CM179">
            <v>243397</v>
          </cell>
          <cell r="CN179"/>
          <cell r="CO179"/>
        </row>
        <row r="180">
          <cell r="B180">
            <v>1617</v>
          </cell>
          <cell r="C180">
            <v>355</v>
          </cell>
          <cell r="D180">
            <v>27</v>
          </cell>
          <cell r="E180">
            <v>4</v>
          </cell>
          <cell r="F180">
            <v>2565</v>
          </cell>
          <cell r="G180">
            <v>800076497372</v>
          </cell>
          <cell r="H180" t="str">
            <v>นาย</v>
          </cell>
          <cell r="I180" t="str">
            <v>เอกภิพงศ์</v>
          </cell>
          <cell r="J180" t="str">
            <v>อินทยา</v>
          </cell>
          <cell r="K180">
            <v>5509990000031</v>
          </cell>
          <cell r="L180" t="str">
            <v xml:space="preserve"> นินมานเหมินทร์</v>
          </cell>
          <cell r="M180" t="str">
            <v>เชียงใหม่ 1</v>
          </cell>
          <cell r="N180">
            <v>8</v>
          </cell>
          <cell r="O180" t="str">
            <v>สินเชื่อธนาคารประชาชน</v>
          </cell>
          <cell r="P180" t="str">
            <v>1.บุคคลค้ำประกัน</v>
          </cell>
          <cell r="Q180">
            <v>53980</v>
          </cell>
          <cell r="R180">
            <v>5022</v>
          </cell>
          <cell r="S180" t="str">
            <v>แขวงเชียงใหม่</v>
          </cell>
          <cell r="T180" t="str">
            <v>ผบ.12772</v>
          </cell>
          <cell r="U180" t="str">
            <v>2561</v>
          </cell>
          <cell r="V180" t="str">
            <v>ผบ.1303</v>
          </cell>
          <cell r="W180">
            <v>2562</v>
          </cell>
          <cell r="X180">
            <v>18</v>
          </cell>
          <cell r="Y180">
            <v>2</v>
          </cell>
          <cell r="Z180">
            <v>2562</v>
          </cell>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27/4/2565)//สืบแล้ว  รายงานผล วันที่ 30/5/2565//สืบทรัพย์ครั้งที่ 2//รายงานผลสืบทรัพย์ครั้งที่ 2 5/6/2567//</v>
          </cell>
          <cell r="BC180">
            <v>600</v>
          </cell>
          <cell r="BD180">
            <v>15</v>
          </cell>
          <cell r="BE180">
            <v>12</v>
          </cell>
          <cell r="BF180">
            <v>2565</v>
          </cell>
          <cell r="BG180">
            <v>0</v>
          </cell>
          <cell r="BH180" t="str">
            <v>-</v>
          </cell>
          <cell r="BI180" t="str">
            <v>-</v>
          </cell>
          <cell r="BJ180" t="str">
            <v>-</v>
          </cell>
          <cell r="BK180">
            <v>0</v>
          </cell>
          <cell r="BL180">
            <v>430</v>
          </cell>
          <cell r="BM180">
            <v>0</v>
          </cell>
          <cell r="BN180">
            <v>29</v>
          </cell>
          <cell r="BO180">
            <v>3</v>
          </cell>
          <cell r="BP180">
            <v>2566</v>
          </cell>
          <cell r="BQ180" t="str">
            <v>-</v>
          </cell>
          <cell r="BR180" t="str">
            <v>-</v>
          </cell>
          <cell r="BS180" t="str">
            <v>-</v>
          </cell>
          <cell r="BT180" t="str">
            <v>นายเอกภิพงศ์ อินทยา</v>
          </cell>
          <cell r="BU180">
            <v>823561011020</v>
          </cell>
          <cell r="BV180" t="str">
            <v>1.นายเอกภิพงศ์ อินทยา
2.นางสาวบุษบา จันทร์เสวก</v>
          </cell>
          <cell r="BW180" t="str">
            <v>จำเลยที่ 1
จำเลยที่ 2</v>
          </cell>
          <cell r="BX180" t="str">
            <v>5-5099-90000-03-1
5-5099-90000-02-2</v>
          </cell>
          <cell r="BY180" t="str">
            <v>-ไม่พบว่ามีกรรมสิทธิ์ในที่ดิน อ.เมืองเชียงใหม่ จ.เชียงใหม่
-ไม่พบว่ามีกรรมสิทธิ์ในที่ดิน อ.เมืองเชียงใหม่ จ.เชียงใหม่</v>
          </cell>
          <cell r="BZ180" t="str">
            <v>ไม่พบทรัพย์</v>
          </cell>
          <cell r="CA180" t="str">
            <v>พบทรัพย์</v>
          </cell>
          <cell r="CB180"/>
          <cell r="CC180" t="str">
            <v>เกศินี</v>
          </cell>
          <cell r="CD180" t="str">
            <v>1.นายเอกภิพงศ์ อินทยา
2.นางสาวบุษบา จันทร์เสวก</v>
          </cell>
          <cell r="CE180" t="str">
            <v>จำเลยที่ 1
จำเลยที่ 2</v>
          </cell>
          <cell r="CF180" t="str">
            <v>5-5099-90000-03-1
5-5099-90000-02-2</v>
          </cell>
          <cell r="CG180" t="str">
            <v>-ไม่พบว่ามีกรรมสิทธิ์ในที่ดิน อ.เมืองเชียงใหม่ จ.เชียงใหม่
-ไม่พบว่ามีกรรมสิทธิ์ในที่ดิน อ.เมืองเชียงใหม่ จ.เชียงใหม่</v>
          </cell>
          <cell r="CH180" t="str">
            <v>ไม่พบ</v>
          </cell>
          <cell r="CI180"/>
          <cell r="CJ180">
            <v>2</v>
          </cell>
          <cell r="CK180"/>
          <cell r="CL180"/>
          <cell r="CM180"/>
          <cell r="CN180"/>
          <cell r="CO180"/>
        </row>
        <row r="181">
          <cell r="B181">
            <v>1618</v>
          </cell>
          <cell r="C181">
            <v>173</v>
          </cell>
          <cell r="D181">
            <v>22</v>
          </cell>
          <cell r="E181">
            <v>12</v>
          </cell>
          <cell r="F181">
            <v>2564</v>
          </cell>
          <cell r="G181">
            <v>800080776803</v>
          </cell>
          <cell r="H181" t="str">
            <v>นาง</v>
          </cell>
          <cell r="I181" t="str">
            <v>ธัณย์สิตา</v>
          </cell>
          <cell r="J181" t="str">
            <v>ดาวคำจรัสแสง</v>
          </cell>
          <cell r="K181">
            <v>3501100361642</v>
          </cell>
          <cell r="L181" t="str">
            <v>พร้าว</v>
          </cell>
          <cell r="M181" t="str">
            <v>เชียงใหม่ 2</v>
          </cell>
          <cell r="N181">
            <v>8</v>
          </cell>
          <cell r="O181" t="str">
            <v>สินเชื่อธนาคารประชาชน</v>
          </cell>
          <cell r="P181" t="str">
            <v>1.บุคคลค้ำประกัน</v>
          </cell>
          <cell r="Q181">
            <v>79619.34</v>
          </cell>
          <cell r="R181">
            <v>17564.669999999998</v>
          </cell>
          <cell r="S181" t="str">
            <v>แขวงเชียงดาว</v>
          </cell>
          <cell r="T181" t="str">
            <v>ผบE445</v>
          </cell>
          <cell r="U181" t="str">
            <v>2564</v>
          </cell>
          <cell r="V181" t="str">
            <v>ผบE568</v>
          </cell>
          <cell r="W181">
            <v>2564</v>
          </cell>
          <cell r="X181">
            <v>23</v>
          </cell>
          <cell r="Y181">
            <v>11</v>
          </cell>
          <cell r="Z181">
            <v>2564</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22/12/2564)//สืบแล้ว  รายงานผล วันที่ 3/3/2565</v>
          </cell>
          <cell r="BC181">
            <v>900</v>
          </cell>
          <cell r="BD181">
            <v>20</v>
          </cell>
          <cell r="BE181">
            <v>6</v>
          </cell>
          <cell r="BF181">
            <v>2566</v>
          </cell>
          <cell r="BG181">
            <v>0</v>
          </cell>
          <cell r="BH181" t="str">
            <v>-</v>
          </cell>
          <cell r="BI181" t="str">
            <v>-</v>
          </cell>
          <cell r="BJ181" t="str">
            <v>-</v>
          </cell>
          <cell r="BK181">
            <v>0</v>
          </cell>
          <cell r="BL181">
            <v>895</v>
          </cell>
          <cell r="BM181">
            <v>0</v>
          </cell>
          <cell r="BN181" t="str">
            <v/>
          </cell>
          <cell r="BO181" t="str">
            <v/>
          </cell>
          <cell r="BP181" t="str">
            <v/>
          </cell>
          <cell r="BQ181" t="str">
            <v>-</v>
          </cell>
          <cell r="BR181" t="str">
            <v>-</v>
          </cell>
          <cell r="BS181" t="str">
            <v>-</v>
          </cell>
          <cell r="BT181" t="str">
            <v>นางธัณย์สิตา ดาวคำจรัสแสง</v>
          </cell>
          <cell r="BU181">
            <v>883163010053</v>
          </cell>
          <cell r="BV181" t="str">
            <v>1.นางธัณย์สิตา  ดาวจำรัสแสง
2.นางสาวปุณณภา  มุนิล
3.นายจิราวุฒิ  ศรีสุภา</v>
          </cell>
          <cell r="BW181" t="str">
            <v>จำเลยที่ 1
จำเลยที่ 2
จำเลยที่ 3</v>
          </cell>
          <cell r="BX181" t="str">
            <v>3501100361642
3501100361651
3501100349561</v>
          </cell>
          <cell r="BY181"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1" t="str">
            <v>พบทรัพย์</v>
          </cell>
          <cell r="CA181"/>
          <cell r="CB181">
            <v>3</v>
          </cell>
          <cell r="CC181" t="str">
            <v>เกศินี</v>
          </cell>
          <cell r="CD181"/>
          <cell r="CE181"/>
          <cell r="CF181"/>
          <cell r="CG181"/>
          <cell r="CH181"/>
          <cell r="CI181"/>
          <cell r="CJ181"/>
          <cell r="CK181"/>
          <cell r="CL181">
            <v>242913</v>
          </cell>
          <cell r="CM181">
            <v>243397</v>
          </cell>
          <cell r="CN181"/>
          <cell r="CO181"/>
        </row>
        <row r="182">
          <cell r="B182">
            <v>1619</v>
          </cell>
          <cell r="C182">
            <v>174</v>
          </cell>
          <cell r="D182">
            <v>22</v>
          </cell>
          <cell r="E182">
            <v>12</v>
          </cell>
          <cell r="F182">
            <v>2564</v>
          </cell>
          <cell r="G182">
            <v>800029445700</v>
          </cell>
          <cell r="H182" t="str">
            <v>นางสาวหรือนาง</v>
          </cell>
          <cell r="I182" t="str">
            <v>อธิธิดาหรือชัชวาล</v>
          </cell>
          <cell r="J182" t="str">
            <v>ธรรมโมหรือปิจนำ</v>
          </cell>
          <cell r="K182">
            <v>3501100273026</v>
          </cell>
          <cell r="L182" t="str">
            <v>แม่อาย</v>
          </cell>
          <cell r="M182" t="str">
            <v>เชียงใหม่ 2</v>
          </cell>
          <cell r="N182">
            <v>8</v>
          </cell>
          <cell r="O182" t="str">
            <v>สินเชื่อพัฒนาองค์กรชุมชน (รายบุคคล)</v>
          </cell>
          <cell r="P182" t="str">
            <v>1.บุคคลค้ำประกัน</v>
          </cell>
          <cell r="Q182">
            <v>358827</v>
          </cell>
          <cell r="R182">
            <v>45913.63</v>
          </cell>
          <cell r="S182" t="str">
            <v>จังหวัดฝาง</v>
          </cell>
          <cell r="T182" t="str">
            <v>ผบE499</v>
          </cell>
          <cell r="U182" t="str">
            <v>2563</v>
          </cell>
          <cell r="V182" t="str">
            <v>ผบE731</v>
          </cell>
          <cell r="W182">
            <v>2564</v>
          </cell>
          <cell r="X182"/>
          <cell r="Y182"/>
          <cell r="Z182"/>
          <cell r="AA182">
            <v>26</v>
          </cell>
          <cell r="AB182">
            <v>11</v>
          </cell>
          <cell r="AC182">
            <v>2564</v>
          </cell>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21/3/2565</v>
          </cell>
          <cell r="BC182">
            <v>2100</v>
          </cell>
          <cell r="BD182">
            <v>18</v>
          </cell>
          <cell r="BE182">
            <v>9</v>
          </cell>
          <cell r="BF182">
            <v>2566</v>
          </cell>
          <cell r="BG182">
            <v>0</v>
          </cell>
          <cell r="BH182" t="str">
            <v>-</v>
          </cell>
          <cell r="BI182" t="str">
            <v>-</v>
          </cell>
          <cell r="BJ182" t="str">
            <v>-</v>
          </cell>
          <cell r="BK182">
            <v>0</v>
          </cell>
          <cell r="BL182">
            <v>2825</v>
          </cell>
          <cell r="BM182">
            <v>0</v>
          </cell>
          <cell r="BN182">
            <v>16</v>
          </cell>
          <cell r="BO182">
            <v>5</v>
          </cell>
          <cell r="BP182">
            <v>2567</v>
          </cell>
          <cell r="BQ182" t="str">
            <v>-</v>
          </cell>
          <cell r="BR182" t="str">
            <v>-</v>
          </cell>
          <cell r="BS182" t="str">
            <v>-</v>
          </cell>
          <cell r="BT182" t="str">
            <v>นางสาวหรือนางอธิธิดาหรือชัชวาล ธรรมโมหรือปิจนำ</v>
          </cell>
          <cell r="BU182">
            <v>823861010354</v>
          </cell>
          <cell r="BV182"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2" t="str">
            <v>จำเลยที่ 1
คู่สมรสจำเลยที่ 1
จำเลยที่ 2
จำเบยที่ 3
คู่สมรสจำเลยที่ 3
จำเลยที่ 4
คู่สมรสจำเลยที่ 4</v>
          </cell>
          <cell r="BX182" t="str">
            <v>3501100273026
3550700024425
1500900129593
8501073002099
1670500168850
1509900693284
1570700005041</v>
          </cell>
          <cell r="BY182"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2" t="str">
            <v>ไม่พบ</v>
          </cell>
          <cell r="CA182"/>
          <cell r="CB182">
            <v>6</v>
          </cell>
          <cell r="CC182" t="str">
            <v>เกศินี</v>
          </cell>
          <cell r="CD182"/>
          <cell r="CE182"/>
          <cell r="CF182"/>
          <cell r="CG182"/>
          <cell r="CH182"/>
          <cell r="CI182"/>
          <cell r="CJ182"/>
          <cell r="CK182"/>
          <cell r="CL182">
            <v>242942</v>
          </cell>
          <cell r="CM182">
            <v>243397</v>
          </cell>
          <cell r="CN182"/>
          <cell r="CO182"/>
        </row>
        <row r="183">
          <cell r="B183">
            <v>1620</v>
          </cell>
          <cell r="C183">
            <v>175</v>
          </cell>
          <cell r="D183">
            <v>22</v>
          </cell>
          <cell r="E183">
            <v>12</v>
          </cell>
          <cell r="F183">
            <v>2564</v>
          </cell>
          <cell r="G183" t="str">
            <v>800030228590 , 800089010493</v>
          </cell>
          <cell r="H183" t="str">
            <v>นาง</v>
          </cell>
          <cell r="I183" t="str">
            <v>จันทร์ฟอง</v>
          </cell>
          <cell r="J183" t="str">
            <v>วิสุทธปัญญากุล</v>
          </cell>
          <cell r="K183">
            <v>3501000348571</v>
          </cell>
          <cell r="L183" t="str">
            <v>แม่อาย</v>
          </cell>
          <cell r="M183" t="str">
            <v>เชียงใหม่ 2</v>
          </cell>
          <cell r="N183">
            <v>8</v>
          </cell>
          <cell r="O183" t="str">
            <v>สินเชื่อธนาคารประชาชน , สินเชื่อแก้ไขปัญหาหนี้นอกระบบPSA ระยะที่ 2</v>
          </cell>
          <cell r="P183" t="str">
            <v>1.บุคคลค้ำประกัน</v>
          </cell>
          <cell r="Q183">
            <v>35487.050000000003</v>
          </cell>
          <cell r="R183">
            <v>5046.21</v>
          </cell>
          <cell r="S183" t="str">
            <v>จังหวัดฝาง</v>
          </cell>
          <cell r="T183" t="str">
            <v>ผบE512</v>
          </cell>
          <cell r="U183" t="str">
            <v>2563</v>
          </cell>
          <cell r="V183" t="str">
            <v>ผบE121</v>
          </cell>
          <cell r="W183">
            <v>2564</v>
          </cell>
          <cell r="X183"/>
          <cell r="Y183"/>
          <cell r="Z183"/>
          <cell r="AA183">
            <v>10</v>
          </cell>
          <cell r="AB183">
            <v>3</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3/3/2565</v>
          </cell>
          <cell r="BC183">
            <v>1800</v>
          </cell>
          <cell r="BD183">
            <v>18</v>
          </cell>
          <cell r="BE183">
            <v>9</v>
          </cell>
          <cell r="BF183">
            <v>2566</v>
          </cell>
          <cell r="BG183">
            <v>0</v>
          </cell>
          <cell r="BH183" t="str">
            <v>-</v>
          </cell>
          <cell r="BI183" t="str">
            <v>-</v>
          </cell>
          <cell r="BJ183" t="str">
            <v>-</v>
          </cell>
          <cell r="BK183">
            <v>0</v>
          </cell>
          <cell r="BL183">
            <v>3335</v>
          </cell>
          <cell r="BM183">
            <v>0</v>
          </cell>
          <cell r="BN183">
            <v>16</v>
          </cell>
          <cell r="BO183">
            <v>5</v>
          </cell>
          <cell r="BP183">
            <v>2567</v>
          </cell>
          <cell r="BQ183" t="str">
            <v>-</v>
          </cell>
          <cell r="BR183" t="str">
            <v>-</v>
          </cell>
          <cell r="BS183" t="str">
            <v>-</v>
          </cell>
          <cell r="BT183" t="str">
            <v>นางจันทร์ฟอง วิสุทธปัญญากุล</v>
          </cell>
          <cell r="BU183">
            <v>0</v>
          </cell>
          <cell r="BV183"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3" t="str">
            <v>จำเลยที่ 1
คู่สมรสจำเลยที่ 1
จำเลยที่ 2
จำเลยที่ 3
คู่สมรสจำเลยที่ 3
จำเลยที่ 4</v>
          </cell>
          <cell r="BX183" t="str">
            <v>3501100273026
3501000270947
3501000255930
3501000262723
3500900733748
1500900110591</v>
          </cell>
          <cell r="BY183"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3" t="str">
            <v>พบทรัพย์</v>
          </cell>
          <cell r="CA183"/>
          <cell r="CB183">
            <v>6</v>
          </cell>
          <cell r="CC183" t="str">
            <v>จันทร์นิภา</v>
          </cell>
          <cell r="CD183"/>
          <cell r="CE183"/>
          <cell r="CF183"/>
          <cell r="CG183"/>
          <cell r="CH183"/>
          <cell r="CI183"/>
          <cell r="CJ183"/>
          <cell r="CK183"/>
          <cell r="CL183">
            <v>242913</v>
          </cell>
          <cell r="CM183">
            <v>243467</v>
          </cell>
          <cell r="CN183"/>
          <cell r="CO183"/>
        </row>
        <row r="184">
          <cell r="B184">
            <v>1621</v>
          </cell>
          <cell r="C184">
            <v>176</v>
          </cell>
          <cell r="D184">
            <v>22</v>
          </cell>
          <cell r="E184">
            <v>12</v>
          </cell>
          <cell r="F184">
            <v>2564</v>
          </cell>
          <cell r="G184">
            <v>800087798099</v>
          </cell>
          <cell r="H184" t="str">
            <v>นางสาว</v>
          </cell>
          <cell r="I184" t="str">
            <v>กันยาวีร์</v>
          </cell>
          <cell r="J184" t="str">
            <v>กลิ่นฟุ้ง</v>
          </cell>
          <cell r="K184">
            <v>1501000003942</v>
          </cell>
          <cell r="L184" t="str">
            <v>แม่อาย</v>
          </cell>
          <cell r="M184" t="str">
            <v>เชียงใหม่ 2</v>
          </cell>
          <cell r="N184">
            <v>8</v>
          </cell>
          <cell r="O184" t="str">
            <v>สินเชื่อแก้ไขปัญหาหนี้นอกระบบPSA ระยะที่ 2</v>
          </cell>
          <cell r="P184" t="str">
            <v>1.บุคคลค้ำประกัน</v>
          </cell>
          <cell r="Q184">
            <v>38148.660000000003</v>
          </cell>
          <cell r="R184">
            <v>6261.69</v>
          </cell>
          <cell r="S184" t="str">
            <v>จังหวัดฝาง</v>
          </cell>
          <cell r="T184" t="str">
            <v>ผบE511</v>
          </cell>
          <cell r="U184" t="str">
            <v>2563</v>
          </cell>
          <cell r="V184" t="str">
            <v>ผบE113</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21/3/2565</v>
          </cell>
          <cell r="BC184">
            <v>1500</v>
          </cell>
          <cell r="BD184">
            <v>12</v>
          </cell>
          <cell r="BE184">
            <v>5</v>
          </cell>
          <cell r="BF184">
            <v>2566</v>
          </cell>
          <cell r="BG184">
            <v>0</v>
          </cell>
          <cell r="BH184" t="str">
            <v>-</v>
          </cell>
          <cell r="BI184" t="str">
            <v>-</v>
          </cell>
          <cell r="BJ184" t="str">
            <v>-</v>
          </cell>
          <cell r="BK184">
            <v>0</v>
          </cell>
          <cell r="BL184">
            <v>1825</v>
          </cell>
          <cell r="BM184">
            <v>0</v>
          </cell>
          <cell r="BN184" t="str">
            <v/>
          </cell>
          <cell r="BO184" t="str">
            <v/>
          </cell>
          <cell r="BP184" t="str">
            <v/>
          </cell>
          <cell r="BQ184" t="str">
            <v>-</v>
          </cell>
          <cell r="BR184" t="str">
            <v>-</v>
          </cell>
          <cell r="BS184" t="str">
            <v>-</v>
          </cell>
          <cell r="BT184" t="str">
            <v>นางสาวกันยาวีร์ กลิ่นฟุ้ง</v>
          </cell>
          <cell r="BU184">
            <v>0</v>
          </cell>
          <cell r="BV184" t="str">
            <v>1.นางสาวกันยาวีร์  กลิ่นฟุ้ง
2.นายอังคาร  เตจ๊ะ
3.นายจะโพ  จะอื่อ
4.นางสาวนิภาพร  นาหลู่
5.นายจะโบ  แสะฮอ</v>
          </cell>
          <cell r="BW184" t="str">
            <v xml:space="preserve">จำเลยที่ 1
คู่สมรสจำเลยที่ 1
จำเลยที่ 2
คู่สมรสจำเลยที่ 2
จำเลยที่ 3
</v>
          </cell>
          <cell r="BX184" t="str">
            <v>1501000003942
1500900068349
5501001172406
5501001171370
5501001220231</v>
          </cell>
          <cell r="BY184"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4" t="str">
            <v>พบทรัพย์</v>
          </cell>
          <cell r="CA184" t="str">
            <v>พบ</v>
          </cell>
          <cell r="CB184">
            <v>5</v>
          </cell>
          <cell r="CC184" t="str">
            <v>เกศินี</v>
          </cell>
          <cell r="CD184"/>
          <cell r="CE184"/>
          <cell r="CF184"/>
          <cell r="CG184"/>
          <cell r="CH184"/>
          <cell r="CI184"/>
          <cell r="CJ184"/>
          <cell r="CK184"/>
          <cell r="CL184">
            <v>242913</v>
          </cell>
          <cell r="CM184">
            <v>243333</v>
          </cell>
          <cell r="CN184"/>
          <cell r="CO184"/>
        </row>
        <row r="185">
          <cell r="B185">
            <v>1622</v>
          </cell>
          <cell r="C185">
            <v>177</v>
          </cell>
          <cell r="D185">
            <v>22</v>
          </cell>
          <cell r="E185">
            <v>12</v>
          </cell>
          <cell r="F185">
            <v>2564</v>
          </cell>
          <cell r="G185">
            <v>800087959691</v>
          </cell>
          <cell r="H185" t="str">
            <v>นาย</v>
          </cell>
          <cell r="I185" t="str">
            <v>จำนง</v>
          </cell>
          <cell r="J185" t="str">
            <v>พะก่าขุน</v>
          </cell>
          <cell r="K185">
            <v>5501001222802</v>
          </cell>
          <cell r="L185" t="str">
            <v>แม่อาย</v>
          </cell>
          <cell r="M185" t="str">
            <v>เชียงใหม่ 2</v>
          </cell>
          <cell r="N185">
            <v>8</v>
          </cell>
          <cell r="O185" t="str">
            <v>สินเชื่อธนาคารประชาชน</v>
          </cell>
          <cell r="P185" t="str">
            <v>1.บุคคลค้ำประกัน</v>
          </cell>
          <cell r="Q185">
            <v>75950.86</v>
          </cell>
          <cell r="R185">
            <v>12171.72</v>
          </cell>
          <cell r="S185" t="str">
            <v>จังหวัดฝาง</v>
          </cell>
          <cell r="T185" t="str">
            <v>ผบE498</v>
          </cell>
          <cell r="U185" t="str">
            <v>2564</v>
          </cell>
          <cell r="V185" t="str">
            <v>ผบE696</v>
          </cell>
          <cell r="W185">
            <v>2564</v>
          </cell>
          <cell r="X185">
            <v>16</v>
          </cell>
          <cell r="Y185">
            <v>11</v>
          </cell>
          <cell r="Z185">
            <v>2564</v>
          </cell>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3/3/2565</v>
          </cell>
          <cell r="BC185">
            <v>1500</v>
          </cell>
          <cell r="BD185">
            <v>20</v>
          </cell>
          <cell r="BE185">
            <v>6</v>
          </cell>
          <cell r="BF185">
            <v>2566</v>
          </cell>
          <cell r="BG185">
            <v>0</v>
          </cell>
          <cell r="BH185" t="str">
            <v>-</v>
          </cell>
          <cell r="BI185" t="str">
            <v>-</v>
          </cell>
          <cell r="BJ185" t="str">
            <v>-</v>
          </cell>
          <cell r="BK185">
            <v>0</v>
          </cell>
          <cell r="BL185">
            <v>1275</v>
          </cell>
          <cell r="BM185">
            <v>0</v>
          </cell>
          <cell r="BN185" t="str">
            <v/>
          </cell>
          <cell r="BO185" t="str">
            <v/>
          </cell>
          <cell r="BP185" t="str">
            <v/>
          </cell>
          <cell r="BQ185" t="str">
            <v>-</v>
          </cell>
          <cell r="BR185" t="str">
            <v>-</v>
          </cell>
          <cell r="BS185" t="str">
            <v>-</v>
          </cell>
          <cell r="BT185" t="str">
            <v>นายจำนง พะก่าขุน</v>
          </cell>
          <cell r="BU185">
            <v>883264010274</v>
          </cell>
          <cell r="BV185" t="str">
            <v>1.นายจำนงค์  พะก่าขุน
2.นางสาวพิกุล  ศรีสองเมือง
3.นางสาวนิภา  เจริญวรรณ์
4.นายถาวร  นามสอง
5.นางสาวสุพรรณ  บุญปั๋น</v>
          </cell>
          <cell r="BW185" t="str">
            <v xml:space="preserve">จำเลยที่ 1
คู่สมรสจำเลยที่ 1
จำเลยที่ 2
จำเลยที่ 3
คู่สมรสจำเลยที่ 3
</v>
          </cell>
          <cell r="BX185" t="str">
            <v>5501001222802
3461300130106
3501000214028
3501000068668
8501073004202</v>
          </cell>
          <cell r="BY185"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5" t="str">
            <v>พบทรัพย์</v>
          </cell>
          <cell r="CA185"/>
          <cell r="CB185">
            <v>5</v>
          </cell>
          <cell r="CC185" t="str">
            <v>เกศินี</v>
          </cell>
          <cell r="CD185"/>
          <cell r="CE185"/>
          <cell r="CF185"/>
          <cell r="CG185"/>
          <cell r="CH185"/>
          <cell r="CI185"/>
          <cell r="CJ185"/>
          <cell r="CK185"/>
          <cell r="CL185">
            <v>242913</v>
          </cell>
          <cell r="CM185">
            <v>243397</v>
          </cell>
          <cell r="CN185"/>
          <cell r="CO185"/>
        </row>
        <row r="186">
          <cell r="B186">
            <v>1623</v>
          </cell>
          <cell r="C186">
            <v>178</v>
          </cell>
          <cell r="D186">
            <v>16</v>
          </cell>
          <cell r="E186">
            <v>3</v>
          </cell>
          <cell r="F186">
            <v>2565</v>
          </cell>
          <cell r="G186">
            <v>800092319329</v>
          </cell>
          <cell r="H186" t="str">
            <v>นาย</v>
          </cell>
          <cell r="I186" t="str">
            <v>นิวัฒน์</v>
          </cell>
          <cell r="J186" t="str">
            <v>พันธุราษฎร์</v>
          </cell>
          <cell r="K186">
            <v>1500500073191</v>
          </cell>
          <cell r="L186" t="str">
            <v>ดอยสะเก็ด</v>
          </cell>
          <cell r="M186" t="str">
            <v>เชียงใหม่ 1</v>
          </cell>
          <cell r="N186">
            <v>8</v>
          </cell>
          <cell r="O186" t="str">
            <v>สินเชื่อแก้ไขปัญหาหนี้นอกระบบPSA ระยะที่ 2</v>
          </cell>
          <cell r="P186" t="str">
            <v>1.บุคคลค้ำประกัน</v>
          </cell>
          <cell r="Q186">
            <v>44695.91</v>
          </cell>
          <cell r="R186">
            <v>5537.91</v>
          </cell>
          <cell r="S186" t="str">
            <v>แขวงเชียงใหม่</v>
          </cell>
          <cell r="T186" t="str">
            <v>ผบE.3198</v>
          </cell>
          <cell r="U186" t="str">
            <v>2564</v>
          </cell>
          <cell r="V186" t="str">
            <v>ผบE.4104</v>
          </cell>
          <cell r="W186">
            <v>2564</v>
          </cell>
          <cell r="X186">
            <v>13</v>
          </cell>
          <cell r="Y186">
            <v>12</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16/3/2565)//สืบแล้ว  รายงานผล วันที่ 9/5/2565//สืบครั้งที่ 2 รายงานผล 25/6/2567</v>
          </cell>
          <cell r="BC186">
            <v>900</v>
          </cell>
          <cell r="BD186">
            <v>25</v>
          </cell>
          <cell r="BE186">
            <v>11</v>
          </cell>
          <cell r="BF186">
            <v>2565</v>
          </cell>
          <cell r="BG186">
            <v>0</v>
          </cell>
          <cell r="BH186" t="str">
            <v>-</v>
          </cell>
          <cell r="BI186" t="str">
            <v>-</v>
          </cell>
          <cell r="BJ186" t="str">
            <v>-</v>
          </cell>
          <cell r="BK186">
            <v>0</v>
          </cell>
          <cell r="BL186">
            <v>930</v>
          </cell>
          <cell r="BM186">
            <v>0</v>
          </cell>
          <cell r="BN186">
            <v>25</v>
          </cell>
          <cell r="BO186">
            <v>4</v>
          </cell>
          <cell r="BP186">
            <v>2566</v>
          </cell>
          <cell r="BQ186" t="str">
            <v>-</v>
          </cell>
          <cell r="BR186" t="str">
            <v>-</v>
          </cell>
          <cell r="BS186" t="str">
            <v>-</v>
          </cell>
          <cell r="BT186" t="str">
            <v>นายนิวัฒน์ พันธุราษฎร์</v>
          </cell>
          <cell r="BU186">
            <v>883264010092</v>
          </cell>
          <cell r="BV186" t="str">
            <v>1.นายนิวัฒน์ พันธุราษฎร์
2.นางเพ็ชร พันธุราษฎร์
3.นายสุวรรณ พันธุราษฎร์</v>
          </cell>
          <cell r="BW186" t="str">
            <v>จำเลยที่ 1
จำเลยที่ 2
คู่สมรสจำเลยที่ 2</v>
          </cell>
          <cell r="BX186" t="str">
            <v>1500500073191
5500500004541
3500500246181</v>
          </cell>
          <cell r="BY186"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6" t="str">
            <v>พบทรัพย์</v>
          </cell>
          <cell r="CA186" t="str">
            <v>พบทรัพย์</v>
          </cell>
          <cell r="CB186">
            <v>3</v>
          </cell>
          <cell r="CC186" t="str">
            <v>วรกมล</v>
          </cell>
          <cell r="CD186" t="str">
            <v>1.นายนิวัฒน์  พันธุราษฎร์ 
2.นางเพ็ชร  พันธุราษฎร์
3.นายสุวรรณ  พันธุราษฏร์</v>
          </cell>
          <cell r="CE186" t="str">
            <v>จำเลยที่ 1
จำเลยที่ 2
คู่สมรสจำเลยที่ 2</v>
          </cell>
          <cell r="CF186" t="str">
            <v>1-5005-00073-19-1
5-5005-00004-54-1
3-5005-00346-18-1</v>
          </cell>
          <cell r="CG186"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6"/>
          <cell r="CI186"/>
          <cell r="CJ186"/>
          <cell r="CK186"/>
          <cell r="CL186"/>
          <cell r="CM186"/>
          <cell r="CN186"/>
          <cell r="CO186"/>
        </row>
        <row r="187">
          <cell r="B187">
            <v>1624</v>
          </cell>
          <cell r="C187">
            <v>179</v>
          </cell>
          <cell r="D187">
            <v>22</v>
          </cell>
          <cell r="E187">
            <v>12</v>
          </cell>
          <cell r="F187">
            <v>2564</v>
          </cell>
          <cell r="G187">
            <v>800088352235</v>
          </cell>
          <cell r="H187" t="str">
            <v>นาง</v>
          </cell>
          <cell r="I187" t="str">
            <v>โหล่ง</v>
          </cell>
          <cell r="J187" t="str">
            <v>ใจแก้ว</v>
          </cell>
          <cell r="K187">
            <v>3570900199431</v>
          </cell>
          <cell r="L187" t="str">
            <v>แม่อาย</v>
          </cell>
          <cell r="M187" t="str">
            <v>เชียงใหม่ 2</v>
          </cell>
          <cell r="N187">
            <v>8</v>
          </cell>
          <cell r="O187" t="str">
            <v>สินเชื่อพัฒนาองค์กรชุมชน (รายบุคคล)</v>
          </cell>
          <cell r="P187" t="str">
            <v>1.บุคคลค้ำประกัน</v>
          </cell>
          <cell r="Q187">
            <v>48900</v>
          </cell>
          <cell r="R187">
            <v>12139.83</v>
          </cell>
          <cell r="S187" t="str">
            <v>จังหวัดฝาง</v>
          </cell>
          <cell r="T187" t="str">
            <v>ผบE456</v>
          </cell>
          <cell r="U187" t="str">
            <v>2564</v>
          </cell>
          <cell r="V187" t="str">
            <v>ผบE477</v>
          </cell>
          <cell r="W187">
            <v>2564</v>
          </cell>
          <cell r="X187"/>
          <cell r="Y187"/>
          <cell r="Z187"/>
          <cell r="AA187">
            <v>26</v>
          </cell>
          <cell r="AB187">
            <v>8</v>
          </cell>
          <cell r="AC187">
            <v>2564</v>
          </cell>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22/12/2564)//สืบแล้ว  รายงานผล วันที่ 3/3/2565</v>
          </cell>
          <cell r="BC187">
            <v>1800</v>
          </cell>
          <cell r="BD187">
            <v>12</v>
          </cell>
          <cell r="BE187">
            <v>5</v>
          </cell>
          <cell r="BF187">
            <v>2566</v>
          </cell>
          <cell r="BG187">
            <v>0</v>
          </cell>
          <cell r="BH187" t="str">
            <v>-</v>
          </cell>
          <cell r="BI187" t="str">
            <v>-</v>
          </cell>
          <cell r="BJ187" t="str">
            <v>-</v>
          </cell>
          <cell r="BK187">
            <v>0</v>
          </cell>
          <cell r="BL187">
            <v>1745</v>
          </cell>
          <cell r="BM187">
            <v>0</v>
          </cell>
          <cell r="BN187" t="str">
            <v/>
          </cell>
          <cell r="BO187" t="str">
            <v/>
          </cell>
          <cell r="BP187" t="str">
            <v/>
          </cell>
          <cell r="BQ187" t="str">
            <v>-</v>
          </cell>
          <cell r="BR187" t="str">
            <v>-</v>
          </cell>
          <cell r="BS187" t="str">
            <v>-</v>
          </cell>
          <cell r="BT187" t="str">
            <v>นางโหล่ง ใจแก้ว</v>
          </cell>
          <cell r="BU187">
            <v>883264010252</v>
          </cell>
          <cell r="BV187"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7" t="str">
            <v>จำเลยที่ 1
คู่สมรสจำเลยที่ 1/ทายาท
จำเลยที่ 2
คู่สมรสจำเลยที่ 2
จำเลยที่ 3
คู่สมรสจำเลยที่ 3</v>
          </cell>
          <cell r="BX187" t="str">
            <v>3570900199431
3501000225062
3501000218341
3501000218333
3501000219526
3480400234379</v>
          </cell>
          <cell r="BY187"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7" t="str">
            <v>ไม่พบ</v>
          </cell>
          <cell r="CA187" t="str">
            <v>พบ</v>
          </cell>
          <cell r="CB187">
            <v>6</v>
          </cell>
          <cell r="CC187" t="str">
            <v>วรกมล</v>
          </cell>
          <cell r="CD187"/>
          <cell r="CE187"/>
          <cell r="CF187"/>
          <cell r="CG187"/>
          <cell r="CH187"/>
          <cell r="CI187"/>
          <cell r="CJ187"/>
          <cell r="CK187"/>
          <cell r="CL187">
            <v>242907</v>
          </cell>
          <cell r="CM187">
            <v>243333</v>
          </cell>
          <cell r="CN187"/>
          <cell r="CO187"/>
        </row>
        <row r="188">
          <cell r="B188">
            <v>1625</v>
          </cell>
          <cell r="C188">
            <v>180</v>
          </cell>
          <cell r="D188">
            <v>22</v>
          </cell>
          <cell r="E188">
            <v>12</v>
          </cell>
          <cell r="F188">
            <v>2564</v>
          </cell>
          <cell r="G188">
            <v>800102927103</v>
          </cell>
          <cell r="H188" t="str">
            <v>นางสาว</v>
          </cell>
          <cell r="I188" t="str">
            <v>ณัฏฐ์รดา</v>
          </cell>
          <cell r="J188" t="str">
            <v>ปวงปัน</v>
          </cell>
          <cell r="K188">
            <v>1501000002687</v>
          </cell>
          <cell r="L188" t="str">
            <v>แม่อาย</v>
          </cell>
          <cell r="M188" t="str">
            <v>เชียงใหม่ 2</v>
          </cell>
          <cell r="N188">
            <v>8</v>
          </cell>
          <cell r="O188" t="str">
            <v>สินเชื่อธนาคารประชาชนเพื่อผู้มีบัตรสวัสดิการแห่งรัฐ (PSA)</v>
          </cell>
          <cell r="P188" t="str">
            <v>1.บุคคลค้ำประกัน</v>
          </cell>
          <cell r="Q188">
            <v>38026.61</v>
          </cell>
          <cell r="R188">
            <v>3679.67</v>
          </cell>
          <cell r="S188" t="str">
            <v>จังหวัดฝาง</v>
          </cell>
          <cell r="T188" t="str">
            <v>ผบE499</v>
          </cell>
          <cell r="U188" t="str">
            <v>2564</v>
          </cell>
          <cell r="V188" t="str">
            <v>ผบE559</v>
          </cell>
          <cell r="W188">
            <v>2564</v>
          </cell>
          <cell r="X188"/>
          <cell r="Y188"/>
          <cell r="Z188"/>
          <cell r="AA188">
            <v>5</v>
          </cell>
          <cell r="AB188">
            <v>10</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v>
          </cell>
          <cell r="BC188">
            <v>300</v>
          </cell>
          <cell r="BD188">
            <v>20</v>
          </cell>
          <cell r="BE188">
            <v>6</v>
          </cell>
          <cell r="BF188">
            <v>2566</v>
          </cell>
          <cell r="BG188">
            <v>0</v>
          </cell>
          <cell r="BH188" t="str">
            <v>-</v>
          </cell>
          <cell r="BI188" t="str">
            <v>-</v>
          </cell>
          <cell r="BJ188" t="str">
            <v>-</v>
          </cell>
          <cell r="BK188">
            <v>0</v>
          </cell>
          <cell r="BL188">
            <v>290</v>
          </cell>
          <cell r="BM188">
            <v>0</v>
          </cell>
          <cell r="BN188" t="str">
            <v/>
          </cell>
          <cell r="BO188" t="str">
            <v/>
          </cell>
          <cell r="BP188" t="str">
            <v/>
          </cell>
          <cell r="BQ188" t="str">
            <v>-</v>
          </cell>
          <cell r="BR188" t="str">
            <v>-</v>
          </cell>
          <cell r="BS188" t="str">
            <v>-</v>
          </cell>
          <cell r="BT188" t="str">
            <v>นางสาวณัฏฐ์รดา ปวงปัน</v>
          </cell>
          <cell r="BU188">
            <v>883264010275</v>
          </cell>
          <cell r="BV188" t="str">
            <v>1.นางสาวณัฎฐ์รดา  ปวงปัน</v>
          </cell>
          <cell r="BW188" t="str">
            <v>จำเลย</v>
          </cell>
          <cell r="BX188">
            <v>1501000002687</v>
          </cell>
          <cell r="BY188" t="str">
            <v>- ไม่พบว่ามีกรรมสิทธิ์ในที่ดิน อ.แม่อาย  จ.เชียงใหม่</v>
          </cell>
          <cell r="BZ188" t="str">
            <v>ไม่พบ</v>
          </cell>
          <cell r="CA188"/>
          <cell r="CB188">
            <v>1</v>
          </cell>
          <cell r="CC188" t="str">
            <v>วรกมล</v>
          </cell>
          <cell r="CD188"/>
          <cell r="CE188"/>
          <cell r="CF188"/>
          <cell r="CG188"/>
          <cell r="CH188"/>
          <cell r="CI188"/>
          <cell r="CJ188"/>
          <cell r="CK188"/>
          <cell r="CL188">
            <v>242913</v>
          </cell>
          <cell r="CM188">
            <v>243397</v>
          </cell>
          <cell r="CN188"/>
          <cell r="CO188"/>
        </row>
        <row r="189">
          <cell r="B189">
            <v>1628</v>
          </cell>
          <cell r="C189">
            <v>181</v>
          </cell>
          <cell r="D189">
            <v>24</v>
          </cell>
          <cell r="E189">
            <v>12</v>
          </cell>
          <cell r="F189">
            <v>2564</v>
          </cell>
          <cell r="G189">
            <v>800044358656</v>
          </cell>
          <cell r="H189" t="str">
            <v>นาย</v>
          </cell>
          <cell r="I189" t="str">
            <v>เกียรติพงษ์</v>
          </cell>
          <cell r="J189" t="str">
            <v>คำต่อม</v>
          </cell>
          <cell r="K189">
            <v>2501800036720</v>
          </cell>
          <cell r="L189" t="str">
            <v>ฮอด</v>
          </cell>
          <cell r="M189" t="str">
            <v>เชียงใหม่ 3</v>
          </cell>
          <cell r="N189">
            <v>8</v>
          </cell>
          <cell r="O189" t="str">
            <v xml:space="preserve">สินเชื่อพัฒนาองค์กรชุมชน </v>
          </cell>
          <cell r="P189" t="str">
            <v>1.บุคคลค้ำประกัน</v>
          </cell>
          <cell r="Q189">
            <v>41852.69</v>
          </cell>
          <cell r="R189">
            <v>14791.18</v>
          </cell>
          <cell r="S189" t="str">
            <v>จังหวัดฮอด</v>
          </cell>
          <cell r="T189" t="str">
            <v>ผบE89</v>
          </cell>
          <cell r="U189" t="str">
            <v>2564</v>
          </cell>
          <cell r="V189" t="str">
            <v>ผบE194</v>
          </cell>
          <cell r="W189">
            <v>2564</v>
          </cell>
          <cell r="X189"/>
          <cell r="Y189"/>
          <cell r="Z189"/>
          <cell r="AA189">
            <v>24</v>
          </cell>
          <cell r="AB189">
            <v>6</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24/12/2564)//สืบแล้ว รายงานผล วันที่ 22/2/2565</v>
          </cell>
          <cell r="BC189">
            <v>1200</v>
          </cell>
          <cell r="BD189">
            <v>31</v>
          </cell>
          <cell r="BE189">
            <v>8</v>
          </cell>
          <cell r="BF189">
            <v>2565</v>
          </cell>
          <cell r="BG189">
            <v>0</v>
          </cell>
          <cell r="BH189" t="str">
            <v>-</v>
          </cell>
          <cell r="BI189" t="str">
            <v>-</v>
          </cell>
          <cell r="BJ189" t="str">
            <v>-</v>
          </cell>
          <cell r="BK189">
            <v>0</v>
          </cell>
          <cell r="BL189">
            <v>985</v>
          </cell>
          <cell r="BM189">
            <v>0</v>
          </cell>
          <cell r="BN189" t="str">
            <v/>
          </cell>
          <cell r="BO189" t="str">
            <v/>
          </cell>
          <cell r="BP189" t="str">
            <v/>
          </cell>
          <cell r="BQ189" t="str">
            <v>-</v>
          </cell>
          <cell r="BR189" t="str">
            <v>-</v>
          </cell>
          <cell r="BS189" t="str">
            <v>-</v>
          </cell>
          <cell r="BT189" t="str">
            <v>นายเกียรติพงษ์ คำต่อม</v>
          </cell>
          <cell r="BU189">
            <v>888164010007</v>
          </cell>
          <cell r="BV189" t="str">
            <v>1.นายเกียรติพงษ์ คำต่อม
2.นายสมศักดิ์ ดูทรัพย์เจริญ
3.นางสาวนิภาพร ดูทรัพย์เจริญ
4.นายณรินทร์ จันธิมา</v>
          </cell>
          <cell r="BW189" t="str">
            <v>จำเลยที่ 1
จำเลยที่ 2
คู่สมรสจำเลยที่ 2
จำเลยที่ 3</v>
          </cell>
          <cell r="BX189" t="str">
            <v>2-5018-00036-72-0
3-5804-00483-22-0
3-6012-00188-19-4
3-5016-00322-57-3</v>
          </cell>
          <cell r="BY1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89" t="str">
            <v>ไม่พบทรัพย์</v>
          </cell>
          <cell r="CA189" t="str">
            <v>พบทรัพย์</v>
          </cell>
          <cell r="CB189">
            <v>4</v>
          </cell>
          <cell r="CC189" t="str">
            <v>วรกมล</v>
          </cell>
          <cell r="CD189"/>
          <cell r="CE189"/>
          <cell r="CF189"/>
          <cell r="CG189"/>
          <cell r="CH189"/>
          <cell r="CI189"/>
          <cell r="CJ189"/>
          <cell r="CK189"/>
          <cell r="CL189">
            <v>242971</v>
          </cell>
          <cell r="CM189">
            <v>243088</v>
          </cell>
          <cell r="CN189"/>
          <cell r="CO189"/>
        </row>
        <row r="190">
          <cell r="B190">
            <v>1629</v>
          </cell>
          <cell r="C190">
            <v>182</v>
          </cell>
          <cell r="D190">
            <v>24</v>
          </cell>
          <cell r="E190">
            <v>12</v>
          </cell>
          <cell r="F190">
            <v>2564</v>
          </cell>
          <cell r="G190">
            <v>800071090735</v>
          </cell>
          <cell r="H190" t="str">
            <v>นาง</v>
          </cell>
          <cell r="I190" t="str">
            <v xml:space="preserve">สุดารัตน์ </v>
          </cell>
          <cell r="J190" t="str">
            <v>ตาจุมปา</v>
          </cell>
          <cell r="K190">
            <v>1509900356164</v>
          </cell>
          <cell r="L190" t="str">
            <v>จอมทอง</v>
          </cell>
          <cell r="M190" t="str">
            <v>เชียงใหม่ 3</v>
          </cell>
          <cell r="N190">
            <v>8</v>
          </cell>
          <cell r="O190" t="str">
            <v>สินเชื่อธนาคารประชาชน</v>
          </cell>
          <cell r="P190" t="str">
            <v>1.บุคคลค้ำประกัน</v>
          </cell>
          <cell r="Q190">
            <v>42235</v>
          </cell>
          <cell r="R190">
            <v>5878.3</v>
          </cell>
          <cell r="S190" t="str">
            <v>จังหวัดลำพูน</v>
          </cell>
          <cell r="T190" t="str">
            <v>ผบE361</v>
          </cell>
          <cell r="U190" t="str">
            <v>2564</v>
          </cell>
          <cell r="V190" t="str">
            <v>ผบE342</v>
          </cell>
          <cell r="W190">
            <v>2564</v>
          </cell>
          <cell r="X190"/>
          <cell r="Y190"/>
          <cell r="Z190"/>
          <cell r="AA190">
            <v>14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9/3/2565</v>
          </cell>
          <cell r="BC190">
            <v>600</v>
          </cell>
          <cell r="BD190">
            <v>31</v>
          </cell>
          <cell r="BE190">
            <v>8</v>
          </cell>
          <cell r="BF190">
            <v>2565</v>
          </cell>
          <cell r="BG190">
            <v>0</v>
          </cell>
          <cell r="BH190" t="str">
            <v>-</v>
          </cell>
          <cell r="BI190" t="str">
            <v>-</v>
          </cell>
          <cell r="BJ190" t="str">
            <v>-</v>
          </cell>
          <cell r="BK190">
            <v>0</v>
          </cell>
          <cell r="BL190">
            <v>730</v>
          </cell>
          <cell r="BM190">
            <v>0</v>
          </cell>
          <cell r="BN190">
            <v>18</v>
          </cell>
          <cell r="BO190">
            <v>11</v>
          </cell>
          <cell r="BP190">
            <v>2565</v>
          </cell>
          <cell r="BQ190" t="str">
            <v>-</v>
          </cell>
          <cell r="BR190" t="str">
            <v>-</v>
          </cell>
          <cell r="BS190" t="str">
            <v>-</v>
          </cell>
          <cell r="BT190" t="str">
            <v>นางสุดารัตน์  ตาจุมปา</v>
          </cell>
          <cell r="BU190">
            <v>883262012009</v>
          </cell>
          <cell r="BV190" t="str">
            <v>1.นางสุดารัตน์ ตาจุมปา
2.นายจิรวุฒิ ตาจุมปา</v>
          </cell>
          <cell r="BW190" t="str">
            <v>จำเลยที่ 1
คู่สมรสจำเลยที่ 1</v>
          </cell>
          <cell r="BX190" t="str">
            <v>1-5099-00356-16-4
1-5099-00561-13-2</v>
          </cell>
          <cell r="BY190"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0" t="str">
            <v>ไม่พบทรัพย์</v>
          </cell>
          <cell r="CA190" t="str">
            <v>พบทรัพย์</v>
          </cell>
          <cell r="CB190">
            <v>2</v>
          </cell>
          <cell r="CC190" t="str">
            <v>วรกมล</v>
          </cell>
          <cell r="CD190"/>
          <cell r="CE190"/>
          <cell r="CF190"/>
          <cell r="CG190"/>
          <cell r="CH190"/>
          <cell r="CI190"/>
          <cell r="CJ190"/>
          <cell r="CK190"/>
          <cell r="CL190">
            <v>242971</v>
          </cell>
          <cell r="CM190">
            <v>243088</v>
          </cell>
          <cell r="CN190"/>
          <cell r="CO190"/>
        </row>
        <row r="191">
          <cell r="B191">
            <v>1630</v>
          </cell>
          <cell r="C191">
            <v>183</v>
          </cell>
          <cell r="D191">
            <v>24</v>
          </cell>
          <cell r="E191">
            <v>12</v>
          </cell>
          <cell r="F191">
            <v>2564</v>
          </cell>
          <cell r="G191">
            <v>800076072415</v>
          </cell>
          <cell r="H191" t="str">
            <v>นาย</v>
          </cell>
          <cell r="I191" t="str">
            <v>กังวาล</v>
          </cell>
          <cell r="J191" t="str">
            <v>เป็งดี</v>
          </cell>
          <cell r="K191">
            <v>3501600093574</v>
          </cell>
          <cell r="L191" t="str">
            <v>ฮอด</v>
          </cell>
          <cell r="M191" t="str">
            <v>เชียงใหม่ 3</v>
          </cell>
          <cell r="N191">
            <v>8</v>
          </cell>
          <cell r="O191" t="str">
            <v>สินเชื่อธนาคารประชาชน</v>
          </cell>
          <cell r="P191" t="str">
            <v>1.บุคคลค้ำประกัน</v>
          </cell>
          <cell r="Q191">
            <v>63326</v>
          </cell>
          <cell r="R191">
            <v>17928.310000000001</v>
          </cell>
          <cell r="S191" t="str">
            <v>จังหวัดฮอด</v>
          </cell>
          <cell r="T191" t="str">
            <v>ผบE15</v>
          </cell>
          <cell r="U191" t="str">
            <v>2564</v>
          </cell>
          <cell r="V191" t="str">
            <v>ผบE141</v>
          </cell>
          <cell r="W191">
            <v>2564</v>
          </cell>
          <cell r="X191"/>
          <cell r="Y191"/>
          <cell r="Z191"/>
          <cell r="AA191">
            <v>16</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22/2/2565</v>
          </cell>
          <cell r="BC191">
            <v>1800</v>
          </cell>
          <cell r="BD191">
            <v>31</v>
          </cell>
          <cell r="BE191">
            <v>8</v>
          </cell>
          <cell r="BF191">
            <v>2565</v>
          </cell>
          <cell r="BG191">
            <v>0</v>
          </cell>
          <cell r="BH191" t="str">
            <v>-</v>
          </cell>
          <cell r="BI191" t="str">
            <v>-</v>
          </cell>
          <cell r="BJ191" t="str">
            <v>-</v>
          </cell>
          <cell r="BK191">
            <v>0</v>
          </cell>
          <cell r="BL191">
            <v>1805</v>
          </cell>
          <cell r="BM191">
            <v>0</v>
          </cell>
          <cell r="BN191">
            <v>29</v>
          </cell>
          <cell r="BO191">
            <v>11</v>
          </cell>
          <cell r="BP191">
            <v>2565</v>
          </cell>
          <cell r="BQ191" t="str">
            <v>-</v>
          </cell>
          <cell r="BR191" t="str">
            <v>-</v>
          </cell>
          <cell r="BS191" t="str">
            <v>-</v>
          </cell>
          <cell r="BT191" t="str">
            <v>นายกังวาล เป็งดี</v>
          </cell>
          <cell r="BU191">
            <v>883263011676</v>
          </cell>
          <cell r="BV191"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1" t="str">
            <v>จำเลยที่ 1
คู่สมรสจำเลยที่ 1
จำเลยที่ 2
คู่สมรสจำเลยที่ 2
จำเลยที่ 3 
คู่สมรสจำเลยที่ 3</v>
          </cell>
          <cell r="BX191" t="str">
            <v>3-5016-00093-57-4
1-5016-00002-12-2
2-5016-00018-78-7
1-3419-00140-33-6
3-5002-00770-98-5
6-4712-00648-57-0</v>
          </cell>
          <cell r="BY191"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1" t="str">
            <v>ไม่พบทรัพย์</v>
          </cell>
          <cell r="CA191" t="str">
            <v>พบทรัพย์</v>
          </cell>
          <cell r="CB191">
            <v>6</v>
          </cell>
          <cell r="CC191" t="str">
            <v>วรกมล</v>
          </cell>
          <cell r="CD191"/>
          <cell r="CE191"/>
          <cell r="CF191"/>
          <cell r="CG191"/>
          <cell r="CH191"/>
          <cell r="CI191"/>
          <cell r="CJ191"/>
          <cell r="CK191"/>
          <cell r="CL191">
            <v>242971</v>
          </cell>
          <cell r="CM191">
            <v>243088</v>
          </cell>
          <cell r="CN191"/>
          <cell r="CO191"/>
        </row>
        <row r="192">
          <cell r="B192">
            <v>1631</v>
          </cell>
          <cell r="C192">
            <v>184</v>
          </cell>
          <cell r="D192">
            <v>24</v>
          </cell>
          <cell r="E192">
            <v>12</v>
          </cell>
          <cell r="F192">
            <v>2564</v>
          </cell>
          <cell r="G192">
            <v>800079580562</v>
          </cell>
          <cell r="H192" t="str">
            <v>นางสาว</v>
          </cell>
          <cell r="I192" t="str">
            <v>กมลรัตน์</v>
          </cell>
          <cell r="J192" t="str">
            <v>วิเชียร</v>
          </cell>
          <cell r="K192">
            <v>5501600021677</v>
          </cell>
          <cell r="L192" t="str">
            <v>ฮอด</v>
          </cell>
          <cell r="M192" t="str">
            <v>เชียงใหม่ 3</v>
          </cell>
          <cell r="N192">
            <v>8</v>
          </cell>
          <cell r="O192" t="str">
            <v>สินเชื่อธนาคารประชาชน</v>
          </cell>
          <cell r="P192" t="str">
            <v>1.บุคคลค้ำประกัน</v>
          </cell>
          <cell r="Q192">
            <v>45534.37</v>
          </cell>
          <cell r="R192">
            <v>14605.37</v>
          </cell>
          <cell r="S192" t="str">
            <v>จังหวัดฮอด</v>
          </cell>
          <cell r="T192" t="str">
            <v>ผบE145</v>
          </cell>
          <cell r="U192" t="str">
            <v>2564</v>
          </cell>
          <cell r="V192" t="str">
            <v>ผบE161</v>
          </cell>
          <cell r="W192">
            <v>2564</v>
          </cell>
          <cell r="X192"/>
          <cell r="Y192"/>
          <cell r="Z192"/>
          <cell r="AA192">
            <v>21</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21/3/2565</v>
          </cell>
          <cell r="BC192">
            <v>1200</v>
          </cell>
          <cell r="BD192">
            <v>31</v>
          </cell>
          <cell r="BE192">
            <v>8</v>
          </cell>
          <cell r="BF192">
            <v>2565</v>
          </cell>
          <cell r="BG192">
            <v>0</v>
          </cell>
          <cell r="BH192" t="str">
            <v>-</v>
          </cell>
          <cell r="BI192" t="str">
            <v>-</v>
          </cell>
          <cell r="BJ192" t="str">
            <v>-</v>
          </cell>
          <cell r="BK192">
            <v>0</v>
          </cell>
          <cell r="BL192">
            <v>1575</v>
          </cell>
          <cell r="BM192">
            <v>0</v>
          </cell>
          <cell r="BN192">
            <v>29</v>
          </cell>
          <cell r="BO192">
            <v>11</v>
          </cell>
          <cell r="BP192">
            <v>2565</v>
          </cell>
          <cell r="BQ192" t="str">
            <v>-</v>
          </cell>
          <cell r="BR192" t="str">
            <v>-</v>
          </cell>
          <cell r="BS192" t="str">
            <v>-</v>
          </cell>
          <cell r="BT192" t="str">
            <v>นางสาวกมลรัตน์ วิเชียร</v>
          </cell>
          <cell r="BU192">
            <v>883263011677</v>
          </cell>
          <cell r="BV192" t="str">
            <v>1.นางสาวกมลรัตน์ วิเชียร
2.นางสาวสาวิตรี ใจตุ้ย
3.นายทิวา ตาเตอะ
4.นางสาวมัทนา จูแวน</v>
          </cell>
          <cell r="BW192" t="str">
            <v>จำเลยที่ 1
จำเลยที่ 2
คู่สมรสจำเลยที่ 2
จำเลยที่ 3</v>
          </cell>
          <cell r="BX192" t="str">
            <v>5-5016-00021-67-7
1-5016-00069-41-3
1-5016-00078-35-8
3-5016-00225-23-3</v>
          </cell>
          <cell r="BY192"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2" t="str">
            <v>พบทรัพย์</v>
          </cell>
          <cell r="CA192" t="str">
            <v>พบทรัพย์</v>
          </cell>
          <cell r="CB192">
            <v>4</v>
          </cell>
          <cell r="CC192" t="str">
            <v>วรกมล</v>
          </cell>
          <cell r="CD192"/>
          <cell r="CE192"/>
          <cell r="CF192"/>
          <cell r="CG192"/>
          <cell r="CH192"/>
          <cell r="CI192"/>
          <cell r="CJ192"/>
          <cell r="CK192"/>
          <cell r="CL192">
            <v>242971</v>
          </cell>
          <cell r="CM192">
            <v>243088</v>
          </cell>
          <cell r="CN192"/>
          <cell r="CO192"/>
        </row>
        <row r="193">
          <cell r="B193">
            <v>1632</v>
          </cell>
          <cell r="C193">
            <v>185</v>
          </cell>
          <cell r="D193">
            <v>24</v>
          </cell>
          <cell r="E193">
            <v>12</v>
          </cell>
          <cell r="F193">
            <v>2564</v>
          </cell>
          <cell r="G193">
            <v>800090501803</v>
          </cell>
          <cell r="H193" t="str">
            <v>นางสาว</v>
          </cell>
          <cell r="I193" t="str">
            <v>พิมพรรณ</v>
          </cell>
          <cell r="J193" t="str">
            <v>ชัยน้อย</v>
          </cell>
          <cell r="K193">
            <v>3500200131761</v>
          </cell>
          <cell r="L193" t="str">
            <v>ฮอด</v>
          </cell>
          <cell r="M193" t="str">
            <v>เชียงใหม่ 3</v>
          </cell>
          <cell r="N193">
            <v>8</v>
          </cell>
          <cell r="O193" t="str">
            <v>สินเชื่อแก้ไขปัญหาหนี้นอกระบบPSA ระยะที่ 2</v>
          </cell>
          <cell r="P193" t="str">
            <v>1.บุคคลค้ำประกัน</v>
          </cell>
          <cell r="Q193">
            <v>41037.089999999997</v>
          </cell>
          <cell r="R193">
            <v>6428.71</v>
          </cell>
          <cell r="S193" t="str">
            <v>จังหวัดฮอด</v>
          </cell>
          <cell r="T193" t="str">
            <v>ผบE21</v>
          </cell>
          <cell r="U193" t="str">
            <v>2564</v>
          </cell>
          <cell r="V193" t="str">
            <v>ผบE145</v>
          </cell>
          <cell r="W193">
            <v>2564</v>
          </cell>
          <cell r="X193"/>
          <cell r="Y193"/>
          <cell r="Z193"/>
          <cell r="AA193">
            <v>16</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22/2/2565</v>
          </cell>
          <cell r="BC193">
            <v>1800</v>
          </cell>
          <cell r="BD193">
            <v>31</v>
          </cell>
          <cell r="BE193">
            <v>8</v>
          </cell>
          <cell r="BF193">
            <v>2565</v>
          </cell>
          <cell r="BG193">
            <v>0</v>
          </cell>
          <cell r="BH193" t="str">
            <v>-</v>
          </cell>
          <cell r="BI193" t="str">
            <v>-</v>
          </cell>
          <cell r="BJ193" t="str">
            <v>-</v>
          </cell>
          <cell r="BK193">
            <v>0</v>
          </cell>
          <cell r="BL193">
            <v>1635</v>
          </cell>
          <cell r="BM193">
            <v>0</v>
          </cell>
          <cell r="BN193">
            <v>29</v>
          </cell>
          <cell r="BO193">
            <v>11</v>
          </cell>
          <cell r="BP193">
            <v>2565</v>
          </cell>
          <cell r="BQ193" t="str">
            <v>-</v>
          </cell>
          <cell r="BR193" t="str">
            <v>-</v>
          </cell>
          <cell r="BS193" t="str">
            <v>-</v>
          </cell>
          <cell r="BT193" t="str">
            <v>นางสาวพิมพรรณ ชัยน้อย</v>
          </cell>
          <cell r="BU193">
            <v>883263011679</v>
          </cell>
          <cell r="BV193"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3" t="str">
            <v>จำเลยที่ 1
คู่สมรสจำเลยที่ 1
จำเลยที่ 2
คู่สมรสจำเลยที่ 2
จำเลยที่ 3
คู่สมรสจำเลยที่ 3</v>
          </cell>
          <cell r="BX193" t="str">
            <v>3-5002-00131-76-1
3-5016-00060-38-2
3-5002-00286-09-9
3-5016-00265-76-6
1-5016-00010-63-0
1-5099-00571-45-6</v>
          </cell>
          <cell r="BY19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3" t="str">
            <v>ไม่พบทรัพย์</v>
          </cell>
          <cell r="CA193" t="str">
            <v>พบทรัพย์</v>
          </cell>
          <cell r="CB193">
            <v>6</v>
          </cell>
          <cell r="CC193" t="str">
            <v>วรกมล</v>
          </cell>
          <cell r="CD193"/>
          <cell r="CE193"/>
          <cell r="CF193"/>
          <cell r="CG193"/>
          <cell r="CH193"/>
          <cell r="CI193"/>
          <cell r="CJ193"/>
          <cell r="CK193"/>
          <cell r="CL193">
            <v>242971</v>
          </cell>
          <cell r="CM193">
            <v>243088</v>
          </cell>
          <cell r="CN193"/>
          <cell r="CO193"/>
        </row>
        <row r="194">
          <cell r="B194">
            <v>1633</v>
          </cell>
          <cell r="C194">
            <v>186</v>
          </cell>
          <cell r="D194">
            <v>24</v>
          </cell>
          <cell r="E194">
            <v>12</v>
          </cell>
          <cell r="F194">
            <v>2564</v>
          </cell>
          <cell r="G194">
            <v>800091414667</v>
          </cell>
          <cell r="H194" t="str">
            <v>นางสาว</v>
          </cell>
          <cell r="I194" t="str">
            <v>อี๊ด</v>
          </cell>
          <cell r="J194" t="str">
            <v>อินต๊ะวงค์</v>
          </cell>
          <cell r="K194">
            <v>3500200926446</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43791.839999999997</v>
          </cell>
          <cell r="R194">
            <v>7647.33</v>
          </cell>
          <cell r="S194" t="str">
            <v>จังหวัดฮอด</v>
          </cell>
          <cell r="T194" t="str">
            <v>ผบE77</v>
          </cell>
          <cell r="U194" t="str">
            <v>2564</v>
          </cell>
          <cell r="V194" t="str">
            <v>ผบE197</v>
          </cell>
          <cell r="W194">
            <v>2564</v>
          </cell>
          <cell r="X194"/>
          <cell r="Y194"/>
          <cell r="Z194"/>
          <cell r="AA194">
            <v>24</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9/3/2565</v>
          </cell>
          <cell r="BC194">
            <v>600</v>
          </cell>
          <cell r="BD194">
            <v>31</v>
          </cell>
          <cell r="BE194">
            <v>8</v>
          </cell>
          <cell r="BF194">
            <v>2565</v>
          </cell>
          <cell r="BG194">
            <v>0</v>
          </cell>
          <cell r="BH194" t="str">
            <v>-</v>
          </cell>
          <cell r="BI194" t="str">
            <v>-</v>
          </cell>
          <cell r="BJ194" t="str">
            <v>-</v>
          </cell>
          <cell r="BK194">
            <v>0</v>
          </cell>
          <cell r="BL194">
            <v>710</v>
          </cell>
          <cell r="BM194">
            <v>0</v>
          </cell>
          <cell r="BN194">
            <v>29</v>
          </cell>
          <cell r="BO194">
            <v>11</v>
          </cell>
          <cell r="BP194">
            <v>2565</v>
          </cell>
          <cell r="BQ194" t="str">
            <v>-</v>
          </cell>
          <cell r="BR194" t="str">
            <v>-</v>
          </cell>
          <cell r="BS194" t="str">
            <v>-</v>
          </cell>
          <cell r="BT194" t="str">
            <v>นางสาวอี๊ด อินต๊ะวงค์</v>
          </cell>
          <cell r="BU194">
            <v>883263011680</v>
          </cell>
          <cell r="BV194" t="str">
            <v>1.นางสาวอี๊ด อินต๊ะวงค์
2.นางสาวรุ่งนภา ปัญญา</v>
          </cell>
          <cell r="BW194" t="str">
            <v>จำเลยที่ 1
จำเลยที่ 2</v>
          </cell>
          <cell r="BX194" t="str">
            <v>3-5002-00926-44-6
3-5002-00938-66-5</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4" t="str">
            <v>ไม่พบทรัพย์</v>
          </cell>
          <cell r="CA194" t="str">
            <v>พบทรัพย์</v>
          </cell>
          <cell r="CB194">
            <v>2</v>
          </cell>
          <cell r="CC194" t="str">
            <v>วรกมล</v>
          </cell>
          <cell r="CD194"/>
          <cell r="CE194"/>
          <cell r="CF194"/>
          <cell r="CG194"/>
          <cell r="CH194"/>
          <cell r="CI194"/>
          <cell r="CJ194"/>
          <cell r="CK194"/>
          <cell r="CL194">
            <v>242971</v>
          </cell>
          <cell r="CM194">
            <v>243088</v>
          </cell>
          <cell r="CN194"/>
          <cell r="CO194"/>
        </row>
        <row r="195">
          <cell r="B195">
            <v>1634</v>
          </cell>
          <cell r="C195">
            <v>187</v>
          </cell>
          <cell r="D195">
            <v>24</v>
          </cell>
          <cell r="E195">
            <v>12</v>
          </cell>
          <cell r="F195">
            <v>2564</v>
          </cell>
          <cell r="G195">
            <v>800075373681</v>
          </cell>
          <cell r="H195" t="str">
            <v>นาย</v>
          </cell>
          <cell r="I195" t="str">
            <v>สมชาย</v>
          </cell>
          <cell r="J195" t="str">
            <v>เป็งหมู</v>
          </cell>
          <cell r="K195">
            <v>3501600191738</v>
          </cell>
          <cell r="L195" t="str">
            <v>ฮอด</v>
          </cell>
          <cell r="M195" t="str">
            <v>เชียงใหม่ 3</v>
          </cell>
          <cell r="N195">
            <v>8</v>
          </cell>
          <cell r="O195" t="str">
            <v>สินเชื่อพัฒนาองค์กรชุมชน (รายบุคคล)</v>
          </cell>
          <cell r="P195" t="str">
            <v>1.บุคคลค้ำประกัน</v>
          </cell>
          <cell r="Q195">
            <v>123938.36</v>
          </cell>
          <cell r="R195">
            <v>27125.37</v>
          </cell>
          <cell r="S195" t="str">
            <v>จังหวัดฮอด</v>
          </cell>
          <cell r="T195" t="str">
            <v>ผบE16</v>
          </cell>
          <cell r="U195" t="str">
            <v>2564</v>
          </cell>
          <cell r="V195" t="str">
            <v>ผบE143</v>
          </cell>
          <cell r="W195">
            <v>2564</v>
          </cell>
          <cell r="X195"/>
          <cell r="Y195"/>
          <cell r="Z195"/>
          <cell r="AA195">
            <v>16</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21/3/2565</v>
          </cell>
          <cell r="BC195">
            <v>1800</v>
          </cell>
          <cell r="BD195">
            <v>13</v>
          </cell>
          <cell r="BE195">
            <v>11</v>
          </cell>
          <cell r="BF195">
            <v>2566</v>
          </cell>
          <cell r="BG195">
            <v>0</v>
          </cell>
          <cell r="BH195" t="str">
            <v>-</v>
          </cell>
          <cell r="BI195" t="str">
            <v>-</v>
          </cell>
          <cell r="BJ195" t="str">
            <v>-</v>
          </cell>
          <cell r="BK195">
            <v>0</v>
          </cell>
          <cell r="BL195">
            <v>1510</v>
          </cell>
          <cell r="BM195">
            <v>0</v>
          </cell>
          <cell r="BN195" t="str">
            <v/>
          </cell>
          <cell r="BO195" t="str">
            <v/>
          </cell>
          <cell r="BP195" t="str">
            <v/>
          </cell>
          <cell r="BQ195" t="str">
            <v>-</v>
          </cell>
          <cell r="BR195" t="str">
            <v>-</v>
          </cell>
          <cell r="BS195" t="str">
            <v>-</v>
          </cell>
          <cell r="BT195" t="str">
            <v>นายสมชาย เป็งหมู</v>
          </cell>
          <cell r="BU195">
            <v>883263011682</v>
          </cell>
          <cell r="BV195"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5" t="str">
            <v>จำเลยที่ 1
คู่สมรสจำเลยที่ 1
จำเลยที่ 2
คู่สมรสจำเลยที่ 2
จำเลยที่ 3
คู่สมรสจำเลยที่ 3</v>
          </cell>
          <cell r="BX195" t="str">
            <v>3-5016-00191-73-8
1-5016-00057-26-1
3-5016-00191-72-0
3-5002-00838-07-5
3-5016-00192-94-7
3-5002-00078-81-0</v>
          </cell>
          <cell r="BY19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5" t="str">
            <v>พบทรัพย์</v>
          </cell>
          <cell r="CA195"/>
          <cell r="CB195">
            <v>6</v>
          </cell>
          <cell r="CC195" t="str">
            <v>วรกมล</v>
          </cell>
          <cell r="CD195"/>
          <cell r="CE195"/>
          <cell r="CF195"/>
          <cell r="CG195"/>
          <cell r="CH195"/>
          <cell r="CI195"/>
          <cell r="CJ195"/>
          <cell r="CK195"/>
          <cell r="CL195">
            <v>242971</v>
          </cell>
          <cell r="CM195"/>
          <cell r="CN195"/>
          <cell r="CO195"/>
        </row>
        <row r="196">
          <cell r="B196">
            <v>1635</v>
          </cell>
          <cell r="C196">
            <v>188</v>
          </cell>
          <cell r="D196">
            <v>24</v>
          </cell>
          <cell r="E196">
            <v>12</v>
          </cell>
          <cell r="F196">
            <v>2564</v>
          </cell>
          <cell r="G196">
            <v>800052429118</v>
          </cell>
          <cell r="H196" t="str">
            <v>นาง</v>
          </cell>
          <cell r="I196" t="str">
            <v>เป็ง</v>
          </cell>
          <cell r="J196" t="str">
            <v>สุขเรือน</v>
          </cell>
          <cell r="K196">
            <v>3501600151787</v>
          </cell>
          <cell r="L196" t="str">
            <v>ฮอด</v>
          </cell>
          <cell r="M196" t="str">
            <v>เชียงใหม่ 3</v>
          </cell>
          <cell r="N196">
            <v>8</v>
          </cell>
          <cell r="O196" t="str">
            <v>สินเชื่อพัฒนาองค์กรชุมชน (รายบุคคล)</v>
          </cell>
          <cell r="P196" t="str">
            <v>1.บุคคลค้ำประกัน</v>
          </cell>
          <cell r="Q196">
            <v>38491.32</v>
          </cell>
          <cell r="R196">
            <v>5429.84</v>
          </cell>
          <cell r="S196" t="str">
            <v>จังหวัดฮอด</v>
          </cell>
          <cell r="T196" t="str">
            <v>ผบE96</v>
          </cell>
          <cell r="U196" t="str">
            <v>2564</v>
          </cell>
          <cell r="V196" t="str">
            <v>ผบE134</v>
          </cell>
          <cell r="W196">
            <v>2564</v>
          </cell>
          <cell r="X196"/>
          <cell r="Y196"/>
          <cell r="Z196"/>
          <cell r="AA196">
            <v>15</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14/3/2565</v>
          </cell>
          <cell r="BC196">
            <v>1800</v>
          </cell>
          <cell r="BD196">
            <v>31</v>
          </cell>
          <cell r="BE196">
            <v>8</v>
          </cell>
          <cell r="BF196">
            <v>2565</v>
          </cell>
          <cell r="BG196">
            <v>0</v>
          </cell>
          <cell r="BH196" t="str">
            <v>-</v>
          </cell>
          <cell r="BI196" t="str">
            <v>-</v>
          </cell>
          <cell r="BJ196" t="str">
            <v>-</v>
          </cell>
          <cell r="BK196">
            <v>0</v>
          </cell>
          <cell r="BL196">
            <v>1635</v>
          </cell>
          <cell r="BM196">
            <v>0</v>
          </cell>
          <cell r="BN196" t="str">
            <v/>
          </cell>
          <cell r="BO196" t="str">
            <v/>
          </cell>
          <cell r="BP196" t="str">
            <v/>
          </cell>
          <cell r="BQ196" t="str">
            <v>-</v>
          </cell>
          <cell r="BR196" t="str">
            <v>-</v>
          </cell>
          <cell r="BS196" t="str">
            <v>-</v>
          </cell>
          <cell r="BT196" t="str">
            <v>นางเป็ง สุขเรือน</v>
          </cell>
          <cell r="BU196">
            <v>883263011683</v>
          </cell>
          <cell r="BV196"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6" t="str">
            <v>จำเลยที่ 1
คู่สมรสจำเลยที่ 1
จำเลยที่ 2
คู่สมรสจำเลยที่ 2
จำเลยที่ 3
คู่สมรสจำเลยที่ 3</v>
          </cell>
          <cell r="BX196" t="str">
            <v>3-5016-00151-78-7
3-5016-00151-82-5
3-5016-00155-81-2
3-5016-00163-24-6
1-5016-00008-32-5
3-5016-00151-33-7</v>
          </cell>
          <cell r="BY196"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6" t="str">
            <v>พบทรัพย์</v>
          </cell>
          <cell r="CA196" t="str">
            <v>พบทรัพย์</v>
          </cell>
          <cell r="CB196">
            <v>6</v>
          </cell>
          <cell r="CC196" t="str">
            <v>วรกมล</v>
          </cell>
          <cell r="CD196"/>
          <cell r="CE196"/>
          <cell r="CF196"/>
          <cell r="CG196"/>
          <cell r="CH196"/>
          <cell r="CI196"/>
          <cell r="CJ196"/>
          <cell r="CK196"/>
          <cell r="CL196">
            <v>242971</v>
          </cell>
          <cell r="CM196">
            <v>243088</v>
          </cell>
          <cell r="CN196"/>
          <cell r="CO196"/>
        </row>
        <row r="197">
          <cell r="B197">
            <v>1636</v>
          </cell>
          <cell r="C197">
            <v>189</v>
          </cell>
          <cell r="D197">
            <v>24</v>
          </cell>
          <cell r="E197">
            <v>12</v>
          </cell>
          <cell r="F197">
            <v>2564</v>
          </cell>
          <cell r="G197">
            <v>800066724686</v>
          </cell>
          <cell r="H197" t="str">
            <v>นาย</v>
          </cell>
          <cell r="I197" t="str">
            <v>เกี๋ยง</v>
          </cell>
          <cell r="J197" t="str">
            <v>ใจตุ้ย</v>
          </cell>
          <cell r="K197">
            <v>3501600166440</v>
          </cell>
          <cell r="L197" t="str">
            <v>ฮอด</v>
          </cell>
          <cell r="M197" t="str">
            <v>เชียงใหม่ 3</v>
          </cell>
          <cell r="N197">
            <v>8</v>
          </cell>
          <cell r="O197" t="str">
            <v>สินเชื่อพัฒนาองค์กรชุมชน (รายบุคคล)</v>
          </cell>
          <cell r="P197" t="str">
            <v>1.บุคคลค้ำประกัน</v>
          </cell>
          <cell r="Q197">
            <v>133578.23999999999</v>
          </cell>
          <cell r="R197">
            <v>28112.94</v>
          </cell>
          <cell r="S197" t="str">
            <v>จังหวัดฮอด</v>
          </cell>
          <cell r="T197" t="str">
            <v>ผบE92</v>
          </cell>
          <cell r="U197" t="str">
            <v>2564</v>
          </cell>
          <cell r="V197" t="str">
            <v>ผบE136</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22/2/2565</v>
          </cell>
          <cell r="BC197">
            <v>1500</v>
          </cell>
          <cell r="BD197">
            <v>31</v>
          </cell>
          <cell r="BE197">
            <v>8</v>
          </cell>
          <cell r="BF197">
            <v>2565</v>
          </cell>
          <cell r="BG197">
            <v>0</v>
          </cell>
          <cell r="BH197" t="str">
            <v>-</v>
          </cell>
          <cell r="BI197" t="str">
            <v>-</v>
          </cell>
          <cell r="BJ197" t="str">
            <v>-</v>
          </cell>
          <cell r="BK197">
            <v>0</v>
          </cell>
          <cell r="BL197">
            <v>1110</v>
          </cell>
          <cell r="BM197">
            <v>0</v>
          </cell>
          <cell r="BN197" t="str">
            <v/>
          </cell>
          <cell r="BO197" t="str">
            <v/>
          </cell>
          <cell r="BP197" t="str">
            <v/>
          </cell>
          <cell r="BQ197" t="str">
            <v>-</v>
          </cell>
          <cell r="BR197" t="str">
            <v>-</v>
          </cell>
          <cell r="BS197" t="str">
            <v>-</v>
          </cell>
          <cell r="BT197" t="str">
            <v>นายเกี๋ยง ใจตุ้ย</v>
          </cell>
          <cell r="BU197">
            <v>883263011710</v>
          </cell>
          <cell r="BV197" t="str">
            <v>1.นายเกี๋ยง ใจตุ้ย
2.นางวิไลวรรณ ใจตุ้ย
3.นางสาวปาริศา ใจตุ้ย
4.นายวราวุฒิ ใจตุ้ย
5.นายด้วงติ๊บ ใจตุ้ย</v>
          </cell>
          <cell r="BW197" t="str">
            <v xml:space="preserve">จำเลยที่ 1
คู่สมรสจำเลยที่ 1
จำเลยที่ 2
คู่สมรสจำเลยที่ 2
จำเลยที่ 3
</v>
          </cell>
          <cell r="BX197" t="str">
            <v>3-5016-00166-44-0
3-5016-00158-45-5
3-5016-00164-44-7
3-5016-00289-61-4
3-5016-00166-17-2</v>
          </cell>
          <cell r="BY19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ไม่พบทรัพย์</v>
          </cell>
          <cell r="CA197" t="str">
            <v>พบทรัพย์</v>
          </cell>
          <cell r="CB197">
            <v>5</v>
          </cell>
          <cell r="CC197" t="str">
            <v>วรกมล</v>
          </cell>
          <cell r="CD197"/>
          <cell r="CE197"/>
          <cell r="CF197"/>
          <cell r="CG197"/>
          <cell r="CH197"/>
          <cell r="CI197"/>
          <cell r="CJ197"/>
          <cell r="CK197"/>
          <cell r="CL197">
            <v>242971</v>
          </cell>
          <cell r="CM197">
            <v>243088</v>
          </cell>
          <cell r="CN197"/>
          <cell r="CO197"/>
        </row>
        <row r="198">
          <cell r="B198">
            <v>1637</v>
          </cell>
          <cell r="C198">
            <v>190</v>
          </cell>
          <cell r="D198">
            <v>24</v>
          </cell>
          <cell r="E198">
            <v>12</v>
          </cell>
          <cell r="F198">
            <v>2564</v>
          </cell>
          <cell r="G198">
            <v>800049537189</v>
          </cell>
          <cell r="H198" t="str">
            <v>นาย</v>
          </cell>
          <cell r="I198" t="str">
            <v>สุวัฒน์ชัย</v>
          </cell>
          <cell r="J198" t="str">
            <v>ศรีปา</v>
          </cell>
          <cell r="K198">
            <v>1509901250823</v>
          </cell>
          <cell r="L198" t="str">
            <v>ฮอด</v>
          </cell>
          <cell r="M198" t="str">
            <v>เชียงใหม่ 3</v>
          </cell>
          <cell r="N198">
            <v>8</v>
          </cell>
          <cell r="O198" t="str">
            <v xml:space="preserve">สินเชื่อพัฒนาองค์กรชุมชน </v>
          </cell>
          <cell r="P198" t="str">
            <v>1.บุคคลค้ำประกัน</v>
          </cell>
          <cell r="Q198">
            <v>48511.98</v>
          </cell>
          <cell r="R198">
            <v>12569.09</v>
          </cell>
          <cell r="S198" t="str">
            <v>จังหวัดฮอด</v>
          </cell>
          <cell r="T198" t="str">
            <v>ผบE84</v>
          </cell>
          <cell r="U198" t="str">
            <v>2564</v>
          </cell>
          <cell r="V198" t="str">
            <v>ผบE192</v>
          </cell>
          <cell r="W198">
            <v>2564</v>
          </cell>
          <cell r="X198"/>
          <cell r="Y198"/>
          <cell r="Z198"/>
          <cell r="AA198">
            <v>24</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18/3/2565</v>
          </cell>
          <cell r="BC198">
            <v>1200</v>
          </cell>
          <cell r="BD198">
            <v>31</v>
          </cell>
          <cell r="BE198">
            <v>8</v>
          </cell>
          <cell r="BF198">
            <v>2565</v>
          </cell>
          <cell r="BG198">
            <v>0</v>
          </cell>
          <cell r="BH198" t="str">
            <v>-</v>
          </cell>
          <cell r="BI198" t="str">
            <v>-</v>
          </cell>
          <cell r="BJ198" t="str">
            <v>-</v>
          </cell>
          <cell r="BK198">
            <v>0</v>
          </cell>
          <cell r="BL198">
            <v>2445</v>
          </cell>
          <cell r="BM198">
            <v>0</v>
          </cell>
          <cell r="BN198" t="str">
            <v/>
          </cell>
          <cell r="BO198" t="str">
            <v/>
          </cell>
          <cell r="BP198" t="str">
            <v/>
          </cell>
          <cell r="BQ198" t="str">
            <v>-</v>
          </cell>
          <cell r="BR198" t="str">
            <v>-</v>
          </cell>
          <cell r="BS198" t="str">
            <v>-</v>
          </cell>
          <cell r="BT198" t="str">
            <v>นายสุวัฒน์ชัย ศรีปา</v>
          </cell>
          <cell r="BU198">
            <v>888164010048</v>
          </cell>
          <cell r="BV198" t="str">
            <v>1.นายสุวัฒน์ชัย ศรีปา
2.นายพิรุณ แก้วชมภู
3.นางทองใบ แก้วคำ
4.นางสาวประนอม อุปละ</v>
          </cell>
          <cell r="BW198" t="str">
            <v xml:space="preserve">จำเลยที่ 1
จำเลยที่ 2
คู่สมรสจำเลยที่ 2
จำเลยที่ 3
</v>
          </cell>
          <cell r="BX198" t="str">
            <v>1-5099-01250-82-3
3-5016-00065-32-5
3-5016-00253-19-9
3-5016-00083-74-9</v>
          </cell>
          <cell r="BY198"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8" t="str">
            <v>พบทรัพย์</v>
          </cell>
          <cell r="CA198" t="str">
            <v>พบทรัพย์</v>
          </cell>
          <cell r="CB198">
            <v>4</v>
          </cell>
          <cell r="CC198" t="str">
            <v>สรวงสุดา</v>
          </cell>
          <cell r="CD198"/>
          <cell r="CE198"/>
          <cell r="CF198"/>
          <cell r="CG198"/>
          <cell r="CH198"/>
          <cell r="CI198"/>
          <cell r="CJ198"/>
          <cell r="CK198"/>
          <cell r="CL198">
            <v>242971</v>
          </cell>
          <cell r="CM198">
            <v>243088</v>
          </cell>
          <cell r="CN198"/>
          <cell r="CO198"/>
        </row>
        <row r="199">
          <cell r="B199">
            <v>1638</v>
          </cell>
          <cell r="C199">
            <v>191</v>
          </cell>
          <cell r="D199">
            <v>24</v>
          </cell>
          <cell r="E199">
            <v>12</v>
          </cell>
          <cell r="F199">
            <v>2564</v>
          </cell>
          <cell r="G199">
            <v>800074391049</v>
          </cell>
          <cell r="H199" t="str">
            <v>นาง</v>
          </cell>
          <cell r="I199" t="str">
            <v>เอ้ย</v>
          </cell>
          <cell r="J199" t="str">
            <v>การบูรณ์</v>
          </cell>
          <cell r="K199">
            <v>3501600191762</v>
          </cell>
          <cell r="L199" t="str">
            <v>ฮอด</v>
          </cell>
          <cell r="M199" t="str">
            <v>เชียงใหม่ 3</v>
          </cell>
          <cell r="N199">
            <v>8</v>
          </cell>
          <cell r="O199" t="str">
            <v xml:space="preserve">สินเชื่อพัฒนาองค์กรชุมชน </v>
          </cell>
          <cell r="P199" t="str">
            <v>1.บุคคลค้ำประกัน</v>
          </cell>
          <cell r="Q199">
            <v>139137.32</v>
          </cell>
          <cell r="R199">
            <v>33747.78</v>
          </cell>
          <cell r="S199" t="str">
            <v>จังหวัดฮอด</v>
          </cell>
          <cell r="T199" t="str">
            <v>ผบE83</v>
          </cell>
          <cell r="U199" t="str">
            <v>2564</v>
          </cell>
          <cell r="V199" t="str">
            <v>ผบE254</v>
          </cell>
          <cell r="W199">
            <v>2564</v>
          </cell>
          <cell r="X199">
            <v>30</v>
          </cell>
          <cell r="Y199">
            <v>6</v>
          </cell>
          <cell r="Z199">
            <v>2564</v>
          </cell>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10/2/2565</v>
          </cell>
          <cell r="BC199">
            <v>1500</v>
          </cell>
          <cell r="BD199">
            <v>31</v>
          </cell>
          <cell r="BE199">
            <v>8</v>
          </cell>
          <cell r="BF199">
            <v>2565</v>
          </cell>
          <cell r="BG199">
            <v>0</v>
          </cell>
          <cell r="BH199" t="str">
            <v>-</v>
          </cell>
          <cell r="BI199" t="str">
            <v>-</v>
          </cell>
          <cell r="BJ199" t="str">
            <v>-</v>
          </cell>
          <cell r="BK199">
            <v>0</v>
          </cell>
          <cell r="BL199">
            <v>1205</v>
          </cell>
          <cell r="BM199">
            <v>0</v>
          </cell>
          <cell r="BN199" t="str">
            <v/>
          </cell>
          <cell r="BO199" t="str">
            <v/>
          </cell>
          <cell r="BP199" t="str">
            <v/>
          </cell>
          <cell r="BQ199" t="str">
            <v>-</v>
          </cell>
          <cell r="BR199" t="str">
            <v>-</v>
          </cell>
          <cell r="BS199" t="str">
            <v>-</v>
          </cell>
          <cell r="BT199" t="str">
            <v>นางเอ้ย การบูรณ์</v>
          </cell>
          <cell r="BU199">
            <v>888164010044</v>
          </cell>
          <cell r="BV199" t="str">
            <v>1.นางเอ้ย การบูรณ์
2.นางกิมไล มั่งมูลมา
3.นายชุม มั่งมูลมา
4.นางสาวมะลิซ้อน เป็งหมู
5.นายสมบัติ ละฝาย</v>
          </cell>
          <cell r="BW199" t="str">
            <v>จำเลยที่ 1
จำเลยที่ 2
คู่สมรสจำเลยที่ 2
จำเลยที่ 3
คู่สมรสจำเลยที่ 3</v>
          </cell>
          <cell r="BX199" t="str">
            <v>3-5016-00191-76-2
3-5016-00191-00-2
3-5016-00190-99-5
1-5016-00051-06-9
3-5404-00221-72-1</v>
          </cell>
          <cell r="BY1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199" t="str">
            <v>ไม่พบทรัพย์</v>
          </cell>
          <cell r="CA199" t="str">
            <v>พบทรัพย์</v>
          </cell>
          <cell r="CB199">
            <v>5</v>
          </cell>
          <cell r="CC199" t="str">
            <v>สรวงสุดา</v>
          </cell>
          <cell r="CD199"/>
          <cell r="CE199"/>
          <cell r="CF199"/>
          <cell r="CG199"/>
          <cell r="CH199"/>
          <cell r="CI199"/>
          <cell r="CJ199"/>
          <cell r="CK199"/>
          <cell r="CL199">
            <v>242971</v>
          </cell>
          <cell r="CM199">
            <v>243088</v>
          </cell>
          <cell r="CN199"/>
          <cell r="CO199"/>
        </row>
        <row r="200">
          <cell r="B200">
            <v>1639</v>
          </cell>
          <cell r="C200">
            <v>192</v>
          </cell>
          <cell r="D200">
            <v>24</v>
          </cell>
          <cell r="E200">
            <v>12</v>
          </cell>
          <cell r="F200">
            <v>2564</v>
          </cell>
          <cell r="G200">
            <v>800072209524</v>
          </cell>
          <cell r="H200" t="str">
            <v>นางสาว</v>
          </cell>
          <cell r="I200" t="str">
            <v>อิสราภรณ์</v>
          </cell>
          <cell r="J200" t="str">
            <v>อุปนัน</v>
          </cell>
          <cell r="K200">
            <v>1509900190983</v>
          </cell>
          <cell r="L200" t="str">
            <v>ฮอด</v>
          </cell>
          <cell r="M200" t="str">
            <v>เชียงใหม่ 3</v>
          </cell>
          <cell r="N200">
            <v>8</v>
          </cell>
          <cell r="O200" t="str">
            <v>สินเชื่อธนาคารประชาชน</v>
          </cell>
          <cell r="P200" t="str">
            <v>1.บุคคลค้ำประกัน</v>
          </cell>
          <cell r="Q200">
            <v>147243.57999999999</v>
          </cell>
          <cell r="R200">
            <v>38967.99</v>
          </cell>
          <cell r="S200" t="str">
            <v>จังหวัดฮอด</v>
          </cell>
          <cell r="T200" t="str">
            <v>ผบE86</v>
          </cell>
          <cell r="U200" t="str">
            <v>2564</v>
          </cell>
          <cell r="V200" t="str">
            <v>ผบE207</v>
          </cell>
          <cell r="W200">
            <v>2564</v>
          </cell>
          <cell r="X200"/>
          <cell r="Y200"/>
          <cell r="Z200"/>
          <cell r="AA200">
            <v>24</v>
          </cell>
          <cell r="AB200">
            <v>6</v>
          </cell>
          <cell r="AC200">
            <v>2564</v>
          </cell>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22/3/2565</v>
          </cell>
          <cell r="BC200">
            <v>1200</v>
          </cell>
          <cell r="BD200">
            <v>12</v>
          </cell>
          <cell r="BE200">
            <v>4</v>
          </cell>
          <cell r="BF200">
            <v>2566</v>
          </cell>
          <cell r="BG200">
            <v>0</v>
          </cell>
          <cell r="BH200" t="str">
            <v>-</v>
          </cell>
          <cell r="BI200" t="str">
            <v>-</v>
          </cell>
          <cell r="BJ200" t="str">
            <v>-</v>
          </cell>
          <cell r="BK200">
            <v>0</v>
          </cell>
          <cell r="BL200">
            <v>1895</v>
          </cell>
          <cell r="BM200">
            <v>0</v>
          </cell>
          <cell r="BN200">
            <v>20</v>
          </cell>
          <cell r="BO200">
            <v>6</v>
          </cell>
          <cell r="BP200">
            <v>2566</v>
          </cell>
          <cell r="BQ200" t="str">
            <v>-</v>
          </cell>
          <cell r="BR200" t="str">
            <v>-</v>
          </cell>
          <cell r="BS200" t="str">
            <v>-</v>
          </cell>
          <cell r="BT200" t="str">
            <v>นางสาวอิสราภรณ์ อุปนัน</v>
          </cell>
          <cell r="BU200">
            <v>888164010041</v>
          </cell>
          <cell r="BV200" t="str">
            <v>1.นางสาวอิสราภรณ์ อุปนัน
2.นายนราศักดิ์ วิระราช
3.นายบัญชา อินใจ
4.นางผ่องพรรณ จันทร์ปัญญา</v>
          </cell>
          <cell r="BW200" t="str">
            <v xml:space="preserve">จำเลยที่ 1
คู่สมรสจำเลยที่ 1
จำเลยที่ 2
คู่สมรสจำเลยที่ 2
</v>
          </cell>
          <cell r="BX200" t="str">
            <v>1-5099-00190-98-3
1-5002-00011-65-4
3-5002-00466-34-8
3-5012-00925-80-7</v>
          </cell>
          <cell r="BY20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0" t="str">
            <v>พบทรัพย์</v>
          </cell>
          <cell r="CA200"/>
          <cell r="CB200">
            <v>4</v>
          </cell>
          <cell r="CC200" t="str">
            <v>สรวงสุดา</v>
          </cell>
          <cell r="CD200"/>
          <cell r="CE200"/>
          <cell r="CF200"/>
          <cell r="CG200"/>
          <cell r="CH200"/>
          <cell r="CI200"/>
          <cell r="CJ200"/>
          <cell r="CK200"/>
          <cell r="CL200"/>
          <cell r="CM200"/>
          <cell r="CN200"/>
          <cell r="CO200"/>
        </row>
        <row r="201">
          <cell r="B201">
            <v>1640</v>
          </cell>
          <cell r="C201">
            <v>193</v>
          </cell>
          <cell r="D201">
            <v>24</v>
          </cell>
          <cell r="E201">
            <v>12</v>
          </cell>
          <cell r="F201">
            <v>2564</v>
          </cell>
          <cell r="G201">
            <v>800094059147</v>
          </cell>
          <cell r="H201" t="str">
            <v>นาย</v>
          </cell>
          <cell r="I201" t="str">
            <v>สมคิด</v>
          </cell>
          <cell r="J201" t="str">
            <v>หวันป๊อก</v>
          </cell>
          <cell r="K201">
            <v>1501600005491</v>
          </cell>
          <cell r="L201" t="str">
            <v>ฮอด</v>
          </cell>
          <cell r="M201" t="str">
            <v>เชียงใหม่ 3</v>
          </cell>
          <cell r="N201">
            <v>8</v>
          </cell>
          <cell r="O201" t="str">
            <v>สินเชื่อแก้ไขปัญหาหนี้นอกระบบPSA ระยะที่ 2</v>
          </cell>
          <cell r="P201" t="str">
            <v>1.บุคคลค้ำประกัน</v>
          </cell>
          <cell r="Q201">
            <v>45830</v>
          </cell>
          <cell r="R201">
            <v>7380.44</v>
          </cell>
          <cell r="S201" t="str">
            <v>จังหวัดฮอด</v>
          </cell>
          <cell r="T201" t="str">
            <v>ผบE26</v>
          </cell>
          <cell r="U201" t="str">
            <v>2564</v>
          </cell>
          <cell r="V201" t="str">
            <v>ผบE150</v>
          </cell>
          <cell r="W201">
            <v>2564</v>
          </cell>
          <cell r="X201"/>
          <cell r="Y201"/>
          <cell r="Z201"/>
          <cell r="AA201">
            <v>16</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24/12/2564)//สืบแล้ว  รายงานผล วันที่ 15/3/2565</v>
          </cell>
          <cell r="BC201">
            <v>900</v>
          </cell>
          <cell r="BD201">
            <v>31</v>
          </cell>
          <cell r="BE201">
            <v>8</v>
          </cell>
          <cell r="BF201">
            <v>2565</v>
          </cell>
          <cell r="BG201">
            <v>0</v>
          </cell>
          <cell r="BH201" t="str">
            <v>-</v>
          </cell>
          <cell r="BI201" t="str">
            <v>-</v>
          </cell>
          <cell r="BJ201" t="str">
            <v>-</v>
          </cell>
          <cell r="BK201">
            <v>0</v>
          </cell>
          <cell r="BL201">
            <v>875</v>
          </cell>
          <cell r="BM201">
            <v>0</v>
          </cell>
          <cell r="BN201">
            <v>29</v>
          </cell>
          <cell r="BO201">
            <v>11</v>
          </cell>
          <cell r="BP201">
            <v>2565</v>
          </cell>
          <cell r="BQ201" t="str">
            <v>-</v>
          </cell>
          <cell r="BR201" t="str">
            <v>-</v>
          </cell>
          <cell r="BS201" t="str">
            <v>-</v>
          </cell>
          <cell r="BT201" t="str">
            <v>นายสมคิด หวันป๊อก</v>
          </cell>
          <cell r="BU201">
            <v>883263011696</v>
          </cell>
          <cell r="BV201" t="str">
            <v>1.นายสมคิด  หวันป๊อก
2.นางวาสนา  วิชยาภัย
3.นายวรวิช  วิชยาภัย</v>
          </cell>
          <cell r="BW201" t="str">
            <v>จำเลยที่ 1
จำเลยที่ 2
คู่สมรสจำเลยที่ 2</v>
          </cell>
          <cell r="BX201" t="str">
            <v>1-5016-0005-49-1
3-5016-00047-35-1
3-5002-00248-23-5</v>
          </cell>
          <cell r="BY201"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1" t="str">
            <v>ไม่พบทรัพย์</v>
          </cell>
          <cell r="CA201" t="str">
            <v>พบทรัพย์</v>
          </cell>
          <cell r="CB201">
            <v>3</v>
          </cell>
          <cell r="CC201" t="str">
            <v>สรวงสุดา</v>
          </cell>
          <cell r="CD201"/>
          <cell r="CE201"/>
          <cell r="CF201"/>
          <cell r="CG201"/>
          <cell r="CH201"/>
          <cell r="CI201"/>
          <cell r="CJ201"/>
          <cell r="CK201"/>
          <cell r="CL201">
            <v>242971</v>
          </cell>
          <cell r="CM201">
            <v>243069</v>
          </cell>
          <cell r="CN201"/>
          <cell r="CO201"/>
        </row>
        <row r="202">
          <cell r="B202">
            <v>1641</v>
          </cell>
          <cell r="C202">
            <v>194</v>
          </cell>
          <cell r="D202">
            <v>24</v>
          </cell>
          <cell r="E202">
            <v>12</v>
          </cell>
          <cell r="F202">
            <v>2564</v>
          </cell>
          <cell r="G202">
            <v>800083781842</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สินเชื่อธนาคารประชาชน</v>
          </cell>
          <cell r="P202" t="str">
            <v>1.บุคคลค้ำประกัน</v>
          </cell>
          <cell r="Q202">
            <v>73328</v>
          </cell>
          <cell r="R202">
            <v>12809.04</v>
          </cell>
          <cell r="S202" t="str">
            <v>จังหวัดฮอด</v>
          </cell>
          <cell r="T202" t="str">
            <v>ผบE91</v>
          </cell>
          <cell r="U202" t="str">
            <v>2564</v>
          </cell>
          <cell r="V202" t="str">
            <v>ผบE200</v>
          </cell>
          <cell r="W202">
            <v>2564</v>
          </cell>
          <cell r="X202"/>
          <cell r="Y202"/>
          <cell r="Z202"/>
          <cell r="AA202">
            <v>24</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 ค้ำวน แฟ้ม 1640</v>
          </cell>
          <cell r="BC202">
            <v>300</v>
          </cell>
          <cell r="BD202">
            <v>31</v>
          </cell>
          <cell r="BE202">
            <v>8</v>
          </cell>
          <cell r="BF202">
            <v>2565</v>
          </cell>
          <cell r="BG202">
            <v>0</v>
          </cell>
          <cell r="BH202" t="str">
            <v>-</v>
          </cell>
          <cell r="BI202" t="str">
            <v>-</v>
          </cell>
          <cell r="BJ202" t="str">
            <v>-</v>
          </cell>
          <cell r="BK202">
            <v>0</v>
          </cell>
          <cell r="BL202">
            <v>240</v>
          </cell>
          <cell r="BM202">
            <v>0</v>
          </cell>
          <cell r="BN202">
            <v>29</v>
          </cell>
          <cell r="BO202">
            <v>11</v>
          </cell>
          <cell r="BP202">
            <v>2565</v>
          </cell>
          <cell r="BQ202" t="str">
            <v>-</v>
          </cell>
          <cell r="BR202" t="str">
            <v>-</v>
          </cell>
          <cell r="BS202" t="str">
            <v>-</v>
          </cell>
          <cell r="BT202" t="str">
            <v>นายสมคิด หวันป๊อก</v>
          </cell>
          <cell r="BU202">
            <v>888164010008</v>
          </cell>
          <cell r="BV202" t="str">
            <v xml:space="preserve">1.นายสมคิด  หวันป๊อก
2.นางวาสนา  วิชยาภัย
3.นายวรวิช  วิชยาภัย
4.นายทนงศักดิ์  ตันยะ
</v>
          </cell>
          <cell r="BW202" t="str">
            <v>จำเลยที่ 1
จำเลยที่ 2
คู่สมรสจำเลยที่ 2
จำเลยที่ 3</v>
          </cell>
          <cell r="BX202" t="str">
            <v>1-5016-0005-49-1
3-5016-00047-35-1
3-5002-00248-23-5
3-5016-00296-08-4</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cell r="CM202"/>
          <cell r="CN202"/>
          <cell r="CO202"/>
        </row>
        <row r="203">
          <cell r="B203">
            <v>1642</v>
          </cell>
          <cell r="C203">
            <v>195</v>
          </cell>
          <cell r="D203">
            <v>24</v>
          </cell>
          <cell r="E203">
            <v>12</v>
          </cell>
          <cell r="F203">
            <v>2564</v>
          </cell>
          <cell r="G203">
            <v>800080293262</v>
          </cell>
          <cell r="H203" t="str">
            <v>นางสาว</v>
          </cell>
          <cell r="I203" t="str">
            <v>กาญจนาพร</v>
          </cell>
          <cell r="J203" t="str">
            <v>มูลธิมา</v>
          </cell>
          <cell r="K203">
            <v>3501201007411</v>
          </cell>
          <cell r="L203" t="str">
            <v>ฮอด</v>
          </cell>
          <cell r="M203" t="str">
            <v>เชียงใหม่ 3</v>
          </cell>
          <cell r="N203">
            <v>8</v>
          </cell>
          <cell r="O203" t="str">
            <v>สินเชื่อธนาคารประชาชน</v>
          </cell>
          <cell r="P203" t="str">
            <v>1.บุคคลค้ำประกัน</v>
          </cell>
          <cell r="Q203">
            <v>29984</v>
          </cell>
          <cell r="R203">
            <v>5653.97</v>
          </cell>
          <cell r="S203" t="str">
            <v>แขวงเชียงใหม่</v>
          </cell>
          <cell r="T203" t="str">
            <v>ผบE73</v>
          </cell>
          <cell r="U203" t="str">
            <v>2564</v>
          </cell>
          <cell r="V203" t="str">
            <v>ผบE3954</v>
          </cell>
          <cell r="W203">
            <v>2564</v>
          </cell>
          <cell r="X203"/>
          <cell r="Y203"/>
          <cell r="Z203"/>
          <cell r="AA203">
            <v>23</v>
          </cell>
          <cell r="AB203">
            <v>11</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v>
          </cell>
          <cell r="BC203">
            <v>600</v>
          </cell>
          <cell r="BD203">
            <v>31</v>
          </cell>
          <cell r="BE203">
            <v>8</v>
          </cell>
          <cell r="BF203">
            <v>2565</v>
          </cell>
          <cell r="BG203">
            <v>0</v>
          </cell>
          <cell r="BH203" t="str">
            <v>-</v>
          </cell>
          <cell r="BI203" t="str">
            <v>-</v>
          </cell>
          <cell r="BJ203" t="str">
            <v>-</v>
          </cell>
          <cell r="BK203">
            <v>0</v>
          </cell>
          <cell r="BL203">
            <v>580</v>
          </cell>
          <cell r="BM203">
            <v>0</v>
          </cell>
          <cell r="BN203">
            <v>29</v>
          </cell>
          <cell r="BO203">
            <v>11</v>
          </cell>
          <cell r="BP203">
            <v>2565</v>
          </cell>
          <cell r="BQ203" t="str">
            <v>-</v>
          </cell>
          <cell r="BR203" t="str">
            <v>-</v>
          </cell>
          <cell r="BS203" t="str">
            <v>-</v>
          </cell>
          <cell r="BT203" t="str">
            <v>นางสาวกาญจนาพร มูลธิมา</v>
          </cell>
          <cell r="BU203">
            <v>888164010003</v>
          </cell>
          <cell r="BV203" t="str">
            <v>1.นางสาวกาญจนา  มูลธิมา
2.นางสาวกมลพัชร  แก้วแดง</v>
          </cell>
          <cell r="BW203" t="str">
            <v>จำเลยที่ 1
จำเลยที่ 2</v>
          </cell>
          <cell r="BX203" t="str">
            <v>3-5012-01007-41-1
3-5016-00324-31-2</v>
          </cell>
          <cell r="BY203" t="str">
            <v>-ไม่พบว่ามีกรรมสิทธิ์ในที่ดิน อ.สันป่าตอง  จ.เชียงใหม่
'-ไม่พบว่ามีกรรมสิทธิ์ในที่ดิน อ.ฮอด  จ.เชียงใหม่</v>
          </cell>
          <cell r="BZ203" t="str">
            <v>ไม่พบทรัพย์</v>
          </cell>
          <cell r="CA203" t="str">
            <v>พบทรัพย์</v>
          </cell>
          <cell r="CB203">
            <v>2</v>
          </cell>
          <cell r="CC203" t="str">
            <v>สรวงสุดา</v>
          </cell>
          <cell r="CD203"/>
          <cell r="CE203"/>
          <cell r="CF203"/>
          <cell r="CG203"/>
          <cell r="CH203"/>
          <cell r="CI203"/>
          <cell r="CJ203"/>
          <cell r="CK203"/>
          <cell r="CL203">
            <v>242971</v>
          </cell>
          <cell r="CM203">
            <v>243069</v>
          </cell>
          <cell r="CN203"/>
          <cell r="CO203"/>
        </row>
        <row r="204">
          <cell r="B204">
            <v>1643</v>
          </cell>
          <cell r="C204">
            <v>196</v>
          </cell>
          <cell r="D204">
            <v>24</v>
          </cell>
          <cell r="E204">
            <v>12</v>
          </cell>
          <cell r="F204">
            <v>2564</v>
          </cell>
          <cell r="G204">
            <v>800054183663</v>
          </cell>
          <cell r="H204" t="str">
            <v>นาย</v>
          </cell>
          <cell r="I204" t="str">
            <v>สุวัติ</v>
          </cell>
          <cell r="J204" t="str">
            <v>ไชยโพธิ์</v>
          </cell>
          <cell r="K204">
            <v>3501500213080</v>
          </cell>
          <cell r="L204" t="str">
            <v>ฮอด</v>
          </cell>
          <cell r="M204" t="str">
            <v>เชียงใหม่ 3</v>
          </cell>
          <cell r="N204">
            <v>8</v>
          </cell>
          <cell r="O204" t="str">
            <v xml:space="preserve">สินเชื่อพัฒนาองค์กรชุมชน </v>
          </cell>
          <cell r="P204" t="str">
            <v>1.บุคคลค้ำประกัน</v>
          </cell>
          <cell r="Q204">
            <v>39261.06</v>
          </cell>
          <cell r="R204">
            <v>4760.5200000000004</v>
          </cell>
          <cell r="S204" t="str">
            <v>จังหวัดฮอด</v>
          </cell>
          <cell r="T204" t="str">
            <v>ผบE97</v>
          </cell>
          <cell r="U204" t="str">
            <v>2564</v>
          </cell>
          <cell r="V204" t="str">
            <v>ผบE201</v>
          </cell>
          <cell r="W204">
            <v>2564</v>
          </cell>
          <cell r="X204"/>
          <cell r="Y204"/>
          <cell r="Z204"/>
          <cell r="AA204">
            <v>24</v>
          </cell>
          <cell r="AB204">
            <v>6</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21/3/2565</v>
          </cell>
          <cell r="BC204">
            <v>1800</v>
          </cell>
          <cell r="BD204">
            <v>25</v>
          </cell>
          <cell r="BE204">
            <v>9</v>
          </cell>
          <cell r="BF204">
            <v>2566</v>
          </cell>
          <cell r="BG204">
            <v>0</v>
          </cell>
          <cell r="BH204" t="str">
            <v>-</v>
          </cell>
          <cell r="BI204" t="str">
            <v>-</v>
          </cell>
          <cell r="BJ204" t="str">
            <v>-</v>
          </cell>
          <cell r="BK204">
            <v>0</v>
          </cell>
          <cell r="BL204">
            <v>2220</v>
          </cell>
          <cell r="BM204">
            <v>0</v>
          </cell>
          <cell r="BN204" t="str">
            <v/>
          </cell>
          <cell r="BO204" t="str">
            <v/>
          </cell>
          <cell r="BP204" t="str">
            <v/>
          </cell>
          <cell r="BQ204" t="str">
            <v>-</v>
          </cell>
          <cell r="BR204" t="str">
            <v>-</v>
          </cell>
          <cell r="BS204" t="str">
            <v>-</v>
          </cell>
          <cell r="BT204" t="str">
            <v>นายสุวัติ ไชยโพธิ์</v>
          </cell>
          <cell r="BU204">
            <v>888164010006</v>
          </cell>
          <cell r="BV204"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4" t="str">
            <v>จำเลยที่ 1
คู่สมรสจำเลยที่ 1
จำเลยที่ 2
คู่สมรสจำเลยที่ 2
จำเลยที่ 3
คู่สมรสจำเลยที่ 3</v>
          </cell>
          <cell r="BX204" t="str">
            <v>3-5015-00213-08-0
3-5016-00034-12-8
3-5002-00823-82-5
3-5002-00823-81-7
3-5016-00033-13-0
3-5016-00033-12-1</v>
          </cell>
          <cell r="BY204"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4"/>
          <cell r="CA204"/>
          <cell r="CB204"/>
          <cell r="CC204" t="str">
            <v>สรวงสุดา</v>
          </cell>
          <cell r="CD204"/>
          <cell r="CE204"/>
          <cell r="CF204"/>
          <cell r="CG204"/>
          <cell r="CH204"/>
          <cell r="CI204"/>
          <cell r="CJ204"/>
          <cell r="CK204"/>
          <cell r="CL204">
            <v>242971</v>
          </cell>
          <cell r="CM204"/>
          <cell r="CN204"/>
          <cell r="CO204"/>
        </row>
        <row r="205">
          <cell r="B205">
            <v>1644</v>
          </cell>
          <cell r="C205">
            <v>197</v>
          </cell>
          <cell r="D205">
            <v>24</v>
          </cell>
          <cell r="E205">
            <v>12</v>
          </cell>
          <cell r="F205">
            <v>2564</v>
          </cell>
          <cell r="G205">
            <v>800066728984</v>
          </cell>
          <cell r="H205" t="str">
            <v>นาง</v>
          </cell>
          <cell r="I205" t="str">
            <v>กาหลง</v>
          </cell>
          <cell r="J205" t="str">
            <v>สิงห์บัว</v>
          </cell>
          <cell r="K205">
            <v>3501000165494</v>
          </cell>
          <cell r="L205" t="str">
            <v>ฮอด</v>
          </cell>
          <cell r="M205" t="str">
            <v>เชียงใหม่ 3</v>
          </cell>
          <cell r="N205">
            <v>8</v>
          </cell>
          <cell r="O205" t="str">
            <v xml:space="preserve">สินเชื่อพัฒนาองค์กรชุมชน </v>
          </cell>
          <cell r="P205" t="str">
            <v>1.บุคคลค้ำประกัน</v>
          </cell>
          <cell r="Q205">
            <v>37972.17</v>
          </cell>
          <cell r="R205">
            <v>7079.45</v>
          </cell>
          <cell r="S205" t="str">
            <v>จังหวัดฮอด</v>
          </cell>
          <cell r="T205" t="str">
            <v>ผบE80</v>
          </cell>
          <cell r="U205" t="str">
            <v>2564</v>
          </cell>
          <cell r="V205" t="str">
            <v>ผบE127</v>
          </cell>
          <cell r="W205">
            <v>2564</v>
          </cell>
          <cell r="X205"/>
          <cell r="Y205"/>
          <cell r="Z205"/>
          <cell r="AA205">
            <v>15</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1200</v>
          </cell>
          <cell r="BD205">
            <v>25</v>
          </cell>
          <cell r="BE205">
            <v>9</v>
          </cell>
          <cell r="BF205">
            <v>2566</v>
          </cell>
          <cell r="BG205">
            <v>0</v>
          </cell>
          <cell r="BH205" t="str">
            <v>-</v>
          </cell>
          <cell r="BI205" t="str">
            <v>-</v>
          </cell>
          <cell r="BJ205" t="str">
            <v>-</v>
          </cell>
          <cell r="BK205">
            <v>0</v>
          </cell>
          <cell r="BL205">
            <v>1100</v>
          </cell>
          <cell r="BM205">
            <v>0</v>
          </cell>
          <cell r="BN205" t="str">
            <v/>
          </cell>
          <cell r="BO205" t="str">
            <v/>
          </cell>
          <cell r="BP205" t="str">
            <v/>
          </cell>
          <cell r="BQ205" t="str">
            <v>-</v>
          </cell>
          <cell r="BR205" t="str">
            <v>-</v>
          </cell>
          <cell r="BS205" t="str">
            <v>-</v>
          </cell>
          <cell r="BT205" t="str">
            <v>นางกาหลง สิงห์บัว</v>
          </cell>
          <cell r="BU205">
            <v>888164010059</v>
          </cell>
          <cell r="BV205" t="str">
            <v>1.นางกาหลง   สิงห์บัว
2.นายเนตร  สิงห์บัว
3.นางสม  ใจตุ้ย
4.นางบัวเขียว  สิงห์บัว</v>
          </cell>
          <cell r="BW205" t="str">
            <v xml:space="preserve">จำเลยที่ 1
คู่สมรสจำเลยที่ 1
จำเลยที่ 2
จำเลยที่ 3
</v>
          </cell>
          <cell r="BX205" t="str">
            <v>3-5016-00165-49-4
3-5016-00167-26-8
3-5016-00169-51-1
3-5016-00168-51-5</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1645</v>
          </cell>
          <cell r="C206">
            <v>198</v>
          </cell>
          <cell r="D206">
            <v>24</v>
          </cell>
          <cell r="E206">
            <v>12</v>
          </cell>
          <cell r="F206">
            <v>2564</v>
          </cell>
          <cell r="G206">
            <v>800066721252</v>
          </cell>
          <cell r="H206" t="str">
            <v>นาย</v>
          </cell>
          <cell r="I206" t="str">
            <v>เสาร์</v>
          </cell>
          <cell r="J206" t="str">
            <v>ใจตุ้ย</v>
          </cell>
          <cell r="K206">
            <v>3501600165117</v>
          </cell>
          <cell r="L206" t="str">
            <v>ฮอด</v>
          </cell>
          <cell r="M206" t="str">
            <v>เชียงใหม่ 3</v>
          </cell>
          <cell r="N206">
            <v>8</v>
          </cell>
          <cell r="O206" t="str">
            <v xml:space="preserve">สินเชื่อพัฒนาองค์กรชุมชน </v>
          </cell>
          <cell r="P206" t="str">
            <v>1.บุคคลค้ำประกัน</v>
          </cell>
          <cell r="Q206">
            <v>51864.13</v>
          </cell>
          <cell r="R206">
            <v>10200.93</v>
          </cell>
          <cell r="S206" t="str">
            <v>จังหวัดฮอด</v>
          </cell>
          <cell r="T206" t="str">
            <v>ผบE82</v>
          </cell>
          <cell r="U206" t="str">
            <v>2564</v>
          </cell>
          <cell r="V206" t="str">
            <v>ผบE191</v>
          </cell>
          <cell r="W206">
            <v>2564</v>
          </cell>
          <cell r="X206"/>
          <cell r="Y206"/>
          <cell r="Z206"/>
          <cell r="AA206">
            <v>24</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22/3/2565</v>
          </cell>
          <cell r="BC206">
            <v>1200</v>
          </cell>
          <cell r="BD206">
            <v>31</v>
          </cell>
          <cell r="BE206">
            <v>8</v>
          </cell>
          <cell r="BF206">
            <v>2565</v>
          </cell>
          <cell r="BG206">
            <v>0</v>
          </cell>
          <cell r="BH206" t="str">
            <v>-</v>
          </cell>
          <cell r="BI206" t="str">
            <v>-</v>
          </cell>
          <cell r="BJ206" t="str">
            <v>-</v>
          </cell>
          <cell r="BK206">
            <v>0</v>
          </cell>
          <cell r="BL206">
            <v>1225</v>
          </cell>
          <cell r="BM206">
            <v>0</v>
          </cell>
          <cell r="BN206" t="str">
            <v/>
          </cell>
          <cell r="BO206" t="str">
            <v/>
          </cell>
          <cell r="BP206" t="str">
            <v/>
          </cell>
          <cell r="BQ206" t="str">
            <v>-</v>
          </cell>
          <cell r="BR206" t="str">
            <v>-</v>
          </cell>
          <cell r="BS206" t="str">
            <v>-</v>
          </cell>
          <cell r="BT206" t="str">
            <v>นายเสาร์ ใจตุ้ย</v>
          </cell>
          <cell r="BU206">
            <v>888164010056</v>
          </cell>
          <cell r="BV206" t="str">
            <v>1.นายเสาร์   ใจตุ้ย
2.นายผัด   นามสม
3.นายภาคภูมิ   สิงห์บัว
4.นางบุญธรรม  สิงห์บัว</v>
          </cell>
          <cell r="BW206" t="str">
            <v>จำเลยที่ 1
จำเลยที่ 2
จำเลยที่ 3
คู่สมรสจำเลยที่ 3</v>
          </cell>
          <cell r="BX206" t="str">
            <v>3-5016-00165-11-7
3-5016-00167-38-1
3-5016-00166-97-1
3-5016-00178-10-3</v>
          </cell>
          <cell r="BY206"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6" t="str">
            <v>พบทรัพย์</v>
          </cell>
          <cell r="CA206" t="str">
            <v>พบทรัพย์</v>
          </cell>
          <cell r="CB206">
            <v>4</v>
          </cell>
          <cell r="CC206" t="str">
            <v>สรวงสุดา</v>
          </cell>
          <cell r="CD206"/>
          <cell r="CE206"/>
          <cell r="CF206"/>
          <cell r="CG206"/>
          <cell r="CH206"/>
          <cell r="CI206"/>
          <cell r="CJ206"/>
          <cell r="CK206"/>
          <cell r="CL206">
            <v>242971</v>
          </cell>
          <cell r="CM206">
            <v>243069</v>
          </cell>
          <cell r="CN206"/>
          <cell r="CO206"/>
        </row>
        <row r="207">
          <cell r="B207">
            <v>1646</v>
          </cell>
          <cell r="C207">
            <v>199</v>
          </cell>
          <cell r="D207">
            <v>24</v>
          </cell>
          <cell r="E207">
            <v>12</v>
          </cell>
          <cell r="F207">
            <v>2564</v>
          </cell>
          <cell r="G207">
            <v>800066720700</v>
          </cell>
          <cell r="H207" t="str">
            <v>นาย</v>
          </cell>
          <cell r="I207" t="str">
            <v>ผัด</v>
          </cell>
          <cell r="J207" t="str">
            <v>นามสม</v>
          </cell>
          <cell r="K207">
            <v>3501600167381</v>
          </cell>
          <cell r="L207" t="str">
            <v>ฮอด</v>
          </cell>
          <cell r="M207" t="str">
            <v>เชียงใหม่ 3</v>
          </cell>
          <cell r="N207">
            <v>8</v>
          </cell>
          <cell r="O207" t="str">
            <v xml:space="preserve">สินเชื่อพัฒนาองค์กรชุมชน </v>
          </cell>
          <cell r="P207" t="str">
            <v>1.บุคคลค้ำประกัน</v>
          </cell>
          <cell r="Q207">
            <v>35964.97</v>
          </cell>
          <cell r="R207">
            <v>4303.6400000000003</v>
          </cell>
          <cell r="S207" t="str">
            <v>จังหวัดฮอด</v>
          </cell>
          <cell r="T207" t="str">
            <v>ผบE88</v>
          </cell>
          <cell r="U207" t="str">
            <v>2564</v>
          </cell>
          <cell r="V207" t="str">
            <v>ผบE128</v>
          </cell>
          <cell r="W207">
            <v>2564</v>
          </cell>
          <cell r="X207"/>
          <cell r="Y207"/>
          <cell r="Z207"/>
          <cell r="AA207">
            <v>15</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t="str">
            <v/>
          </cell>
          <cell r="BD207" t="str">
            <v/>
          </cell>
          <cell r="BE207" t="str">
            <v/>
          </cell>
          <cell r="BF207" t="str">
            <v/>
          </cell>
          <cell r="BG207" t="str">
            <v/>
          </cell>
          <cell r="BH207" t="str">
            <v/>
          </cell>
          <cell r="BI207" t="str">
            <v/>
          </cell>
          <cell r="BJ207" t="str">
            <v/>
          </cell>
          <cell r="BK207" t="str">
            <v/>
          </cell>
          <cell r="BL207" t="str">
            <v/>
          </cell>
          <cell r="BM207" t="str">
            <v/>
          </cell>
          <cell r="BN207" t="str">
            <v/>
          </cell>
          <cell r="BO207" t="str">
            <v/>
          </cell>
          <cell r="BP207" t="str">
            <v/>
          </cell>
          <cell r="BQ207" t="str">
            <v/>
          </cell>
          <cell r="BR207" t="str">
            <v/>
          </cell>
          <cell r="BS207" t="str">
            <v/>
          </cell>
          <cell r="BT207" t="str">
            <v>นายผัด นามสม</v>
          </cell>
          <cell r="BU207">
            <v>888164010055</v>
          </cell>
          <cell r="BV207" t="str">
            <v xml:space="preserve">1.นายผัด   นามสม
2.นายภาคภูมิ   สิงห์บัว
3.นางบุญธรรม  สิงห์บัว
4.นายเสาร์   ใจตุ้ย
</v>
          </cell>
          <cell r="BW207" t="str">
            <v>จำเลยที่ 1
จำเลยที่ 2
คู่สมรสจำเลยที่ 2
จำเลยที่ 3</v>
          </cell>
          <cell r="BX207" t="str">
            <v>3-5016-00167-38-1
3-5016-00166-97-1
3-5016-00178-10-3
3-5016-00165-11-7</v>
          </cell>
          <cell r="BY207"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7"/>
          <cell r="CA207"/>
          <cell r="CB207"/>
          <cell r="CC207" t="str">
            <v>สรวงสุดา</v>
          </cell>
          <cell r="CD207"/>
          <cell r="CE207"/>
          <cell r="CF207"/>
          <cell r="CG207"/>
          <cell r="CH207"/>
          <cell r="CI207"/>
          <cell r="CJ207"/>
          <cell r="CK207"/>
          <cell r="CL207"/>
          <cell r="CM207"/>
          <cell r="CN207"/>
          <cell r="CO207"/>
        </row>
        <row r="208">
          <cell r="B208">
            <v>1647</v>
          </cell>
          <cell r="C208">
            <v>200</v>
          </cell>
          <cell r="D208">
            <v>24</v>
          </cell>
          <cell r="E208">
            <v>12</v>
          </cell>
          <cell r="F208">
            <v>2564</v>
          </cell>
          <cell r="G208">
            <v>800054183671</v>
          </cell>
          <cell r="H208" t="str">
            <v>นาง</v>
          </cell>
          <cell r="I208" t="str">
            <v>พิน</v>
          </cell>
          <cell r="J208" t="str">
            <v>ไชยคำร้อง</v>
          </cell>
          <cell r="K208">
            <v>3500200823825</v>
          </cell>
          <cell r="L208" t="str">
            <v>ฮอด</v>
          </cell>
          <cell r="M208" t="str">
            <v>เชียงใหม่ 3</v>
          </cell>
          <cell r="N208">
            <v>8</v>
          </cell>
          <cell r="O208" t="str">
            <v xml:space="preserve">สินเชื่อพัฒนาองค์กรชุมชน </v>
          </cell>
          <cell r="P208" t="str">
            <v>1.บุคคลค้ำประกัน</v>
          </cell>
          <cell r="Q208">
            <v>38473.949999999997</v>
          </cell>
          <cell r="R208">
            <v>4670.28</v>
          </cell>
          <cell r="S208" t="str">
            <v>จังหวัดฮอด</v>
          </cell>
          <cell r="T208" t="str">
            <v>ผบE79</v>
          </cell>
          <cell r="U208" t="str">
            <v>2564</v>
          </cell>
          <cell r="V208" t="str">
            <v>ผบE199</v>
          </cell>
          <cell r="W208">
            <v>2564</v>
          </cell>
          <cell r="X208"/>
          <cell r="Y208"/>
          <cell r="Z208"/>
          <cell r="AA208">
            <v>24</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21/3/2565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นางพิน ไชยคำร้อง</v>
          </cell>
          <cell r="BU208">
            <v>888164010005</v>
          </cell>
          <cell r="BV208" t="str">
            <v>1.นางพิน  ไชยคำร้อง
2.นายมานพ  ไชยคำร้อง
3.นายสุวัติ   ไชยโพธิ์
4.นางสาคร   ไชยโพธิ์
5.นางอัมพร  จันสุข
6.นายคำมูล  จันสุข</v>
          </cell>
          <cell r="BW208" t="str">
            <v>จำเลยที่ 1
คู่สมรสจำเลยที่ 1
จำเลยที่ 2
คู่สมรสจำเลยที่ 2
จำเลยที่ 3
คู่สมรสจำเลยที่ 3</v>
          </cell>
          <cell r="BX208" t="str">
            <v>3-5002-00823-82-5
3-5002-00823-81-7
3-5015-00213-08-0
3-5016-00034-12-8
3-5016-00033-13-0
3-5016-00033-12-1</v>
          </cell>
          <cell r="BY208"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1648</v>
          </cell>
          <cell r="C209">
            <v>201</v>
          </cell>
          <cell r="D209">
            <v>24</v>
          </cell>
          <cell r="E209">
            <v>12</v>
          </cell>
          <cell r="F209">
            <v>2564</v>
          </cell>
          <cell r="G209">
            <v>800066725592</v>
          </cell>
          <cell r="H209" t="str">
            <v>นาย</v>
          </cell>
          <cell r="I209" t="str">
            <v>เหลา</v>
          </cell>
          <cell r="J209" t="str">
            <v>สร้อยฟ้า</v>
          </cell>
          <cell r="K209">
            <v>3501600165486</v>
          </cell>
          <cell r="L209" t="str">
            <v>ฮอด</v>
          </cell>
          <cell r="M209" t="str">
            <v>เชียงใหม่ 3</v>
          </cell>
          <cell r="N209">
            <v>8</v>
          </cell>
          <cell r="O209" t="str">
            <v xml:space="preserve">สินเชื่อพัฒนาองค์กรชุมชน </v>
          </cell>
          <cell r="P209" t="str">
            <v>1.บุคคลค้ำประกัน</v>
          </cell>
          <cell r="Q209">
            <v>90529.36</v>
          </cell>
          <cell r="R209">
            <v>18375.86</v>
          </cell>
          <cell r="S209" t="str">
            <v>จังหวัดฮอด</v>
          </cell>
          <cell r="T209" t="str">
            <v>ผบE81</v>
          </cell>
          <cell r="U209" t="str">
            <v>2564</v>
          </cell>
          <cell r="V209" t="str">
            <v>ผบE190</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7/2/2566</v>
          </cell>
          <cell r="BC209">
            <v>1500</v>
          </cell>
          <cell r="BD209">
            <v>25</v>
          </cell>
          <cell r="BE209">
            <v>9</v>
          </cell>
          <cell r="BF209">
            <v>2566</v>
          </cell>
          <cell r="BG209">
            <v>0</v>
          </cell>
          <cell r="BH209" t="str">
            <v>-</v>
          </cell>
          <cell r="BI209" t="str">
            <v>-</v>
          </cell>
          <cell r="BJ209" t="str">
            <v>-</v>
          </cell>
          <cell r="BK209">
            <v>0</v>
          </cell>
          <cell r="BL209">
            <v>1765</v>
          </cell>
          <cell r="BM209">
            <v>0</v>
          </cell>
          <cell r="BN209" t="str">
            <v/>
          </cell>
          <cell r="BO209" t="str">
            <v/>
          </cell>
          <cell r="BP209" t="str">
            <v/>
          </cell>
          <cell r="BQ209" t="str">
            <v>-</v>
          </cell>
          <cell r="BR209" t="str">
            <v>-</v>
          </cell>
          <cell r="BS209" t="str">
            <v>-</v>
          </cell>
          <cell r="BT209" t="str">
            <v>นายเหลา สร้อยฟ้า</v>
          </cell>
          <cell r="BU209">
            <v>888164010052</v>
          </cell>
          <cell r="BV209" t="str">
            <v>1.นายเหลา   สร้อยฟ้า
2.นางเพ็ญ  สร้อยฟ้า
3.นางเกี๋ยงคำ  สิงห์บัว
4.นางคำมูล  สร้อยฟ้า
5.นายหวัน  สร้อยฟ้า</v>
          </cell>
          <cell r="BW209" t="str">
            <v xml:space="preserve">จำเลยที่ 1
คู่สมรสจำเลยที่ 1
จำเลยที่ 2
จำเลยที่ 3
คู่สมรสจำเลยที่ 3
</v>
          </cell>
          <cell r="BX209" t="str">
            <v>3-5016-00165-48-6
3-5016-00172-95-4
3-5016-00165-64-8
3-5016-00164-37-4
3-5016-0016772-1</v>
          </cell>
          <cell r="BY209"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09"/>
          <cell r="CA209"/>
          <cell r="CB209"/>
          <cell r="CC209" t="str">
            <v>วรกมล</v>
          </cell>
          <cell r="CD209"/>
          <cell r="CE209"/>
          <cell r="CF209"/>
          <cell r="CG209"/>
          <cell r="CH209"/>
          <cell r="CI209"/>
          <cell r="CJ209"/>
          <cell r="CK209"/>
          <cell r="CL209">
            <v>242971</v>
          </cell>
          <cell r="CM209"/>
          <cell r="CN209"/>
          <cell r="CO209"/>
        </row>
        <row r="210">
          <cell r="B210">
            <v>1649</v>
          </cell>
          <cell r="C210">
            <v>202</v>
          </cell>
          <cell r="D210">
            <v>24</v>
          </cell>
          <cell r="E210">
            <v>12</v>
          </cell>
          <cell r="F210">
            <v>2564</v>
          </cell>
          <cell r="G210">
            <v>800054183655</v>
          </cell>
          <cell r="H210" t="str">
            <v>นาง</v>
          </cell>
          <cell r="I210" t="str">
            <v>อัมพร</v>
          </cell>
          <cell r="J210" t="str">
            <v>จันสุข</v>
          </cell>
          <cell r="K210">
            <v>3501600033130</v>
          </cell>
          <cell r="L210" t="str">
            <v>ฮอด</v>
          </cell>
          <cell r="M210" t="str">
            <v>เชียงใหม่ 3</v>
          </cell>
          <cell r="N210">
            <v>8</v>
          </cell>
          <cell r="O210" t="str">
            <v xml:space="preserve">สินเชื่อพัฒนาองค์กรชุมชน </v>
          </cell>
          <cell r="P210" t="str">
            <v>1.บุคคลค้ำประกัน</v>
          </cell>
          <cell r="Q210">
            <v>38473.949999999997</v>
          </cell>
          <cell r="R210">
            <v>4670.28</v>
          </cell>
          <cell r="S210" t="str">
            <v>จังหวัดฮอด</v>
          </cell>
          <cell r="T210" t="str">
            <v>ผบE78</v>
          </cell>
          <cell r="U210" t="str">
            <v>2564</v>
          </cell>
          <cell r="V210" t="str">
            <v>ผบE1984</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21/3/2565</v>
          </cell>
          <cell r="BC210" t="str">
            <v/>
          </cell>
          <cell r="BD210" t="str">
            <v/>
          </cell>
          <cell r="BE210" t="str">
            <v/>
          </cell>
          <cell r="BF210" t="str">
            <v/>
          </cell>
          <cell r="BG210" t="str">
            <v/>
          </cell>
          <cell r="BH210" t="str">
            <v/>
          </cell>
          <cell r="BI210" t="str">
            <v/>
          </cell>
          <cell r="BJ210" t="str">
            <v/>
          </cell>
          <cell r="BK210" t="str">
            <v/>
          </cell>
          <cell r="BL210" t="str">
            <v/>
          </cell>
          <cell r="BM210" t="str">
            <v/>
          </cell>
          <cell r="BN210" t="str">
            <v/>
          </cell>
          <cell r="BO210" t="str">
            <v/>
          </cell>
          <cell r="BP210" t="str">
            <v/>
          </cell>
          <cell r="BQ210" t="str">
            <v/>
          </cell>
          <cell r="BR210" t="str">
            <v/>
          </cell>
          <cell r="BS210" t="str">
            <v/>
          </cell>
          <cell r="BT210" t="str">
            <v>นางอัมพร จันสุข</v>
          </cell>
          <cell r="BU210">
            <v>888164010004</v>
          </cell>
          <cell r="BV210" t="str">
            <v>1.นางอัมพร  จันสุข
2.นายคำมูล  จันสุข
3.นายสุวัติ   ไชยโพธิ์
4.นางสาคร   ไชยโพธิ์
5.นางพิน  ไชยคำร้อง
6.นายมานพ  ไชยคำร้อง</v>
          </cell>
          <cell r="BW210" t="str">
            <v>จำเลยที่ 1
คู่สมรสจำเลยที่ 1
จำเลยที่ 2
คู่สมรสจำเลยที่ 2
จำเลยที่ 3
คู่สมรสจำเลยที่ 3</v>
          </cell>
          <cell r="BX210" t="str">
            <v>3-5016-00033-13-0
3-5016-00033-12-1
3-5015-00213-08-0
3-5016-00034-12-8
3-5002-00823-82-5
3-5002-00823-81-7</v>
          </cell>
          <cell r="BY21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0"/>
          <cell r="CA210"/>
          <cell r="CB210"/>
          <cell r="CC210" t="str">
            <v>วรกมล</v>
          </cell>
          <cell r="CD210"/>
          <cell r="CE210"/>
          <cell r="CF210"/>
          <cell r="CG210"/>
          <cell r="CH210"/>
          <cell r="CI210"/>
          <cell r="CJ210"/>
          <cell r="CK210"/>
          <cell r="CL210"/>
          <cell r="CM210"/>
          <cell r="CN210"/>
          <cell r="CO210"/>
        </row>
        <row r="211">
          <cell r="B211">
            <v>1650</v>
          </cell>
          <cell r="C211">
            <v>203</v>
          </cell>
          <cell r="D211">
            <v>24</v>
          </cell>
          <cell r="E211">
            <v>12</v>
          </cell>
          <cell r="F211">
            <v>2564</v>
          </cell>
          <cell r="G211">
            <v>800048616653</v>
          </cell>
          <cell r="H211" t="str">
            <v>นาย</v>
          </cell>
          <cell r="I211" t="str">
            <v>ปริญญา</v>
          </cell>
          <cell r="J211" t="str">
            <v>แก้วมา</v>
          </cell>
          <cell r="K211">
            <v>3501600017134</v>
          </cell>
          <cell r="L211" t="str">
            <v>ฮอด</v>
          </cell>
          <cell r="M211" t="str">
            <v>เชียงใหม่ 3</v>
          </cell>
          <cell r="N211">
            <v>8</v>
          </cell>
          <cell r="O211" t="str">
            <v>สินเชื่อธนาคารประชาชน</v>
          </cell>
          <cell r="P211" t="str">
            <v>1.บุคคลค้ำประกัน</v>
          </cell>
          <cell r="Q211">
            <v>59304.41</v>
          </cell>
          <cell r="R211">
            <v>3219.21</v>
          </cell>
          <cell r="S211" t="str">
            <v>จังหวัดฮอด</v>
          </cell>
          <cell r="T211" t="str">
            <v>ผบE144</v>
          </cell>
          <cell r="U211" t="str">
            <v>2564</v>
          </cell>
          <cell r="V211" t="str">
            <v>ผบE160</v>
          </cell>
          <cell r="W211">
            <v>2564</v>
          </cell>
          <cell r="X211">
            <v>21</v>
          </cell>
          <cell r="Y211">
            <v>6</v>
          </cell>
          <cell r="Z211">
            <v>2564</v>
          </cell>
          <cell r="AA211"/>
          <cell r="AB211"/>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v>1500</v>
          </cell>
          <cell r="BD211">
            <v>31</v>
          </cell>
          <cell r="BE211">
            <v>8</v>
          </cell>
          <cell r="BF211">
            <v>2565</v>
          </cell>
          <cell r="BG211">
            <v>0</v>
          </cell>
          <cell r="BH211" t="str">
            <v>-</v>
          </cell>
          <cell r="BI211" t="str">
            <v>-</v>
          </cell>
          <cell r="BJ211" t="str">
            <v>-</v>
          </cell>
          <cell r="BK211">
            <v>0</v>
          </cell>
          <cell r="BL211">
            <v>1565</v>
          </cell>
          <cell r="BM211">
            <v>0</v>
          </cell>
          <cell r="BN211">
            <v>29</v>
          </cell>
          <cell r="BO211">
            <v>11</v>
          </cell>
          <cell r="BP211">
            <v>2565</v>
          </cell>
          <cell r="BQ211" t="str">
            <v>-</v>
          </cell>
          <cell r="BR211" t="str">
            <v>-</v>
          </cell>
          <cell r="BS211" t="str">
            <v>-</v>
          </cell>
          <cell r="BT211" t="str">
            <v>นายปริญญา แก้วมา</v>
          </cell>
          <cell r="BU211">
            <v>888164010071</v>
          </cell>
          <cell r="BV211" t="str">
            <v>1.นายปริญญา   แก้วมา
2.นางสาวจุฬาลักษณ์  หลงมณี
3.นายวิฑูรย์  บรรเทา
4.นางสาวเดวิกา  จะมู
5.นายเกรียงไกร  ไชยสีธี</v>
          </cell>
          <cell r="BW211" t="str">
            <v xml:space="preserve">จำเลยที่ 1
คู่สมรสจำเลยที่ 1
จำเลยที่ 2
คู่สมรสจำเลยที่ 2
จำเลยที่ 3
</v>
          </cell>
          <cell r="BX211" t="str">
            <v>3-5016-00017-13-4
3-5016-00017-52-5
3-5016-00010-33-4
5-5018-01088-94-9
1-5016-00056-17-6</v>
          </cell>
          <cell r="BY211"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1" t="str">
            <v>พบทรัพย์</v>
          </cell>
          <cell r="CA211" t="str">
            <v>พบทรัพย์</v>
          </cell>
          <cell r="CB211">
            <v>5</v>
          </cell>
          <cell r="CC211" t="str">
            <v>วรกมล</v>
          </cell>
          <cell r="CD211"/>
          <cell r="CE211"/>
          <cell r="CF211"/>
          <cell r="CG211"/>
          <cell r="CH211"/>
          <cell r="CI211"/>
          <cell r="CJ211"/>
          <cell r="CK211"/>
          <cell r="CL211">
            <v>242971</v>
          </cell>
          <cell r="CM211">
            <v>243069</v>
          </cell>
          <cell r="CN211"/>
          <cell r="CO211"/>
        </row>
        <row r="212">
          <cell r="B212">
            <v>1651</v>
          </cell>
          <cell r="C212">
            <v>204</v>
          </cell>
          <cell r="D212">
            <v>6</v>
          </cell>
          <cell r="E212">
            <v>1</v>
          </cell>
          <cell r="F212">
            <v>2565</v>
          </cell>
          <cell r="G212">
            <v>800030293396</v>
          </cell>
          <cell r="H212" t="str">
            <v>นาย</v>
          </cell>
          <cell r="I212" t="str">
            <v>ศุภชัย</v>
          </cell>
          <cell r="J212" t="str">
            <v>จิตอารี</v>
          </cell>
          <cell r="K212">
            <v>1550500023119</v>
          </cell>
          <cell r="L212" t="str">
            <v>เซ็นทรัลแอร์พอร์ตพลาซ่า
เชียงใหม่</v>
          </cell>
          <cell r="M212" t="str">
            <v>เชียงใหม่ 1</v>
          </cell>
          <cell r="N212">
            <v>8</v>
          </cell>
          <cell r="O212" t="str">
            <v>สินเชื่อสวัสดิการ</v>
          </cell>
          <cell r="P212" t="str">
            <v>1.บุคคลค้ำประกัน</v>
          </cell>
          <cell r="Q212">
            <v>380663.1</v>
          </cell>
          <cell r="R212">
            <v>80984.09</v>
          </cell>
          <cell r="S212" t="str">
            <v>จังหวัดน่าน สาขาปัว</v>
          </cell>
          <cell r="T212" t="str">
            <v>ผบ.1045</v>
          </cell>
          <cell r="U212" t="str">
            <v>2558</v>
          </cell>
          <cell r="V212" t="str">
            <v>ผบ.50</v>
          </cell>
          <cell r="W212">
            <v>2559</v>
          </cell>
          <cell r="X212">
            <v>1</v>
          </cell>
          <cell r="Y212">
            <v>2</v>
          </cell>
          <cell r="Z212">
            <v>2559</v>
          </cell>
          <cell r="AA212"/>
          <cell r="AB212"/>
          <cell r="AC212"/>
          <cell r="AD212">
            <v>2</v>
          </cell>
          <cell r="AE212">
            <v>2</v>
          </cell>
          <cell r="AF212">
            <v>2559</v>
          </cell>
          <cell r="AG212">
            <v>4</v>
          </cell>
          <cell r="AH212">
            <v>8</v>
          </cell>
          <cell r="AI212">
            <v>2559</v>
          </cell>
          <cell r="AJ212"/>
          <cell r="AK212"/>
          <cell r="AL212"/>
          <cell r="AM212"/>
          <cell r="AN212"/>
          <cell r="AO212"/>
          <cell r="AP212"/>
          <cell r="AQ212"/>
          <cell r="AR212"/>
          <cell r="AS212"/>
          <cell r="AT212"/>
          <cell r="AU212"/>
          <cell r="AV212"/>
          <cell r="AW212"/>
          <cell r="AX212"/>
          <cell r="AY212"/>
          <cell r="AZ212"/>
          <cell r="BA212"/>
          <cell r="BB212" t="str">
            <v>สืบทรัพย์ (คำสั่ง 6/1/2565)//สืบแล้ว  รายงานผล วันที่ 22/3/2565</v>
          </cell>
          <cell r="BC212">
            <v>1500</v>
          </cell>
          <cell r="BD212">
            <v>16</v>
          </cell>
          <cell r="BE212">
            <v>9</v>
          </cell>
          <cell r="BF212">
            <v>2565</v>
          </cell>
          <cell r="BG212">
            <v>0</v>
          </cell>
          <cell r="BH212" t="str">
            <v>-</v>
          </cell>
          <cell r="BI212" t="str">
            <v>-</v>
          </cell>
          <cell r="BJ212" t="str">
            <v>-</v>
          </cell>
          <cell r="BK212">
            <v>0</v>
          </cell>
          <cell r="BL212">
            <v>2320</v>
          </cell>
          <cell r="BM212">
            <v>0</v>
          </cell>
          <cell r="BN212" t="str">
            <v/>
          </cell>
          <cell r="BO212" t="str">
            <v/>
          </cell>
          <cell r="BP212" t="str">
            <v/>
          </cell>
          <cell r="BQ212" t="str">
            <v>-</v>
          </cell>
          <cell r="BR212" t="str">
            <v>-</v>
          </cell>
          <cell r="BS212" t="str">
            <v>-</v>
          </cell>
          <cell r="BT212" t="str">
            <v>นายศุภชัย จิตอารี</v>
          </cell>
          <cell r="BU212">
            <v>0</v>
          </cell>
          <cell r="BV212" t="str">
            <v>1.นายศุภชัย จิตอารี
2.นางสาวศรัญญา ไชยวุฒิ
3.นายณัฐพงษ์ ธรรมวงค์
4.นางสาวธนมน ศรีรุ่งเรือง
5.นางสาวณัฐธิดา พาจันดี</v>
          </cell>
          <cell r="BW212" t="str">
            <v xml:space="preserve">จำเลยที่ 1
คู่สมรสจำเลยที่ 1
จำเลยที่ 2
คู่สมรสจำเลยที่ 2
จำเลยที่ 3
</v>
          </cell>
          <cell r="BX212" t="str">
            <v>1-5505-00023-11-9
1-9599-00147-93-6
3-5703-00142-72-2
3-7298-00076-66-1
1-5099-00635-59-4</v>
          </cell>
          <cell r="BY212"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243004</v>
          </cell>
          <cell r="CM212">
            <v>243141</v>
          </cell>
          <cell r="CN212"/>
          <cell r="CO212"/>
        </row>
        <row r="213">
          <cell r="B213">
            <v>1652</v>
          </cell>
          <cell r="C213">
            <v>205</v>
          </cell>
          <cell r="D213">
            <v>14</v>
          </cell>
          <cell r="E213">
            <v>1</v>
          </cell>
          <cell r="F213">
            <v>2565</v>
          </cell>
          <cell r="G213">
            <v>800048501426</v>
          </cell>
          <cell r="H213" t="str">
            <v>นางสาว</v>
          </cell>
          <cell r="I213" t="str">
            <v>จิราภรณ์</v>
          </cell>
          <cell r="J213" t="str">
            <v>สิทธิยานันท์</v>
          </cell>
          <cell r="K213">
            <v>3739900121153</v>
          </cell>
          <cell r="L213" t="str">
            <v>ถนนทิพย์เนตร</v>
          </cell>
          <cell r="M213" t="str">
            <v>เชียงใหม่ 1</v>
          </cell>
          <cell r="N213">
            <v>8</v>
          </cell>
          <cell r="O213" t="str">
            <v>สินเชื่อธนาคารประชาชน</v>
          </cell>
          <cell r="P213" t="str">
            <v>1.บุคคลค้ำประกัน</v>
          </cell>
          <cell r="Q213">
            <v>89548</v>
          </cell>
          <cell r="R213">
            <v>29740.639999999999</v>
          </cell>
          <cell r="S213" t="str">
            <v>แขวงเชียงใหม่</v>
          </cell>
          <cell r="T213" t="str">
            <v>ผบE1248</v>
          </cell>
          <cell r="U213" t="str">
            <v>2564</v>
          </cell>
          <cell r="V213" t="str">
            <v>ผบE3692</v>
          </cell>
          <cell r="W213">
            <v>2564</v>
          </cell>
          <cell r="X213">
            <v>2</v>
          </cell>
          <cell r="Y213">
            <v>11</v>
          </cell>
          <cell r="Z213">
            <v>2564</v>
          </cell>
          <cell r="AA213"/>
          <cell r="AB213"/>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t="str">
            <v>สืบทรัพย์ (คำสั่ง 14/1/2565)//สืบแล้ว  รายงานผล วันที่ 11/3/2565</v>
          </cell>
          <cell r="BC213">
            <v>1200</v>
          </cell>
          <cell r="BD213">
            <v>24</v>
          </cell>
          <cell r="BE213">
            <v>8</v>
          </cell>
          <cell r="BF213">
            <v>2565</v>
          </cell>
          <cell r="BG213">
            <v>0</v>
          </cell>
          <cell r="BH213" t="str">
            <v>-</v>
          </cell>
          <cell r="BI213" t="str">
            <v>-</v>
          </cell>
          <cell r="BJ213" t="str">
            <v>-</v>
          </cell>
          <cell r="BK213">
            <v>0</v>
          </cell>
          <cell r="BL213">
            <v>2765</v>
          </cell>
          <cell r="BM213">
            <v>0</v>
          </cell>
          <cell r="BN213">
            <v>20</v>
          </cell>
          <cell r="BO213">
            <v>10</v>
          </cell>
          <cell r="BP213">
            <v>2565</v>
          </cell>
          <cell r="BQ213" t="str">
            <v>-</v>
          </cell>
          <cell r="BR213" t="str">
            <v>-</v>
          </cell>
          <cell r="BS213" t="str">
            <v>-</v>
          </cell>
          <cell r="BT213" t="str">
            <v>นางสาวจิราภรณ์ สิทธิยานันท์</v>
          </cell>
          <cell r="BU213">
            <v>883163011882</v>
          </cell>
          <cell r="BV213" t="str">
            <v>1.นางสาวจิราภรณ์ สิทธิยานันท์ 
2.นายสิทธิชัย ธรรมเจริญ
3.นายอรรถวุฒิ ยาวุฑฒิ
4.นางวัลยา ยาวุฑฒิ</v>
          </cell>
          <cell r="BW213" t="str">
            <v>จำเลยที่ 1
คู่สมรสจำเลยที่ 1
จำเลยที่ 2
คู่สมรสจำเลยที่ 2</v>
          </cell>
          <cell r="BX213" t="str">
            <v>3-7399-00121-15-3
3-7099-00030-32-8
3-5799-00188-49-7
3-5101-00407-66-8</v>
          </cell>
          <cell r="BY21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3" t="str">
            <v>พบทรัพย์</v>
          </cell>
          <cell r="CA213" t="str">
            <v>พบทรัพย์</v>
          </cell>
          <cell r="CB213">
            <v>4</v>
          </cell>
          <cell r="CC213" t="str">
            <v>วรกมล</v>
          </cell>
          <cell r="CD213"/>
          <cell r="CE213"/>
          <cell r="CF213"/>
          <cell r="CG213"/>
          <cell r="CH213"/>
          <cell r="CI213"/>
          <cell r="CJ213"/>
          <cell r="CK213"/>
          <cell r="CL213">
            <v>242971</v>
          </cell>
          <cell r="CM213">
            <v>243088</v>
          </cell>
          <cell r="CN213"/>
          <cell r="CO213"/>
        </row>
        <row r="214">
          <cell r="B214">
            <v>1653</v>
          </cell>
          <cell r="C214">
            <v>206</v>
          </cell>
          <cell r="D214">
            <v>18</v>
          </cell>
          <cell r="E214">
            <v>1</v>
          </cell>
          <cell r="F214">
            <v>2565</v>
          </cell>
          <cell r="G214">
            <v>800044709957</v>
          </cell>
          <cell r="H214" t="str">
            <v>นาย</v>
          </cell>
          <cell r="I214" t="str">
            <v>บันเทิง</v>
          </cell>
          <cell r="J214" t="str">
            <v>ไชยา</v>
          </cell>
          <cell r="K214">
            <v>3509900774761</v>
          </cell>
          <cell r="L214" t="str">
            <v>แม่แตง</v>
          </cell>
          <cell r="M214" t="str">
            <v>เชียงใหม่ 2</v>
          </cell>
          <cell r="N214">
            <v>8</v>
          </cell>
          <cell r="O214" t="str">
            <v>สินเชื่อพัฒนาองค์กรชุมชน (รายบุคคล)</v>
          </cell>
          <cell r="P214" t="str">
            <v>1.บุคคลค้ำประกัน</v>
          </cell>
          <cell r="Q214">
            <v>156154.10999999999</v>
          </cell>
          <cell r="R214">
            <v>46992.46</v>
          </cell>
          <cell r="S214" t="str">
            <v>แขวงเชียงดาว</v>
          </cell>
          <cell r="T214" t="str">
            <v>ผบE376</v>
          </cell>
          <cell r="U214" t="str">
            <v>2564</v>
          </cell>
          <cell r="V214" t="str">
            <v>ผบE320</v>
          </cell>
          <cell r="W214">
            <v>2564</v>
          </cell>
          <cell r="X214">
            <v>7</v>
          </cell>
          <cell r="Y214">
            <v>9</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18/1/2565)//สืบแล้ว   รายงานผล วันที่ 10/2/2565//สืบครั้งที่ 2 รายงานผล25/6/2567</v>
          </cell>
          <cell r="BC214">
            <v>2100</v>
          </cell>
          <cell r="BD214">
            <v>22</v>
          </cell>
          <cell r="BE214">
            <v>8</v>
          </cell>
          <cell r="BF214">
            <v>2565</v>
          </cell>
          <cell r="BG214">
            <v>0</v>
          </cell>
          <cell r="BH214" t="str">
            <v>-</v>
          </cell>
          <cell r="BI214" t="str">
            <v>-</v>
          </cell>
          <cell r="BJ214" t="str">
            <v>-</v>
          </cell>
          <cell r="BK214">
            <v>0</v>
          </cell>
          <cell r="BL214">
            <v>1865</v>
          </cell>
          <cell r="BM214">
            <v>0</v>
          </cell>
          <cell r="BN214">
            <v>24</v>
          </cell>
          <cell r="BO214">
            <v>5</v>
          </cell>
          <cell r="BP214">
            <v>2566</v>
          </cell>
          <cell r="BQ214" t="str">
            <v>-</v>
          </cell>
          <cell r="BR214" t="str">
            <v>-</v>
          </cell>
          <cell r="BS214" t="str">
            <v>-</v>
          </cell>
          <cell r="BT214" t="str">
            <v>นายบันเทิง ไชยา</v>
          </cell>
          <cell r="BU214">
            <v>823561010344</v>
          </cell>
          <cell r="BV214"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4" t="str">
            <v>จำเลยที่ 1
จำเลยที่ 2
จำเลยที่ 3
จำเลยที่ 4
คู่สมรสจำเลยที่ 4
จำเลยที่ 5
คู่สมรสจำเลยที่ 5</v>
          </cell>
          <cell r="BX214" t="str">
            <v>3-5099-00774-76-1
3-5006-00259-56-1
3-5006-00257-17-7
3-5805-00021-38-4
3-5006-00020-28-2
3-5006-00259-62-5
5-5009-90014-27-1</v>
          </cell>
          <cell r="BY214"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4" t="str">
            <v>ไม่พบทรัพย์</v>
          </cell>
          <cell r="CA214" t="str">
            <v>พบทรัพย์</v>
          </cell>
          <cell r="CB214">
            <v>7</v>
          </cell>
          <cell r="CC214" t="str">
            <v>วรกมล</v>
          </cell>
          <cell r="CD214"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4" t="str">
            <v>จำเลยที่ 1
คู่สมรสจำเลยที่ 1
จำเลยที่ 2
จำเลยที่ 3
จำเลยที่ 4
คู่สมรสจำเลยที่ 4
จำเลยที่ 5
คู่สมรสจำเลยที่ 5</v>
          </cell>
          <cell r="CF214" t="str">
            <v>3-5099-00774-76-1
3-5020-00094-60-1
3-5006-00259-56-1
3-5006-00257-17-7
3-5805-00021-38-4
3-5006-00020-28-2
3-5006-00259-62-5
3-5009-90014-27-1</v>
          </cell>
          <cell r="CG21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4"/>
          <cell r="CI214"/>
          <cell r="CJ214">
            <v>8</v>
          </cell>
          <cell r="CK214"/>
          <cell r="CL214">
            <v>242971</v>
          </cell>
          <cell r="CM214">
            <v>243088</v>
          </cell>
          <cell r="CN214"/>
          <cell r="CO214"/>
        </row>
        <row r="215">
          <cell r="B215">
            <v>1654</v>
          </cell>
          <cell r="C215">
            <v>207</v>
          </cell>
          <cell r="D215">
            <v>18</v>
          </cell>
          <cell r="E215">
            <v>1</v>
          </cell>
          <cell r="F215">
            <v>2565</v>
          </cell>
          <cell r="G215">
            <v>800052517938</v>
          </cell>
          <cell r="H215" t="str">
            <v>นาย</v>
          </cell>
          <cell r="I215" t="str">
            <v>สมเดช</v>
          </cell>
          <cell r="J215" t="str">
            <v>พุทธา</v>
          </cell>
          <cell r="K215">
            <v>3500600116948</v>
          </cell>
          <cell r="L215" t="str">
            <v>แม่แตง</v>
          </cell>
          <cell r="M215" t="str">
            <v>เชียงใหม่ 2</v>
          </cell>
          <cell r="N215">
            <v>8</v>
          </cell>
          <cell r="O215" t="str">
            <v>สินเชื่อธนาคารประชาชน</v>
          </cell>
          <cell r="P215" t="str">
            <v>1.บุคคลค้ำประกัน</v>
          </cell>
          <cell r="Q215">
            <v>76999</v>
          </cell>
          <cell r="R215">
            <v>31755.439999999999</v>
          </cell>
          <cell r="S215" t="str">
            <v>แขวงเชียงดาว</v>
          </cell>
          <cell r="T215" t="str">
            <v>ผบE216</v>
          </cell>
          <cell r="U215" t="str">
            <v>2564</v>
          </cell>
          <cell r="V215" t="str">
            <v>ผบE593</v>
          </cell>
          <cell r="W215">
            <v>2564</v>
          </cell>
          <cell r="X215">
            <v>30</v>
          </cell>
          <cell r="Y215">
            <v>11</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 // สืบรอบ 2 (คำสั่ง 12/10/2566)//รายงานผล 25/6/2567</v>
          </cell>
          <cell r="BC215">
            <v>900</v>
          </cell>
          <cell r="BD215">
            <v>22</v>
          </cell>
          <cell r="BE215">
            <v>8</v>
          </cell>
          <cell r="BF215">
            <v>2565</v>
          </cell>
          <cell r="BG215">
            <v>0</v>
          </cell>
          <cell r="BH215" t="str">
            <v>-</v>
          </cell>
          <cell r="BI215" t="str">
            <v>-</v>
          </cell>
          <cell r="BJ215" t="str">
            <v>-</v>
          </cell>
          <cell r="BK215">
            <v>0</v>
          </cell>
          <cell r="BL215">
            <v>930</v>
          </cell>
          <cell r="BM215">
            <v>0</v>
          </cell>
          <cell r="BN215">
            <v>24</v>
          </cell>
          <cell r="BO215">
            <v>5</v>
          </cell>
          <cell r="BP215">
            <v>2566</v>
          </cell>
          <cell r="BQ215" t="str">
            <v>-</v>
          </cell>
          <cell r="BR215" t="str">
            <v>-</v>
          </cell>
          <cell r="BS215" t="str">
            <v>-</v>
          </cell>
          <cell r="BT215" t="str">
            <v>นายสมเดช พุทธา</v>
          </cell>
          <cell r="BU215">
            <v>883162010626</v>
          </cell>
          <cell r="BV215" t="str">
            <v xml:space="preserve">1.นายสมเดช พุทธา
2.นางสาวเพ็ญศรี พุทธา
3.นายจิราภัทร คำแก้ว
</v>
          </cell>
          <cell r="BW215" t="str">
            <v>จำเลยที่ 1
คู่สมรสจำเลยที่ 1
จำเลยที่ 2</v>
          </cell>
          <cell r="BX215" t="str">
            <v>3-5006-00116-94-8
3-5006-00116-95-6
8-5020-73002-88-0</v>
          </cell>
          <cell r="BY215"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5" t="str">
            <v>พบทรัพย์</v>
          </cell>
          <cell r="CA215" t="str">
            <v>พบทรัพย์</v>
          </cell>
          <cell r="CB215">
            <v>3</v>
          </cell>
          <cell r="CC215" t="str">
            <v>วรกมล</v>
          </cell>
          <cell r="CD215" t="str">
            <v>1.นายสมเดช  พุทธา
2.นายจิราภัทร  คำแก้ว</v>
          </cell>
          <cell r="CE215" t="str">
            <v>จำเลยที่ 1
จำเลยที่ 2</v>
          </cell>
          <cell r="CF215" t="str">
            <v>3-5006-00116-94-8
8-5020-73002-88-0</v>
          </cell>
          <cell r="CG215"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5"/>
          <cell r="CI215"/>
          <cell r="CJ215">
            <v>2</v>
          </cell>
          <cell r="CK215"/>
          <cell r="CL215">
            <v>242971</v>
          </cell>
          <cell r="CM215">
            <v>243088</v>
          </cell>
          <cell r="CN215"/>
          <cell r="CO215"/>
        </row>
        <row r="216">
          <cell r="B216">
            <v>1655</v>
          </cell>
          <cell r="C216">
            <v>208</v>
          </cell>
          <cell r="D216">
            <v>18</v>
          </cell>
          <cell r="E216">
            <v>1</v>
          </cell>
          <cell r="F216">
            <v>2565</v>
          </cell>
          <cell r="G216">
            <v>800085275934</v>
          </cell>
          <cell r="H216" t="str">
            <v>นางสาว</v>
          </cell>
          <cell r="I216" t="str">
            <v xml:space="preserve">ดวงมณี </v>
          </cell>
          <cell r="J216" t="str">
            <v>สดับ</v>
          </cell>
          <cell r="K216">
            <v>3501400188041</v>
          </cell>
          <cell r="L216" t="str">
            <v>แม่โจ้</v>
          </cell>
          <cell r="M216" t="str">
            <v>เชียงใหม่ 2</v>
          </cell>
          <cell r="N216">
            <v>8</v>
          </cell>
          <cell r="O216" t="str">
            <v>สินเชื่อธนาคารประชาชน</v>
          </cell>
          <cell r="P216" t="str">
            <v>1.บุคคลค้ำประกัน</v>
          </cell>
          <cell r="Q216">
            <v>120000</v>
          </cell>
          <cell r="R216">
            <v>28536.28</v>
          </cell>
          <cell r="S216" t="str">
            <v>แขวงเชียงใหม่</v>
          </cell>
          <cell r="T216" t="str">
            <v>ผบE1420</v>
          </cell>
          <cell r="U216" t="str">
            <v>2564</v>
          </cell>
          <cell r="V216" t="str">
            <v>ผบE4031</v>
          </cell>
          <cell r="W216">
            <v>2564</v>
          </cell>
          <cell r="X216">
            <v>2</v>
          </cell>
          <cell r="Y216">
            <v>12</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10/2/2565//ชะลอยึด 10/3/2565</v>
          </cell>
          <cell r="BC216">
            <v>1500</v>
          </cell>
          <cell r="BD216">
            <v>22</v>
          </cell>
          <cell r="BE216">
            <v>8</v>
          </cell>
          <cell r="BF216">
            <v>2565</v>
          </cell>
          <cell r="BG216">
            <v>0</v>
          </cell>
          <cell r="BH216" t="str">
            <v>-</v>
          </cell>
          <cell r="BI216" t="str">
            <v>-</v>
          </cell>
          <cell r="BJ216" t="str">
            <v>-</v>
          </cell>
          <cell r="BK216">
            <v>0</v>
          </cell>
          <cell r="BL216">
            <v>1565</v>
          </cell>
          <cell r="BM216">
            <v>0</v>
          </cell>
          <cell r="BN216">
            <v>27</v>
          </cell>
          <cell r="BO216">
            <v>12</v>
          </cell>
          <cell r="BP216">
            <v>2565</v>
          </cell>
          <cell r="BQ216" t="str">
            <v>-</v>
          </cell>
          <cell r="BR216" t="str">
            <v>-</v>
          </cell>
          <cell r="BS216" t="str">
            <v>-</v>
          </cell>
          <cell r="BT216" t="str">
            <v>นางสาวดวงมณี  สดับ</v>
          </cell>
          <cell r="BU216">
            <v>883263012245</v>
          </cell>
          <cell r="BV216" t="str">
            <v>1.นางสาวดวงมณี สดับ
2.นางสาวพัชรี ทัพผดุง
3.นายอุเทน อุดร
4.นางจินดา มีทอง
5.นายขวัญชัย มีทอง</v>
          </cell>
          <cell r="BW216" t="str">
            <v>จำเลยที่ 1
จำเลยที่ 2
คู่สมรสจำเลยที่ 2
จำเลยที่ 3
คู่สมรสจำเลยที่ 3</v>
          </cell>
          <cell r="BX216" t="str">
            <v>3-5014-00188-04-1
3-5705-00264-63-5
3-5014-00570-14-0
3-5014-00605-99-7
3-5404-00462-31-1</v>
          </cell>
          <cell r="BY216"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6" t="str">
            <v>พบทรัพย์</v>
          </cell>
          <cell r="CA216" t="str">
            <v>พบทรัพย์</v>
          </cell>
          <cell r="CB216">
            <v>5</v>
          </cell>
          <cell r="CC216" t="str">
            <v>จันทร์นิภา</v>
          </cell>
          <cell r="CD216"/>
          <cell r="CE216"/>
          <cell r="CF216"/>
          <cell r="CG216"/>
          <cell r="CH216"/>
          <cell r="CI216"/>
          <cell r="CJ216"/>
          <cell r="CK216"/>
          <cell r="CL216">
            <v>242971</v>
          </cell>
          <cell r="CM216">
            <v>243088</v>
          </cell>
          <cell r="CN216"/>
          <cell r="CO216"/>
        </row>
        <row r="217">
          <cell r="B217">
            <v>1656</v>
          </cell>
          <cell r="C217">
            <v>209</v>
          </cell>
          <cell r="D217">
            <v>18</v>
          </cell>
          <cell r="E217">
            <v>1</v>
          </cell>
          <cell r="F217">
            <v>2565</v>
          </cell>
          <cell r="G217">
            <v>800093377292</v>
          </cell>
          <cell r="H217" t="str">
            <v>นาย</v>
          </cell>
          <cell r="I217" t="str">
            <v>ธวัชชัย</v>
          </cell>
          <cell r="J217" t="str">
            <v>เฮงมี</v>
          </cell>
          <cell r="K217">
            <v>1102000771871</v>
          </cell>
          <cell r="L217" t="str">
            <v>มีโชคพลาซ่า</v>
          </cell>
          <cell r="M217" t="str">
            <v>เชียงใหม่ 2</v>
          </cell>
          <cell r="N217">
            <v>8</v>
          </cell>
          <cell r="O217" t="str">
            <v>สินเชื่อแก้ไข้ปัญหาหนี้นอกระบบ PSA ระยะที่ 2</v>
          </cell>
          <cell r="P217" t="str">
            <v>1.บุคคลค้ำประกัน</v>
          </cell>
          <cell r="Q217">
            <v>37499</v>
          </cell>
          <cell r="R217">
            <v>7175.14</v>
          </cell>
          <cell r="S217" t="str">
            <v>แขวงเชียงดาว</v>
          </cell>
          <cell r="T217" t="str">
            <v>ผบE375</v>
          </cell>
          <cell r="U217" t="str">
            <v>2564</v>
          </cell>
          <cell r="V217" t="str">
            <v>ผบE319</v>
          </cell>
          <cell r="W217">
            <v>2564</v>
          </cell>
          <cell r="X217">
            <v>7</v>
          </cell>
          <cell r="Y217">
            <v>9</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รายงานผลวันที่ 10/2/2565//สืบครั้งที่ 2 รายงานผล 25/6/2567</v>
          </cell>
          <cell r="BC217">
            <v>600</v>
          </cell>
          <cell r="BD217">
            <v>22</v>
          </cell>
          <cell r="BE217">
            <v>8</v>
          </cell>
          <cell r="BF217">
            <v>2565</v>
          </cell>
          <cell r="BG217">
            <v>0</v>
          </cell>
          <cell r="BH217" t="str">
            <v>-</v>
          </cell>
          <cell r="BI217" t="str">
            <v>-</v>
          </cell>
          <cell r="BJ217" t="str">
            <v>-</v>
          </cell>
          <cell r="BK217">
            <v>0</v>
          </cell>
          <cell r="BL217">
            <v>1000</v>
          </cell>
          <cell r="BM217">
            <v>0</v>
          </cell>
          <cell r="BN217">
            <v>21</v>
          </cell>
          <cell r="BO217">
            <v>6</v>
          </cell>
          <cell r="BP217">
            <v>2566</v>
          </cell>
          <cell r="BQ217" t="str">
            <v>-</v>
          </cell>
          <cell r="BR217" t="str">
            <v>-</v>
          </cell>
          <cell r="BS217" t="str">
            <v>-</v>
          </cell>
          <cell r="BT217" t="str">
            <v>นายธวัชชัย เฮงมี</v>
          </cell>
          <cell r="BU217">
            <v>883264010016</v>
          </cell>
          <cell r="BV217" t="str">
            <v>1.นายธวัชชัย เฮงมี
2.นางสาววิกานดา ศุภอมฤต</v>
          </cell>
          <cell r="BW217" t="str">
            <v>จำเลยที่ 1
จำเลยที่ 2</v>
          </cell>
          <cell r="BX217" t="str">
            <v>1-1020-00771-87-1
1-5007-00129-10-7</v>
          </cell>
          <cell r="BY217"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7" t="str">
            <v>ไม่พบทรัพย์</v>
          </cell>
          <cell r="CA217" t="str">
            <v>พบทรัพย์</v>
          </cell>
          <cell r="CB217">
            <v>2</v>
          </cell>
          <cell r="CC217" t="str">
            <v>จันทร์นิภา</v>
          </cell>
          <cell r="CD217" t="str">
            <v>1.นายธวัชชัย  เฮงมี 
2.นางสาววิกานดา  ศุภอมฤต</v>
          </cell>
          <cell r="CE217" t="str">
            <v>จำเลยที่ 1
จำเลยที่ 2</v>
          </cell>
          <cell r="CF217" t="str">
            <v>1-1020-00771-87-1
1-5007-00129-10-7</v>
          </cell>
          <cell r="CG217"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7"/>
          <cell r="CI217"/>
          <cell r="CJ217">
            <v>2</v>
          </cell>
          <cell r="CK217"/>
          <cell r="CL217">
            <v>242971</v>
          </cell>
          <cell r="CM217">
            <v>243088</v>
          </cell>
          <cell r="CN217"/>
          <cell r="CO217"/>
        </row>
        <row r="218">
          <cell r="B218">
            <v>1657</v>
          </cell>
          <cell r="C218">
            <v>210</v>
          </cell>
          <cell r="D218">
            <v>26</v>
          </cell>
          <cell r="E218">
            <v>1</v>
          </cell>
          <cell r="F218">
            <v>2565</v>
          </cell>
          <cell r="G218">
            <v>800048270071</v>
          </cell>
          <cell r="H218" t="str">
            <v>นาย</v>
          </cell>
          <cell r="I218" t="str">
            <v>จตุรงค์</v>
          </cell>
          <cell r="J218" t="str">
            <v>มณีโสภณ</v>
          </cell>
          <cell r="K218">
            <v>3501000022021</v>
          </cell>
          <cell r="L218" t="str">
            <v>บวกครกหลวง</v>
          </cell>
          <cell r="M218" t="str">
            <v>เชียงใหม่ 3</v>
          </cell>
          <cell r="N218">
            <v>8</v>
          </cell>
          <cell r="O218" t="str">
            <v>สินเชื่อโครงการธนาคารประชาชน</v>
          </cell>
          <cell r="P218" t="str">
            <v>1.บุคคลค้ำประกัน</v>
          </cell>
          <cell r="Q218">
            <v>69930.94</v>
          </cell>
          <cell r="R218">
            <v>7261.71</v>
          </cell>
          <cell r="S218" t="str">
            <v>จังหวัดฝาง</v>
          </cell>
          <cell r="T218" t="str">
            <v>ผบ.1146</v>
          </cell>
          <cell r="U218">
            <v>2560</v>
          </cell>
          <cell r="V218" t="str">
            <v>ผบ.2565</v>
          </cell>
          <cell r="W218">
            <v>2561</v>
          </cell>
          <cell r="X218"/>
          <cell r="Y218"/>
          <cell r="Z218"/>
          <cell r="AA218">
            <v>7</v>
          </cell>
          <cell r="AB218">
            <v>3</v>
          </cell>
          <cell r="AC218">
            <v>2561</v>
          </cell>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26/1/2565)//สืบแล้ว  รายงานผล วันที่ 9/3/2565</v>
          </cell>
          <cell r="BC218">
            <v>1200</v>
          </cell>
          <cell r="BD218">
            <v>26</v>
          </cell>
          <cell r="BE218">
            <v>9</v>
          </cell>
          <cell r="BF218">
            <v>2565</v>
          </cell>
          <cell r="BG218">
            <v>0</v>
          </cell>
          <cell r="BH218" t="str">
            <v>-</v>
          </cell>
          <cell r="BI218" t="str">
            <v>-</v>
          </cell>
          <cell r="BJ218" t="str">
            <v>-</v>
          </cell>
          <cell r="BK218">
            <v>0</v>
          </cell>
          <cell r="BL218">
            <v>2115</v>
          </cell>
          <cell r="BM218">
            <v>0</v>
          </cell>
          <cell r="BN218">
            <v>6</v>
          </cell>
          <cell r="BO218">
            <v>12</v>
          </cell>
          <cell r="BP218">
            <v>2565</v>
          </cell>
          <cell r="BQ218" t="str">
            <v>-</v>
          </cell>
          <cell r="BR218" t="str">
            <v>-</v>
          </cell>
          <cell r="BS218" t="str">
            <v>-</v>
          </cell>
          <cell r="BT218" t="str">
            <v>นายจตุรงค์ มณีโสภณ</v>
          </cell>
          <cell r="BU218">
            <v>0</v>
          </cell>
          <cell r="BV218" t="str">
            <v>1.นายจตุรงค์ มณีโสภณ
2.นางวรัญญา มณีโสภณ
3.นายภาคิน ศรีเฟื่อง
4.นางสาวชลธิชา นำชัย</v>
          </cell>
          <cell r="BW218" t="str">
            <v>จำเลยที่ 1
คู่สมรสจำเลยที่ 1
จำเลยที่ 2
จำเลยที่ 3</v>
          </cell>
          <cell r="BX218" t="str">
            <v>3-5010-00022-02-1
3-5603-01005-62-1
1-6001-00064-03-8
1-5009-00100-63-3</v>
          </cell>
          <cell r="BY218"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8" t="str">
            <v>ไม่พบทรัพย์</v>
          </cell>
          <cell r="CA218" t="str">
            <v>พบทรัพย์</v>
          </cell>
          <cell r="CB218">
            <v>4</v>
          </cell>
          <cell r="CC218" t="str">
            <v>จันทร์นิภา</v>
          </cell>
          <cell r="CD218"/>
          <cell r="CE218"/>
          <cell r="CF218"/>
          <cell r="CG218"/>
          <cell r="CH218"/>
          <cell r="CI218"/>
          <cell r="CJ218"/>
          <cell r="CK218"/>
          <cell r="CL218">
            <v>243004</v>
          </cell>
          <cell r="CM218">
            <v>243141</v>
          </cell>
          <cell r="CN218"/>
          <cell r="CO218"/>
        </row>
        <row r="219">
          <cell r="B219">
            <v>1658</v>
          </cell>
          <cell r="C219">
            <v>211</v>
          </cell>
          <cell r="D219">
            <v>26</v>
          </cell>
          <cell r="E219">
            <v>1</v>
          </cell>
          <cell r="F219">
            <v>2565</v>
          </cell>
          <cell r="G219">
            <v>800004965821</v>
          </cell>
          <cell r="H219" t="str">
            <v>นาง</v>
          </cell>
          <cell r="I219" t="str">
            <v>ปัตตา</v>
          </cell>
          <cell r="J219" t="str">
            <v>ลือขุนทด</v>
          </cell>
          <cell r="K219">
            <v>2501000001646</v>
          </cell>
          <cell r="L219" t="str">
            <v>ฝาง</v>
          </cell>
          <cell r="M219" t="str">
            <v>เชียงใหม่ 2</v>
          </cell>
          <cell r="N219">
            <v>8</v>
          </cell>
          <cell r="O219" t="str">
            <v>สินเชื่อธนาคารประชาชน</v>
          </cell>
          <cell r="P219" t="str">
            <v>1.บุคคลค้ำประกัน</v>
          </cell>
          <cell r="Q219">
            <v>40000</v>
          </cell>
          <cell r="R219">
            <v>6200</v>
          </cell>
          <cell r="S219" t="str">
            <v>จังหวัดฝาง</v>
          </cell>
          <cell r="T219" t="str">
            <v>ผบ.590</v>
          </cell>
          <cell r="U219">
            <v>2554</v>
          </cell>
          <cell r="V219" t="str">
            <v>ผบ.64</v>
          </cell>
          <cell r="W219">
            <v>2555</v>
          </cell>
          <cell r="X219">
            <v>16</v>
          </cell>
          <cell r="Y219">
            <v>2</v>
          </cell>
          <cell r="Z219">
            <v>2555</v>
          </cell>
          <cell r="AA219"/>
          <cell r="AB219"/>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25</v>
          </cell>
          <cell r="BE219">
            <v>11</v>
          </cell>
          <cell r="BF219">
            <v>2565</v>
          </cell>
          <cell r="BG219">
            <v>0</v>
          </cell>
          <cell r="BH219" t="str">
            <v>-</v>
          </cell>
          <cell r="BI219" t="str">
            <v>-</v>
          </cell>
          <cell r="BJ219" t="str">
            <v>-</v>
          </cell>
          <cell r="BK219">
            <v>0</v>
          </cell>
          <cell r="BL219">
            <v>1170</v>
          </cell>
          <cell r="BM219">
            <v>0</v>
          </cell>
          <cell r="BN219">
            <v>16</v>
          </cell>
          <cell r="BO219">
            <v>6</v>
          </cell>
          <cell r="BP219">
            <v>2566</v>
          </cell>
          <cell r="BQ219" t="str">
            <v>-</v>
          </cell>
          <cell r="BR219" t="str">
            <v>-</v>
          </cell>
          <cell r="BS219" t="str">
            <v>-</v>
          </cell>
          <cell r="BT219" t="str">
            <v>นางปัตตา ลือขุนทด</v>
          </cell>
          <cell r="BU219">
            <v>0</v>
          </cell>
          <cell r="BV219" t="str">
            <v>1.นางปัตตา ลือขุนทด
2.นายบุญลือ ลือขุนทด
3.นางประกายเพชร ชุ่มใจ
4.นางสาวอรุณ บุญยัง</v>
          </cell>
          <cell r="BW219" t="str">
            <v>จำเลยที่ 1
คู่สมรสจำเลยที่ 1
จำเลยที่ 2
จำเลยที่ 3</v>
          </cell>
          <cell r="BX219" t="str">
            <v>2-5010-00001-64-6
3-3609-00046-58-1
3-5009-01066-48-6
3-5711-00367-06-3</v>
          </cell>
          <cell r="BY219"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19" t="str">
            <v>พบทรัพย์</v>
          </cell>
          <cell r="CA219"/>
          <cell r="CB219">
            <v>4</v>
          </cell>
          <cell r="CC219" t="str">
            <v>จันทร์นิภา</v>
          </cell>
          <cell r="CD219"/>
          <cell r="CE219"/>
          <cell r="CF219"/>
          <cell r="CG219"/>
          <cell r="CH219"/>
          <cell r="CI219"/>
          <cell r="CJ219"/>
          <cell r="CK219"/>
          <cell r="CL219"/>
          <cell r="CM219"/>
          <cell r="CN219"/>
          <cell r="CO219"/>
        </row>
        <row r="220">
          <cell r="B220">
            <v>1659</v>
          </cell>
          <cell r="C220">
            <v>212</v>
          </cell>
          <cell r="D220">
            <v>26</v>
          </cell>
          <cell r="E220">
            <v>1</v>
          </cell>
          <cell r="F220">
            <v>2565</v>
          </cell>
          <cell r="G220">
            <v>806753001296</v>
          </cell>
          <cell r="H220" t="str">
            <v>นางสาว</v>
          </cell>
          <cell r="I220" t="str">
            <v>ปัทมา</v>
          </cell>
          <cell r="J220" t="str">
            <v>วราชัย</v>
          </cell>
          <cell r="K220">
            <v>2500900016410</v>
          </cell>
          <cell r="L220" t="str">
            <v>ฝาง</v>
          </cell>
          <cell r="M220" t="str">
            <v>เชียงใหม่ 2</v>
          </cell>
          <cell r="N220">
            <v>8</v>
          </cell>
          <cell r="O220" t="str">
            <v>สินเชื่อธนาคารประชาชน</v>
          </cell>
          <cell r="P220" t="str">
            <v>1.บุคคลค้ำประกัน</v>
          </cell>
          <cell r="Q220">
            <v>20000</v>
          </cell>
          <cell r="R220">
            <v>3946.67</v>
          </cell>
          <cell r="S220" t="str">
            <v>จังหวัดฝาง</v>
          </cell>
          <cell r="T220" t="str">
            <v>ผบ.567</v>
          </cell>
          <cell r="U220">
            <v>2554</v>
          </cell>
          <cell r="V220" t="str">
            <v>ผบ.67</v>
          </cell>
          <cell r="W220">
            <v>2555</v>
          </cell>
          <cell r="X220"/>
          <cell r="Y220"/>
          <cell r="Z220"/>
          <cell r="AA220">
            <v>16</v>
          </cell>
          <cell r="AB220">
            <v>2</v>
          </cell>
          <cell r="AC220">
            <v>2555</v>
          </cell>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1500</v>
          </cell>
          <cell r="BD220">
            <v>31</v>
          </cell>
          <cell r="BE220">
            <v>1</v>
          </cell>
          <cell r="BF220">
            <v>2567</v>
          </cell>
          <cell r="BG220">
            <v>0</v>
          </cell>
          <cell r="BH220" t="str">
            <v>-</v>
          </cell>
          <cell r="BI220" t="str">
            <v>-</v>
          </cell>
          <cell r="BJ220" t="str">
            <v>-</v>
          </cell>
          <cell r="BK220">
            <v>0</v>
          </cell>
          <cell r="BL220">
            <v>1100</v>
          </cell>
          <cell r="BM220">
            <v>0</v>
          </cell>
          <cell r="BN220">
            <v>23</v>
          </cell>
          <cell r="BO220">
            <v>4</v>
          </cell>
          <cell r="BP220">
            <v>2567</v>
          </cell>
          <cell r="BQ220" t="str">
            <v>-</v>
          </cell>
          <cell r="BR220" t="str">
            <v>-</v>
          </cell>
          <cell r="BS220" t="str">
            <v>-</v>
          </cell>
          <cell r="BT220" t="str">
            <v>นางสาวปัทมา วราชัย</v>
          </cell>
          <cell r="BU220">
            <v>0</v>
          </cell>
          <cell r="BV220"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0" t="str">
            <v>จำเลยที่ 1
จำเลยที่ 2
คู่สมรสจำเลยที่ 2
จำเลยที่ 3
คู่สมรสจพเลยที่ 3</v>
          </cell>
          <cell r="BX220" t="str">
            <v>2-5009-00016-41-0
3-5009-00660-86-4
3-5009-00268-87-5
3-5702-00397-57-5
3-5509-00002-47-6</v>
          </cell>
          <cell r="BY22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0" t="str">
            <v>ไม่พบทรัพย์</v>
          </cell>
          <cell r="CA220"/>
          <cell r="CB220">
            <v>5</v>
          </cell>
          <cell r="CC220" t="str">
            <v>จันทร์นิภา</v>
          </cell>
          <cell r="CD220"/>
          <cell r="CE220"/>
          <cell r="CF220"/>
          <cell r="CG220"/>
          <cell r="CH220"/>
          <cell r="CI220"/>
          <cell r="CJ220"/>
          <cell r="CK220"/>
          <cell r="CL220"/>
          <cell r="CM220"/>
          <cell r="CN220"/>
          <cell r="CO220"/>
        </row>
        <row r="221">
          <cell r="B221">
            <v>1660</v>
          </cell>
          <cell r="C221">
            <v>213</v>
          </cell>
          <cell r="D221">
            <v>26</v>
          </cell>
          <cell r="E221">
            <v>1</v>
          </cell>
          <cell r="F221">
            <v>2565</v>
          </cell>
          <cell r="G221">
            <v>806753003060</v>
          </cell>
          <cell r="H221" t="str">
            <v>นาง</v>
          </cell>
          <cell r="I221" t="str">
            <v>ยุพิน</v>
          </cell>
          <cell r="J221" t="str">
            <v>ต่อมคำ</v>
          </cell>
          <cell r="K221">
            <v>3501000354776</v>
          </cell>
          <cell r="L221" t="str">
            <v>ฝาง</v>
          </cell>
          <cell r="M221" t="str">
            <v>เชียงใหม่ 2</v>
          </cell>
          <cell r="N221">
            <v>8</v>
          </cell>
          <cell r="O221" t="str">
            <v>สินเชื่อแก้ไขหนี้ภาคประชาชน</v>
          </cell>
          <cell r="P221" t="str">
            <v>1.บุคคลค้ำประกัน</v>
          </cell>
          <cell r="Q221">
            <v>50000</v>
          </cell>
          <cell r="R221">
            <v>12437.5</v>
          </cell>
          <cell r="S221" t="str">
            <v>จังหวัดฝาง</v>
          </cell>
          <cell r="T221" t="str">
            <v>ผบ.641</v>
          </cell>
          <cell r="U221">
            <v>2554</v>
          </cell>
          <cell r="V221" t="str">
            <v>ผบ.71</v>
          </cell>
          <cell r="W221">
            <v>2555</v>
          </cell>
          <cell r="X221">
            <v>16</v>
          </cell>
          <cell r="Y221">
            <v>2</v>
          </cell>
          <cell r="Z221">
            <v>2555</v>
          </cell>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28/2/2565</v>
          </cell>
          <cell r="BC221">
            <v>1200</v>
          </cell>
          <cell r="BD221">
            <v>25</v>
          </cell>
          <cell r="BE221">
            <v>11</v>
          </cell>
          <cell r="BF221">
            <v>2565</v>
          </cell>
          <cell r="BG221">
            <v>0</v>
          </cell>
          <cell r="BH221" t="str">
            <v>-</v>
          </cell>
          <cell r="BI221" t="str">
            <v>-</v>
          </cell>
          <cell r="BJ221" t="str">
            <v>-</v>
          </cell>
          <cell r="BK221">
            <v>0</v>
          </cell>
          <cell r="BL221">
            <v>1465</v>
          </cell>
          <cell r="BM221">
            <v>0</v>
          </cell>
          <cell r="BN221">
            <v>16</v>
          </cell>
          <cell r="BO221">
            <v>6</v>
          </cell>
          <cell r="BP221">
            <v>2566</v>
          </cell>
          <cell r="BQ221" t="str">
            <v>-</v>
          </cell>
          <cell r="BR221" t="str">
            <v>-</v>
          </cell>
          <cell r="BS221" t="str">
            <v>-</v>
          </cell>
          <cell r="BT221" t="str">
            <v>นางยุพิน ต่อมคำ</v>
          </cell>
          <cell r="BU221">
            <v>0</v>
          </cell>
          <cell r="BV221" t="str">
            <v>1.นางยุพิน จอมพงษ์
2.นายศักดิ์ดา ทักคินาคิน
3.นายสาคร เชาว์ไว
4.นางเยาวลักษณ์ เชาว์ไว</v>
          </cell>
          <cell r="BW221" t="str">
            <v xml:space="preserve">จำเลยที่ 1
คู่สมรสจำเลยที่ 1
จำเลยที่ 2
คู่สมรสจำเลยที่ 2
</v>
          </cell>
          <cell r="BX221" t="str">
            <v>3-5010-00354-77-6
3-7204-00142-15-3
3-5010-00360-70-9
3-5804-00004-18-6</v>
          </cell>
          <cell r="BY221"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1" t="str">
            <v>ไม่พบทรัพย์</v>
          </cell>
          <cell r="CA221" t="str">
            <v>พบทรัพย์</v>
          </cell>
          <cell r="CB221">
            <v>4</v>
          </cell>
          <cell r="CC221" t="str">
            <v>จันทร์นิภา</v>
          </cell>
          <cell r="CD221"/>
          <cell r="CE221"/>
          <cell r="CF221"/>
          <cell r="CG221"/>
          <cell r="CH221"/>
          <cell r="CI221"/>
          <cell r="CJ221"/>
          <cell r="CK221"/>
          <cell r="CL221"/>
          <cell r="CM221"/>
          <cell r="CN221"/>
          <cell r="CO221"/>
        </row>
        <row r="222">
          <cell r="B222">
            <v>1661</v>
          </cell>
          <cell r="C222">
            <v>214</v>
          </cell>
          <cell r="D222">
            <v>26</v>
          </cell>
          <cell r="E222">
            <v>1</v>
          </cell>
          <cell r="F222">
            <v>2565</v>
          </cell>
          <cell r="G222">
            <v>800002309220</v>
          </cell>
          <cell r="H222" t="str">
            <v>นาง</v>
          </cell>
          <cell r="I222" t="str">
            <v>เกษร</v>
          </cell>
          <cell r="J222" t="str">
            <v>สุวรรณวงศ์</v>
          </cell>
          <cell r="K222">
            <v>3579900329813</v>
          </cell>
          <cell r="L222" t="str">
            <v>ไชยปราการ</v>
          </cell>
          <cell r="M222" t="str">
            <v>เชียงใหม่ 2</v>
          </cell>
          <cell r="N222">
            <v>8</v>
          </cell>
          <cell r="O222" t="str">
            <v>สินเชื่อธนาคารประชาชน</v>
          </cell>
          <cell r="P222" t="str">
            <v>1.บุคคลค้ำประกัน</v>
          </cell>
          <cell r="Q222">
            <v>27394.33</v>
          </cell>
          <cell r="R222">
            <v>2725.18</v>
          </cell>
          <cell r="S222" t="str">
            <v>จังหวัดฝาง</v>
          </cell>
          <cell r="T222" t="str">
            <v>ผบ.690</v>
          </cell>
          <cell r="U222">
            <v>2554</v>
          </cell>
          <cell r="V222" t="str">
            <v>ผบ.84</v>
          </cell>
          <cell r="W222">
            <v>2555</v>
          </cell>
          <cell r="X222"/>
          <cell r="Y222"/>
          <cell r="Z222"/>
          <cell r="AA222">
            <v>20</v>
          </cell>
          <cell r="AB222">
            <v>2</v>
          </cell>
          <cell r="AC222">
            <v>2555</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9/3/2565</v>
          </cell>
          <cell r="BC222">
            <v>1500</v>
          </cell>
          <cell r="BD222">
            <v>14</v>
          </cell>
          <cell r="BE222">
            <v>11</v>
          </cell>
          <cell r="BF222">
            <v>2565</v>
          </cell>
          <cell r="BG222">
            <v>0</v>
          </cell>
          <cell r="BH222" t="str">
            <v>-</v>
          </cell>
          <cell r="BI222" t="str">
            <v>-</v>
          </cell>
          <cell r="BJ222" t="str">
            <v>-</v>
          </cell>
          <cell r="BK222">
            <v>0</v>
          </cell>
          <cell r="BL222">
            <v>2110</v>
          </cell>
          <cell r="BM222">
            <v>0</v>
          </cell>
          <cell r="BN222">
            <v>28</v>
          </cell>
          <cell r="BO222">
            <v>12</v>
          </cell>
          <cell r="BP222">
            <v>2565</v>
          </cell>
          <cell r="BQ222" t="str">
            <v>-</v>
          </cell>
          <cell r="BR222" t="str">
            <v>-</v>
          </cell>
          <cell r="BS222" t="str">
            <v>-</v>
          </cell>
          <cell r="BT222" t="str">
            <v>นางเกษร สุวรรณวงศ์</v>
          </cell>
          <cell r="BU222">
            <v>0</v>
          </cell>
          <cell r="BV222"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2" t="str">
            <v>จำเลยที่ 1
คู่สมรสจำเลยที่ 1
จำเลยที่ 2
จำเลยที่ 3
คู่สมรสจำเลยที่ 3</v>
          </cell>
          <cell r="BX222" t="str">
            <v>3-5799-00329-81-3
3-5703-00385-76-5
3-5002-00482-12-2
3-5009-00327-71-5
3-6501-00377-20-2</v>
          </cell>
          <cell r="BY222"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2" t="str">
            <v>พบทรัพย์</v>
          </cell>
          <cell r="CA222"/>
          <cell r="CB222">
            <v>4</v>
          </cell>
          <cell r="CC222" t="str">
            <v>จันทร์นิภา</v>
          </cell>
          <cell r="CD222"/>
          <cell r="CE222"/>
          <cell r="CF222"/>
          <cell r="CG222"/>
          <cell r="CH222"/>
          <cell r="CI222"/>
          <cell r="CJ222"/>
          <cell r="CK222"/>
          <cell r="CL222"/>
          <cell r="CM222"/>
          <cell r="CN222"/>
          <cell r="CO222"/>
        </row>
        <row r="223">
          <cell r="B223">
            <v>1662</v>
          </cell>
          <cell r="C223">
            <v>215</v>
          </cell>
          <cell r="D223">
            <v>26</v>
          </cell>
          <cell r="E223">
            <v>1</v>
          </cell>
          <cell r="F223">
            <v>2565</v>
          </cell>
          <cell r="G223">
            <v>800007877346</v>
          </cell>
          <cell r="H223" t="str">
            <v>นาย</v>
          </cell>
          <cell r="I223" t="str">
            <v>ธฤต</v>
          </cell>
          <cell r="J223" t="str">
            <v>กลิ่นศรีสุข</v>
          </cell>
          <cell r="K223">
            <v>3500900852216</v>
          </cell>
          <cell r="L223" t="str">
            <v>ไชยปราการ</v>
          </cell>
          <cell r="M223" t="str">
            <v>เชียงใหม่ 2</v>
          </cell>
          <cell r="N223">
            <v>8</v>
          </cell>
          <cell r="O223" t="str">
            <v>สินเชื่อธนาคารประชาชน</v>
          </cell>
          <cell r="P223" t="str">
            <v>1.บุคคลค้ำประกัน</v>
          </cell>
          <cell r="Q223">
            <v>48611</v>
          </cell>
          <cell r="R223">
            <v>4256.8900000000003</v>
          </cell>
          <cell r="S223" t="str">
            <v>จังหวัดฝาง</v>
          </cell>
          <cell r="T223" t="str">
            <v>ผบ.689</v>
          </cell>
          <cell r="U223">
            <v>2554</v>
          </cell>
          <cell r="V223" t="str">
            <v>ผบ.83</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1200</v>
          </cell>
          <cell r="BD223">
            <v>11</v>
          </cell>
          <cell r="BE223">
            <v>8</v>
          </cell>
          <cell r="BF223">
            <v>2566</v>
          </cell>
          <cell r="BG223">
            <v>0</v>
          </cell>
          <cell r="BH223" t="str">
            <v>-</v>
          </cell>
          <cell r="BI223" t="str">
            <v>-</v>
          </cell>
          <cell r="BJ223" t="str">
            <v>-</v>
          </cell>
          <cell r="BK223">
            <v>0</v>
          </cell>
          <cell r="BL223">
            <v>1160</v>
          </cell>
          <cell r="BM223">
            <v>0</v>
          </cell>
          <cell r="BN223" t="str">
            <v/>
          </cell>
          <cell r="BO223" t="str">
            <v/>
          </cell>
          <cell r="BP223" t="str">
            <v/>
          </cell>
          <cell r="BQ223" t="str">
            <v>-</v>
          </cell>
          <cell r="BR223" t="str">
            <v>-</v>
          </cell>
          <cell r="BS223" t="str">
            <v>-</v>
          </cell>
          <cell r="BT223" t="str">
            <v>นายธฤต กลิ่นศรีสุข</v>
          </cell>
          <cell r="BU223">
            <v>0</v>
          </cell>
          <cell r="BV223" t="str">
            <v>1.นายธฤต กลิ่นศรีสุข
2.นางสาวนุชนาถ ตอนสุข
3.นายภัคพงศ์ ตอนสุข
4.นายขวัญชัย พิเศษ</v>
          </cell>
          <cell r="BW223" t="str">
            <v>จำเลยที่ 1
จำเลยที่ 2 
คู่สมรสจำเลยที่ 2
จำเลยที่ 3</v>
          </cell>
          <cell r="BX223" t="str">
            <v>3-5009-00852-21-6
1-5009-00020-36-2
3-5009-00986-83-2
3-5710-00099-72-5</v>
          </cell>
          <cell r="BY223"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3" t="str">
            <v>ไม่พบทรัพย์</v>
          </cell>
          <cell r="CA223"/>
          <cell r="CB223">
            <v>4</v>
          </cell>
          <cell r="CC223" t="str">
            <v>จันทร์นิภา</v>
          </cell>
          <cell r="CD223"/>
          <cell r="CE223"/>
          <cell r="CF223"/>
          <cell r="CG223"/>
          <cell r="CH223"/>
          <cell r="CI223"/>
          <cell r="CJ223"/>
          <cell r="CK223"/>
          <cell r="CL223"/>
          <cell r="CM223">
            <v>243468</v>
          </cell>
          <cell r="CN223"/>
          <cell r="CO223"/>
        </row>
        <row r="224">
          <cell r="B224">
            <v>1663</v>
          </cell>
          <cell r="C224">
            <v>216</v>
          </cell>
          <cell r="D224">
            <v>26</v>
          </cell>
          <cell r="E224">
            <v>1</v>
          </cell>
          <cell r="F224">
            <v>2565</v>
          </cell>
          <cell r="G224">
            <v>850653002988</v>
          </cell>
          <cell r="H224" t="str">
            <v>นาง</v>
          </cell>
          <cell r="I224" t="str">
            <v>ทองเพ็ชร</v>
          </cell>
          <cell r="J224" t="str">
            <v>ตาอ้าย</v>
          </cell>
          <cell r="K224">
            <v>3500400076519</v>
          </cell>
          <cell r="L224" t="str">
            <v>เชียงดาว</v>
          </cell>
          <cell r="M224" t="str">
            <v>เชียงใหม่ 2</v>
          </cell>
          <cell r="N224">
            <v>8</v>
          </cell>
          <cell r="O224" t="str">
            <v>สินเชื่อธนาคารประชาชน</v>
          </cell>
          <cell r="P224" t="str">
            <v>1.บุคคลค้ำประกัน</v>
          </cell>
          <cell r="Q224">
            <v>91480</v>
          </cell>
          <cell r="R224">
            <v>10378.200000000001</v>
          </cell>
          <cell r="S224" t="str">
            <v>แขวงเชียงใหม่</v>
          </cell>
          <cell r="T224" t="str">
            <v>ผบ.77724</v>
          </cell>
          <cell r="U224">
            <v>2554</v>
          </cell>
          <cell r="V224" t="str">
            <v>ผบ.1117</v>
          </cell>
          <cell r="W224">
            <v>2555</v>
          </cell>
          <cell r="X224">
            <v>6</v>
          </cell>
          <cell r="Y224">
            <v>3</v>
          </cell>
          <cell r="Z224">
            <v>2555</v>
          </cell>
          <cell r="AA224"/>
          <cell r="AB224"/>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8</v>
          </cell>
          <cell r="BE224">
            <v>12</v>
          </cell>
          <cell r="BF224">
            <v>2565</v>
          </cell>
          <cell r="BG224">
            <v>0</v>
          </cell>
          <cell r="BH224" t="str">
            <v>-</v>
          </cell>
          <cell r="BI224" t="str">
            <v>-</v>
          </cell>
          <cell r="BJ224" t="str">
            <v>-</v>
          </cell>
          <cell r="BK224">
            <v>0</v>
          </cell>
          <cell r="BL224">
            <v>1210</v>
          </cell>
          <cell r="BM224">
            <v>0</v>
          </cell>
          <cell r="BN224">
            <v>13</v>
          </cell>
          <cell r="BO224">
            <v>7</v>
          </cell>
          <cell r="BP224">
            <v>2566</v>
          </cell>
          <cell r="BQ224" t="str">
            <v>-</v>
          </cell>
          <cell r="BR224" t="str">
            <v>-</v>
          </cell>
          <cell r="BS224" t="str">
            <v>-</v>
          </cell>
          <cell r="BT224" t="str">
            <v>นางทองเพ็ชร ตาอ้าย</v>
          </cell>
          <cell r="BU224">
            <v>823855010118</v>
          </cell>
          <cell r="BV224" t="str">
            <v>1.นางทองเพ็ชร ตาอ้าย
2.นางสมคิด สุดสวัสดิ์
3.นางนงลักษณ์ เกตุน้อย
4.นายจรัญ เกตุน้อย</v>
          </cell>
          <cell r="BW224" t="str">
            <v>จำเลยที่ 1
จำเลยที่ 2
จำเลยที่ 3
คู่สมรสจำเลยที่ 3</v>
          </cell>
          <cell r="BX224" t="str">
            <v>3-5004-00076-51-9
3-5004-00081-39-3
3-5004-00081-36-9
3-5004-00105-44-6</v>
          </cell>
          <cell r="BY224"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4" t="str">
            <v>พบทรัพย์</v>
          </cell>
          <cell r="CA224" t="str">
            <v>พบทรัพย์</v>
          </cell>
          <cell r="CB224">
            <v>4</v>
          </cell>
          <cell r="CC224" t="str">
            <v>จันทร์นิภา</v>
          </cell>
          <cell r="CD224"/>
          <cell r="CE224"/>
          <cell r="CF224"/>
          <cell r="CG224"/>
          <cell r="CH224"/>
          <cell r="CI224"/>
          <cell r="CJ224"/>
          <cell r="CK224"/>
          <cell r="CL224"/>
          <cell r="CM224"/>
          <cell r="CN224"/>
          <cell r="CO224"/>
        </row>
        <row r="225">
          <cell r="B225">
            <v>1664</v>
          </cell>
          <cell r="C225">
            <v>217</v>
          </cell>
          <cell r="D225">
            <v>26</v>
          </cell>
          <cell r="E225">
            <v>1</v>
          </cell>
          <cell r="F225">
            <v>2565</v>
          </cell>
          <cell r="G225">
            <v>822348008985</v>
          </cell>
          <cell r="H225" t="str">
            <v>นาง</v>
          </cell>
          <cell r="I225" t="str">
            <v>ณัฐธินีย์</v>
          </cell>
          <cell r="J225" t="str">
            <v>ขัติแก้ว</v>
          </cell>
          <cell r="K225">
            <v>3501900185075</v>
          </cell>
          <cell r="L225" t="str">
            <v>แม่ริม</v>
          </cell>
          <cell r="M225" t="str">
            <v>เชียงใหม่ 2</v>
          </cell>
          <cell r="N225">
            <v>8</v>
          </cell>
          <cell r="O225" t="str">
            <v>สินเชื่อเคหะ</v>
          </cell>
          <cell r="P225" t="str">
            <v>1.บุคคลค้ำประกัน</v>
          </cell>
          <cell r="Q225">
            <v>446161.3</v>
          </cell>
          <cell r="R225">
            <v>119261.48</v>
          </cell>
          <cell r="S225" t="str">
            <v>จังหวัดเชียงใหม่</v>
          </cell>
          <cell r="T225" t="str">
            <v>ผบ.240</v>
          </cell>
          <cell r="U225">
            <v>2555</v>
          </cell>
          <cell r="V225" t="str">
            <v>ผบ.486</v>
          </cell>
          <cell r="W225">
            <v>2555</v>
          </cell>
          <cell r="X225">
            <v>18</v>
          </cell>
          <cell r="Y225">
            <v>5</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28/2/2565</v>
          </cell>
          <cell r="BC225" t="str">
            <v>0
600</v>
          </cell>
          <cell r="BD225" t="str">
            <v>31
10</v>
          </cell>
          <cell r="BE225" t="str">
            <v>1
6</v>
          </cell>
          <cell r="BF225" t="str">
            <v>2567
2567</v>
          </cell>
          <cell r="BG225">
            <v>0</v>
          </cell>
          <cell r="BH225" t="str">
            <v>-</v>
          </cell>
          <cell r="BI225" t="str">
            <v>-</v>
          </cell>
          <cell r="BJ225" t="str">
            <v>-</v>
          </cell>
          <cell r="BK225">
            <v>0</v>
          </cell>
          <cell r="BL225" t="str">
            <v>975
170</v>
          </cell>
          <cell r="BM225">
            <v>0</v>
          </cell>
          <cell r="BN225" t="str">
            <v/>
          </cell>
          <cell r="BO225" t="str">
            <v/>
          </cell>
          <cell r="BP225" t="str">
            <v/>
          </cell>
          <cell r="BQ225" t="str">
            <v>-</v>
          </cell>
          <cell r="BR225" t="str">
            <v>-</v>
          </cell>
          <cell r="BS225" t="str">
            <v>-</v>
          </cell>
          <cell r="BT225" t="str">
            <v>นางณัฐธินีย์ ขัติแก้ว</v>
          </cell>
          <cell r="BU225">
            <v>0</v>
          </cell>
          <cell r="BV225" t="str">
            <v>1.นายณัฐธินีย์ ขัติแก้ว
2.นายโกศล ศิริลักษณ์</v>
          </cell>
          <cell r="BW225" t="str">
            <v>จำเลยที่ 1
จำเลยที่ 2</v>
          </cell>
          <cell r="BX225" t="str">
            <v>3501900185075
3501400031541</v>
          </cell>
          <cell r="BY225"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5" t="str">
            <v>ไม่พบทรัพย์</v>
          </cell>
          <cell r="CA225"/>
          <cell r="CB225">
            <v>2</v>
          </cell>
          <cell r="CC225" t="str">
            <v>จันทร์นิภา</v>
          </cell>
          <cell r="CD225"/>
          <cell r="CE225"/>
          <cell r="CF225"/>
          <cell r="CG225"/>
          <cell r="CH225"/>
          <cell r="CI225"/>
          <cell r="CJ225"/>
          <cell r="CK225"/>
          <cell r="CL225"/>
          <cell r="CM225"/>
          <cell r="CN225"/>
          <cell r="CO225"/>
        </row>
        <row r="226">
          <cell r="B226">
            <v>1665</v>
          </cell>
          <cell r="C226">
            <v>218</v>
          </cell>
          <cell r="D226">
            <v>26</v>
          </cell>
          <cell r="E226">
            <v>1</v>
          </cell>
          <cell r="F226">
            <v>2565</v>
          </cell>
          <cell r="G226">
            <v>855648012026</v>
          </cell>
          <cell r="H226" t="str">
            <v>นาย</v>
          </cell>
          <cell r="I226" t="str">
            <v>อิทธิกร</v>
          </cell>
          <cell r="J226" t="str">
            <v>วรภิรมย์</v>
          </cell>
          <cell r="K226">
            <v>3540100784429</v>
          </cell>
          <cell r="L226" t="str">
            <v>พร้าว</v>
          </cell>
          <cell r="M226" t="str">
            <v>เชียงใหม่ 2</v>
          </cell>
          <cell r="N226">
            <v>8</v>
          </cell>
          <cell r="O226" t="str">
            <v>สินเชื่อเคหะ</v>
          </cell>
          <cell r="P226" t="str">
            <v>1.บุคคลค้ำประกัน</v>
          </cell>
          <cell r="Q226">
            <v>1469259.21</v>
          </cell>
          <cell r="R226">
            <v>576475.1</v>
          </cell>
          <cell r="S226" t="str">
            <v>จังหวัดเชียงใหม่</v>
          </cell>
          <cell r="T226" t="str">
            <v>ผบ.468</v>
          </cell>
          <cell r="U226">
            <v>2555</v>
          </cell>
          <cell r="V226" t="str">
            <v>ผบ.708</v>
          </cell>
          <cell r="W226">
            <v>2555</v>
          </cell>
          <cell r="X226"/>
          <cell r="Y226"/>
          <cell r="Z226"/>
          <cell r="AA226">
            <v>28</v>
          </cell>
          <cell r="AB226">
            <v>6</v>
          </cell>
          <cell r="AC226">
            <v>2555</v>
          </cell>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26/1/2565)//สืบแล้ว//รายงานผลวันที่ 5/4/2565</v>
          </cell>
          <cell r="BC226">
            <v>600</v>
          </cell>
          <cell r="BD226">
            <v>25</v>
          </cell>
          <cell r="BE226">
            <v>11</v>
          </cell>
          <cell r="BF226">
            <v>2565</v>
          </cell>
          <cell r="BG226">
            <v>0</v>
          </cell>
          <cell r="BH226" t="str">
            <v>-</v>
          </cell>
          <cell r="BI226" t="str">
            <v>-</v>
          </cell>
          <cell r="BJ226" t="str">
            <v>-</v>
          </cell>
          <cell r="BK226">
            <v>0</v>
          </cell>
          <cell r="BL226">
            <v>1465</v>
          </cell>
          <cell r="BM226">
            <v>0</v>
          </cell>
          <cell r="BN226">
            <v>7</v>
          </cell>
          <cell r="BO226">
            <v>7</v>
          </cell>
          <cell r="BP226">
            <v>2566</v>
          </cell>
          <cell r="BQ226" t="str">
            <v>-</v>
          </cell>
          <cell r="BR226" t="str">
            <v>-</v>
          </cell>
          <cell r="BS226" t="str">
            <v>-</v>
          </cell>
          <cell r="BT226" t="str">
            <v>นายอิทธิกร วรภิรมย์</v>
          </cell>
          <cell r="BU226">
            <v>0</v>
          </cell>
          <cell r="BV226" t="str">
            <v>1.นายวัชรพงศ์ วัฒนะพงศ์สถิตย์
2.นางปัณวรรธน์ วรภิรมย์</v>
          </cell>
          <cell r="BW226" t="str">
            <v>จำเลยที่ 1
จำเลยที่ 2</v>
          </cell>
          <cell r="BX226" t="str">
            <v>3540100784429
3869800006653</v>
          </cell>
          <cell r="BY226"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6" t="str">
            <v>ไม่พบทรัพย์</v>
          </cell>
          <cell r="CA226" t="str">
            <v>พบทรัพย์</v>
          </cell>
          <cell r="CB226"/>
          <cell r="CC226" t="str">
            <v>จันทร์นิภา</v>
          </cell>
          <cell r="CD226"/>
          <cell r="CE226"/>
          <cell r="CF226"/>
          <cell r="CG226"/>
          <cell r="CH226"/>
          <cell r="CI226"/>
          <cell r="CJ226"/>
          <cell r="CK226"/>
          <cell r="CL226"/>
          <cell r="CM226"/>
          <cell r="CN226"/>
          <cell r="CO226"/>
        </row>
        <row r="227">
          <cell r="B227">
            <v>1666</v>
          </cell>
          <cell r="C227">
            <v>219</v>
          </cell>
          <cell r="D227">
            <v>26</v>
          </cell>
          <cell r="E227">
            <v>1</v>
          </cell>
          <cell r="F227">
            <v>2565</v>
          </cell>
          <cell r="G227">
            <v>822353004721</v>
          </cell>
          <cell r="H227" t="str">
            <v>นาง</v>
          </cell>
          <cell r="I227" t="str">
            <v>จำปา</v>
          </cell>
          <cell r="J227" t="str">
            <v>พงษ์จันทร์</v>
          </cell>
          <cell r="K227">
            <v>3100904240146</v>
          </cell>
          <cell r="L227" t="str">
            <v>แม่ริม</v>
          </cell>
          <cell r="M227" t="str">
            <v>เชียงใหม่ 2</v>
          </cell>
          <cell r="N227">
            <v>8</v>
          </cell>
          <cell r="O227" t="str">
            <v>สินเชื่อธนาคารประชาชน</v>
          </cell>
          <cell r="P227" t="str">
            <v>1.บุคคลค้ำประกัน</v>
          </cell>
          <cell r="Q227">
            <v>48338.5</v>
          </cell>
          <cell r="R227">
            <v>5820.43</v>
          </cell>
          <cell r="S227" t="str">
            <v>แขวงเชียงใหม่</v>
          </cell>
          <cell r="T227" t="str">
            <v>ผบ.2716</v>
          </cell>
          <cell r="U227">
            <v>2555</v>
          </cell>
          <cell r="V227" t="str">
            <v>ผบ.4682</v>
          </cell>
          <cell r="W227">
            <v>2555</v>
          </cell>
          <cell r="X227">
            <v>14</v>
          </cell>
          <cell r="Y227">
            <v>8</v>
          </cell>
          <cell r="Z227">
            <v>2555</v>
          </cell>
          <cell r="AA227"/>
          <cell r="AB227"/>
          <cell r="AC227"/>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  รายงานผล วันที่ 18/3/2565</v>
          </cell>
          <cell r="BC227">
            <v>1500</v>
          </cell>
          <cell r="BD227">
            <v>11</v>
          </cell>
          <cell r="BE227">
            <v>8</v>
          </cell>
          <cell r="BF227">
            <v>2566</v>
          </cell>
          <cell r="BG227">
            <v>0</v>
          </cell>
          <cell r="BH227" t="str">
            <v>-</v>
          </cell>
          <cell r="BI227" t="str">
            <v>-</v>
          </cell>
          <cell r="BJ227" t="str">
            <v>-</v>
          </cell>
          <cell r="BK227">
            <v>0</v>
          </cell>
          <cell r="BL227">
            <v>1700</v>
          </cell>
          <cell r="BM227">
            <v>0</v>
          </cell>
          <cell r="BN227" t="str">
            <v/>
          </cell>
          <cell r="BO227" t="str">
            <v/>
          </cell>
          <cell r="BP227" t="str">
            <v/>
          </cell>
          <cell r="BQ227" t="str">
            <v>-</v>
          </cell>
          <cell r="BR227" t="str">
            <v>-</v>
          </cell>
          <cell r="BS227" t="str">
            <v>-</v>
          </cell>
          <cell r="BT227" t="str">
            <v>นางจำปา พงษ์จันทร์</v>
          </cell>
          <cell r="BU227">
            <v>0</v>
          </cell>
          <cell r="BV227" t="str">
            <v>1.นางจำปา พงษ์จันทร์
2.ส.อศิวาวงษ์ พงษ์จันทร์
3.สิบเอกสมพร คงคำ
4.นางสมบัติ คงคำ
5.สิบเอกหรือนายอธิวัฒน์ อารัญ</v>
          </cell>
          <cell r="BW227" t="str">
            <v>จำเลยที่ 1
คู่สมรสจำเลยที่ 1
จำเลยที่ 2
คู่สมรสจำเลยที่ 2
จำเลยที่ 3</v>
          </cell>
          <cell r="BX227" t="str">
            <v>3-1009-04240-14-6
3-1014-01785-32-1
3-5899-00043-47-2
3-2402-00415-86-0
1-5507-00008-83-1</v>
          </cell>
          <cell r="BY227"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7"/>
          <cell r="CA227" t="str">
            <v>พบ</v>
          </cell>
          <cell r="CB227"/>
          <cell r="CC227" t="str">
            <v>จันทร์นิภา</v>
          </cell>
          <cell r="CD227"/>
          <cell r="CE227"/>
          <cell r="CF227"/>
          <cell r="CG227"/>
          <cell r="CH227"/>
          <cell r="CI227"/>
          <cell r="CJ227"/>
          <cell r="CK227"/>
          <cell r="CL227"/>
          <cell r="CM227"/>
          <cell r="CN227"/>
          <cell r="CO227"/>
        </row>
        <row r="228">
          <cell r="B228">
            <v>1667</v>
          </cell>
          <cell r="C228">
            <v>220</v>
          </cell>
          <cell r="D228">
            <v>26</v>
          </cell>
          <cell r="E228">
            <v>1</v>
          </cell>
          <cell r="F228">
            <v>2565</v>
          </cell>
          <cell r="G228">
            <v>800008347984</v>
          </cell>
          <cell r="H228" t="str">
            <v>นาง</v>
          </cell>
          <cell r="I228" t="str">
            <v xml:space="preserve">กาญจนา </v>
          </cell>
          <cell r="J228" t="str">
            <v xml:space="preserve">สุวรรณ </v>
          </cell>
          <cell r="K228">
            <v>3570100679412</v>
          </cell>
          <cell r="L228" t="str">
            <v>แม่ริม</v>
          </cell>
          <cell r="M228" t="str">
            <v>เชียงใหม่ 2</v>
          </cell>
          <cell r="N228">
            <v>8</v>
          </cell>
          <cell r="O228" t="str">
            <v>สินเชื่อแก้ไขหนี้ภาคประชาชน</v>
          </cell>
          <cell r="P228" t="str">
            <v>1.บุคคลค้ำประกัน</v>
          </cell>
          <cell r="Q228">
            <v>115000</v>
          </cell>
          <cell r="R228">
            <v>11119.2</v>
          </cell>
          <cell r="S228" t="str">
            <v>แขวงเชียงใหม่</v>
          </cell>
          <cell r="T228" t="str">
            <v>ผบ.2591</v>
          </cell>
          <cell r="U228">
            <v>2555</v>
          </cell>
          <cell r="V228" t="str">
            <v>ผบ.5100</v>
          </cell>
          <cell r="W228">
            <v>2555</v>
          </cell>
          <cell r="X228"/>
          <cell r="Y228"/>
          <cell r="Z228"/>
          <cell r="AA228">
            <v>27</v>
          </cell>
          <cell r="AB228">
            <v>8</v>
          </cell>
          <cell r="AC228">
            <v>2555</v>
          </cell>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28/2/2565</v>
          </cell>
          <cell r="BC228">
            <v>1200</v>
          </cell>
          <cell r="BD228">
            <v>25</v>
          </cell>
          <cell r="BE228">
            <v>11</v>
          </cell>
          <cell r="BF228">
            <v>2565</v>
          </cell>
          <cell r="BG228">
            <v>0</v>
          </cell>
          <cell r="BH228" t="str">
            <v>-</v>
          </cell>
          <cell r="BI228" t="str">
            <v>-</v>
          </cell>
          <cell r="BJ228" t="str">
            <v>-</v>
          </cell>
          <cell r="BK228">
            <v>0</v>
          </cell>
          <cell r="BL228">
            <v>1585</v>
          </cell>
          <cell r="BM228">
            <v>0</v>
          </cell>
          <cell r="BN228">
            <v>18</v>
          </cell>
          <cell r="BO228">
            <v>5</v>
          </cell>
          <cell r="BP228">
            <v>2566</v>
          </cell>
          <cell r="BQ228" t="str">
            <v>-</v>
          </cell>
          <cell r="BR228" t="str">
            <v>-</v>
          </cell>
          <cell r="BS228" t="str">
            <v>-</v>
          </cell>
          <cell r="BT228" t="str">
            <v xml:space="preserve">นางกาญจนา  สุวรรณ </v>
          </cell>
          <cell r="BU228">
            <v>0</v>
          </cell>
          <cell r="BV228" t="str">
            <v xml:space="preserve">1.นางกาญจนา สุวรรณ
2.นายเสถียร สุวรรณ
3.ร้อยเอกภูวดล ไชยศรี
4.นางสาวนวลน้อย ไชยศรี
</v>
          </cell>
          <cell r="BW228" t="str">
            <v xml:space="preserve">จำเลยที่ 1
คู่สมรสจำเลยที่ 1
จำเลยที่ 2
สมรสจำเลยทื่ 2
</v>
          </cell>
          <cell r="BX228" t="str">
            <v>3570100679412
3570100679404
3570100679005
3589900019563</v>
          </cell>
          <cell r="BY228"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8" t="str">
            <v>ไม่พบทรัพย์</v>
          </cell>
          <cell r="CA228" t="str">
            <v>พบทรัพย์</v>
          </cell>
          <cell r="CB228">
            <v>4</v>
          </cell>
          <cell r="CC228" t="str">
            <v>จันทร์นิภา</v>
          </cell>
          <cell r="CD228"/>
          <cell r="CE228"/>
          <cell r="CF228"/>
          <cell r="CG228"/>
          <cell r="CH228"/>
          <cell r="CI228"/>
          <cell r="CJ228"/>
          <cell r="CK228"/>
          <cell r="CL228"/>
          <cell r="CM228"/>
          <cell r="CN228"/>
          <cell r="CO228"/>
        </row>
        <row r="229">
          <cell r="B229">
            <v>1668</v>
          </cell>
          <cell r="C229">
            <v>221</v>
          </cell>
          <cell r="D229">
            <v>26</v>
          </cell>
          <cell r="E229">
            <v>1</v>
          </cell>
          <cell r="F229">
            <v>2565</v>
          </cell>
          <cell r="G229">
            <v>800009110027</v>
          </cell>
          <cell r="H229" t="str">
            <v>นาย</v>
          </cell>
          <cell r="I229" t="str">
            <v>สุพรชัย</v>
          </cell>
          <cell r="J229" t="str">
            <v>ชาญวิเศษ</v>
          </cell>
          <cell r="K229">
            <v>3250300289904</v>
          </cell>
          <cell r="L229" t="str">
            <v>แม่ริม</v>
          </cell>
          <cell r="M229" t="str">
            <v>เชียงใหม่ 2</v>
          </cell>
          <cell r="N229">
            <v>8</v>
          </cell>
          <cell r="O229" t="str">
            <v>สินเชื่อธนาคารประชาชน</v>
          </cell>
          <cell r="P229" t="str">
            <v>1.บุคคลค้ำประกัน</v>
          </cell>
          <cell r="Q229">
            <v>13328</v>
          </cell>
          <cell r="R229">
            <v>974.14</v>
          </cell>
          <cell r="S229" t="str">
            <v>แขวงเชียงใหม่</v>
          </cell>
          <cell r="T229" t="str">
            <v>ผบ.5206</v>
          </cell>
          <cell r="U229">
            <v>2555</v>
          </cell>
          <cell r="V229" t="str">
            <v>ผบ.5489</v>
          </cell>
          <cell r="W229">
            <v>2555</v>
          </cell>
          <cell r="X229">
            <v>8</v>
          </cell>
          <cell r="Y229">
            <v>9</v>
          </cell>
          <cell r="Z229">
            <v>2555</v>
          </cell>
          <cell r="AA229"/>
          <cell r="AB229"/>
          <cell r="AC229"/>
          <cell r="AD229"/>
          <cell r="AE229"/>
          <cell r="AF229"/>
          <cell r="AG229">
            <v>7</v>
          </cell>
          <cell r="AH229">
            <v>3</v>
          </cell>
          <cell r="AI229">
            <v>2557</v>
          </cell>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18/3/2565</v>
          </cell>
          <cell r="BC229" t="str">
            <v>0
1500</v>
          </cell>
          <cell r="BD229" t="str">
            <v>31
10</v>
          </cell>
          <cell r="BE229" t="str">
            <v>1
6</v>
          </cell>
          <cell r="BF229" t="str">
            <v>2567
2567</v>
          </cell>
          <cell r="BG229">
            <v>0</v>
          </cell>
          <cell r="BH229" t="str">
            <v>-</v>
          </cell>
          <cell r="BI229" t="str">
            <v>-</v>
          </cell>
          <cell r="BJ229" t="str">
            <v>-</v>
          </cell>
          <cell r="BK229">
            <v>0</v>
          </cell>
          <cell r="BL229" t="str">
            <v>1040
405</v>
          </cell>
          <cell r="BM229">
            <v>0</v>
          </cell>
          <cell r="BN229" t="str">
            <v/>
          </cell>
          <cell r="BO229" t="str">
            <v/>
          </cell>
          <cell r="BP229" t="str">
            <v/>
          </cell>
          <cell r="BQ229" t="str">
            <v>-</v>
          </cell>
          <cell r="BR229" t="str">
            <v>-</v>
          </cell>
          <cell r="BS229" t="str">
            <v>-</v>
          </cell>
          <cell r="BT229" t="str">
            <v>นายสุพรชัย ชาญวิเศษ</v>
          </cell>
          <cell r="BU229">
            <v>0</v>
          </cell>
          <cell r="BV229" t="str">
            <v xml:space="preserve">1.นายสุพรชัย ชาญวิเศษ
2.นางสาวสิริพร ปันธิยะ
3.นางแดง คำมะ
4.นายปานตะวัน ศรีสุวงค์
5.นางโสภา ศรีสุวงค์
</v>
          </cell>
          <cell r="BW229" t="str">
            <v xml:space="preserve">จำเลยที่ 1
คู่สมรสจำเลยที่ 1
จำเลยที่ 2
จำเลยที่ 3
คู่สมรสจำเลยที่ 3
</v>
          </cell>
          <cell r="BX229" t="str">
            <v>3250300289904
1500700013532
3500700043985
3430600026214
3500800121953</v>
          </cell>
          <cell r="BY229"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29" t="str">
            <v>ไม่พบทรัพย์</v>
          </cell>
          <cell r="CA229"/>
          <cell r="CB229">
            <v>5</v>
          </cell>
          <cell r="CC229" t="str">
            <v>จันทร์นิภา</v>
          </cell>
          <cell r="CD229"/>
          <cell r="CE229"/>
          <cell r="CF229"/>
          <cell r="CG229"/>
          <cell r="CH229"/>
          <cell r="CI229"/>
          <cell r="CJ229"/>
          <cell r="CK229"/>
          <cell r="CL229"/>
          <cell r="CM229"/>
          <cell r="CN229"/>
          <cell r="CO229"/>
        </row>
        <row r="230">
          <cell r="B230">
            <v>1669</v>
          </cell>
          <cell r="C230">
            <v>222</v>
          </cell>
          <cell r="D230">
            <v>26</v>
          </cell>
          <cell r="E230">
            <v>1</v>
          </cell>
          <cell r="F230">
            <v>2565</v>
          </cell>
          <cell r="G230">
            <v>822352015462</v>
          </cell>
          <cell r="H230" t="str">
            <v>นางสาว</v>
          </cell>
          <cell r="I230" t="str">
            <v>นิตยา</v>
          </cell>
          <cell r="J230" t="str">
            <v>กันทะด้วง</v>
          </cell>
          <cell r="K230">
            <v>3501300248866</v>
          </cell>
          <cell r="L230" t="str">
            <v>แม่ริม</v>
          </cell>
          <cell r="M230" t="str">
            <v>เชียงใหม่ 2</v>
          </cell>
          <cell r="N230">
            <v>8</v>
          </cell>
          <cell r="O230" t="str">
            <v>สินเชื่อธนาคารประชาชน</v>
          </cell>
          <cell r="P230" t="str">
            <v>1.บุคคลค้ำประกัน</v>
          </cell>
          <cell r="Q230">
            <v>27776</v>
          </cell>
          <cell r="R230">
            <v>7123.5</v>
          </cell>
          <cell r="S230" t="str">
            <v>แขวงเชียงใหม่</v>
          </cell>
          <cell r="T230" t="str">
            <v>ผบ.5221</v>
          </cell>
          <cell r="U230">
            <v>2555</v>
          </cell>
          <cell r="V230" t="str">
            <v>ผบ.5462</v>
          </cell>
          <cell r="W230">
            <v>2555</v>
          </cell>
          <cell r="X230"/>
          <cell r="Y230"/>
          <cell r="Z230"/>
          <cell r="AA230">
            <v>8</v>
          </cell>
          <cell r="AB230">
            <v>9</v>
          </cell>
          <cell r="AC230">
            <v>2555</v>
          </cell>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25/3/2565</v>
          </cell>
          <cell r="BC230">
            <v>900</v>
          </cell>
          <cell r="BD230">
            <v>11</v>
          </cell>
          <cell r="BE230">
            <v>8</v>
          </cell>
          <cell r="BF230">
            <v>2566</v>
          </cell>
          <cell r="BG230">
            <v>0</v>
          </cell>
          <cell r="BH230" t="str">
            <v>-</v>
          </cell>
          <cell r="BI230" t="str">
            <v>-</v>
          </cell>
          <cell r="BJ230" t="str">
            <v>-</v>
          </cell>
          <cell r="BK230">
            <v>0</v>
          </cell>
          <cell r="BL230">
            <v>2460</v>
          </cell>
          <cell r="BM230">
            <v>0</v>
          </cell>
          <cell r="BN230" t="str">
            <v/>
          </cell>
          <cell r="BO230" t="str">
            <v/>
          </cell>
          <cell r="BP230" t="str">
            <v/>
          </cell>
          <cell r="BQ230" t="str">
            <v>-</v>
          </cell>
          <cell r="BR230" t="str">
            <v>-</v>
          </cell>
          <cell r="BS230" t="str">
            <v>-</v>
          </cell>
          <cell r="BT230" t="str">
            <v>นางสาวนิตยา กันทะด้วง</v>
          </cell>
          <cell r="BU230">
            <v>0</v>
          </cell>
          <cell r="BV230" t="str">
            <v>1.นางสาวนิตยา กันทะด้วง 
2.นายรัชกฤช นิธิธนภัทร์
3.นางสาววรรณา ใจแสน</v>
          </cell>
          <cell r="BW230" t="str">
            <v>จำเลยที่ 1
จำเลยที่ 2
คู่สมรสจำเลยที่ 2</v>
          </cell>
          <cell r="BX230" t="str">
            <v>3501300248866
3520100555748
3230400285765</v>
          </cell>
          <cell r="BY230"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0" t="str">
            <v>พบทรัพย์</v>
          </cell>
          <cell r="CA230" t="str">
            <v>พบ</v>
          </cell>
          <cell r="CB230"/>
          <cell r="CC230" t="str">
            <v>จันทร์นิภา</v>
          </cell>
          <cell r="CD230"/>
          <cell r="CE230"/>
          <cell r="CF230"/>
          <cell r="CG230"/>
          <cell r="CH230"/>
          <cell r="CI230"/>
          <cell r="CJ230"/>
          <cell r="CK230"/>
          <cell r="CL230"/>
          <cell r="CM230"/>
          <cell r="CN230"/>
          <cell r="CO230"/>
        </row>
        <row r="231">
          <cell r="B231">
            <v>1670</v>
          </cell>
          <cell r="C231">
            <v>223</v>
          </cell>
          <cell r="D231">
            <v>26</v>
          </cell>
          <cell r="E231">
            <v>1</v>
          </cell>
          <cell r="F231">
            <v>2565</v>
          </cell>
          <cell r="G231">
            <v>822353002725</v>
          </cell>
          <cell r="H231" t="str">
            <v>นาย</v>
          </cell>
          <cell r="I231" t="str">
            <v>ศราวุฒิ</v>
          </cell>
          <cell r="J231" t="str">
            <v>จันทร์อิน</v>
          </cell>
          <cell r="K231">
            <v>1509900017238</v>
          </cell>
          <cell r="L231" t="str">
            <v>แม่ริม</v>
          </cell>
          <cell r="M231" t="str">
            <v>เชียงใหม่ 2</v>
          </cell>
          <cell r="N231">
            <v>8</v>
          </cell>
          <cell r="O231" t="str">
            <v>สินเชื่อธนาคารประชาชน</v>
          </cell>
          <cell r="P231" t="str">
            <v>1.บุคคลค้ำประกัน</v>
          </cell>
          <cell r="Q231">
            <v>46660</v>
          </cell>
          <cell r="R231">
            <v>6394.02</v>
          </cell>
          <cell r="S231" t="str">
            <v>แขวงเชียงใหม่</v>
          </cell>
          <cell r="T231" t="str">
            <v>ผบ.5210</v>
          </cell>
          <cell r="U231">
            <v>2555</v>
          </cell>
          <cell r="V231" t="str">
            <v>ผบ.5492</v>
          </cell>
          <cell r="W231">
            <v>2555</v>
          </cell>
          <cell r="X231">
            <v>8</v>
          </cell>
          <cell r="Y231">
            <v>9</v>
          </cell>
          <cell r="Z231">
            <v>2555</v>
          </cell>
          <cell r="AA231"/>
          <cell r="AB231"/>
          <cell r="AC231"/>
          <cell r="AD231"/>
          <cell r="AE231"/>
          <cell r="AF231"/>
          <cell r="AG231">
            <v>7</v>
          </cell>
          <cell r="AH231">
            <v>3</v>
          </cell>
          <cell r="AI231">
            <v>2557</v>
          </cell>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28/2/2565</v>
          </cell>
          <cell r="BC231">
            <v>1200</v>
          </cell>
          <cell r="BD231">
            <v>13</v>
          </cell>
          <cell r="BE231">
            <v>1</v>
          </cell>
          <cell r="BF231">
            <v>2566</v>
          </cell>
          <cell r="BG231">
            <v>0</v>
          </cell>
          <cell r="BH231" t="str">
            <v>-</v>
          </cell>
          <cell r="BI231" t="str">
            <v>-</v>
          </cell>
          <cell r="BJ231" t="str">
            <v>-</v>
          </cell>
          <cell r="BK231">
            <v>0</v>
          </cell>
          <cell r="BL231">
            <v>985</v>
          </cell>
          <cell r="BM231">
            <v>0</v>
          </cell>
          <cell r="BN231">
            <v>17</v>
          </cell>
          <cell r="BO231">
            <v>5</v>
          </cell>
          <cell r="BP231">
            <v>2566</v>
          </cell>
          <cell r="BQ231" t="str">
            <v>-</v>
          </cell>
          <cell r="BR231" t="str">
            <v>-</v>
          </cell>
          <cell r="BS231" t="str">
            <v>-</v>
          </cell>
          <cell r="BT231" t="str">
            <v>นายศราวุฒิ จันทร์อิน</v>
          </cell>
          <cell r="BU231">
            <v>0</v>
          </cell>
          <cell r="BV231" t="str">
            <v>1.นายศราวุฒิ จันทร์อิน
2.นางสมัย ยิ่งขยัน
3.นายอัคราธร ยิ่งขยัน
4.นายกิตติ อยู่สบาย</v>
          </cell>
          <cell r="BW231" t="str">
            <v>จำเลยที่ 1
จำเลยที่ 2
คู่สมรสจำเลยที่ 2
จำเลยที่ 3</v>
          </cell>
          <cell r="BX231" t="str">
            <v xml:space="preserve">1509900017238
3670500383366
3500700084843
1509900066123
</v>
          </cell>
          <cell r="BY231"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1" t="str">
            <v>ไม่พบทรัพย์</v>
          </cell>
          <cell r="CA231"/>
          <cell r="CB231">
            <v>4</v>
          </cell>
          <cell r="CC231" t="str">
            <v>จันทร์นิภา</v>
          </cell>
          <cell r="CD231"/>
          <cell r="CE231"/>
          <cell r="CF231"/>
          <cell r="CG231"/>
          <cell r="CH231"/>
          <cell r="CI231"/>
          <cell r="CJ231"/>
          <cell r="CK231"/>
          <cell r="CL231"/>
          <cell r="CM231"/>
          <cell r="CN231"/>
          <cell r="CO231"/>
        </row>
        <row r="232">
          <cell r="B232">
            <v>1671</v>
          </cell>
          <cell r="C232">
            <v>224</v>
          </cell>
          <cell r="D232">
            <v>26</v>
          </cell>
          <cell r="E232">
            <v>1</v>
          </cell>
          <cell r="F232">
            <v>2565</v>
          </cell>
          <cell r="G232">
            <v>855652008334</v>
          </cell>
          <cell r="H232" t="str">
            <v>นาง</v>
          </cell>
          <cell r="I232" t="str">
            <v>สายทอง</v>
          </cell>
          <cell r="J232" t="str">
            <v>บุญมา</v>
          </cell>
          <cell r="K232">
            <v>3501100170286</v>
          </cell>
          <cell r="L232" t="str">
            <v>พร้าว</v>
          </cell>
          <cell r="M232" t="str">
            <v>เชียงใหม่ 2</v>
          </cell>
          <cell r="N232">
            <v>8</v>
          </cell>
          <cell r="O232" t="str">
            <v>สินเชื่อธนาคารประชาชน</v>
          </cell>
          <cell r="P232" t="str">
            <v>1.บุคคลค้ำประกัน</v>
          </cell>
          <cell r="Q232">
            <v>12100.08</v>
          </cell>
          <cell r="R232">
            <v>4811.5600000000004</v>
          </cell>
          <cell r="S232" t="str">
            <v>แขวงเชียงใหม่</v>
          </cell>
          <cell r="T232" t="str">
            <v>ผบ.5232</v>
          </cell>
          <cell r="U232">
            <v>2555</v>
          </cell>
          <cell r="V232" t="str">
            <v>ผบ.5440</v>
          </cell>
          <cell r="W232">
            <v>2555</v>
          </cell>
          <cell r="X232"/>
          <cell r="Y232"/>
          <cell r="Z232"/>
          <cell r="AA232">
            <v>8</v>
          </cell>
          <cell r="AB232">
            <v>9</v>
          </cell>
          <cell r="AC232">
            <v>2555</v>
          </cell>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11/3/2565</v>
          </cell>
          <cell r="BC232">
            <v>900</v>
          </cell>
          <cell r="BD232">
            <v>13</v>
          </cell>
          <cell r="BE232">
            <v>1</v>
          </cell>
          <cell r="BF232">
            <v>2566</v>
          </cell>
          <cell r="BG232">
            <v>0</v>
          </cell>
          <cell r="BH232" t="str">
            <v>-</v>
          </cell>
          <cell r="BI232" t="str">
            <v>-</v>
          </cell>
          <cell r="BJ232" t="str">
            <v>-</v>
          </cell>
          <cell r="BK232">
            <v>0</v>
          </cell>
          <cell r="BL232">
            <v>930</v>
          </cell>
          <cell r="BM232">
            <v>0</v>
          </cell>
          <cell r="BN232" t="str">
            <v/>
          </cell>
          <cell r="BO232" t="str">
            <v/>
          </cell>
          <cell r="BP232" t="str">
            <v/>
          </cell>
          <cell r="BQ232" t="str">
            <v>-</v>
          </cell>
          <cell r="BR232" t="str">
            <v>-</v>
          </cell>
          <cell r="BS232" t="str">
            <v>-</v>
          </cell>
          <cell r="BT232" t="str">
            <v>นางสายทอง บุญมา</v>
          </cell>
          <cell r="BU232">
            <v>0</v>
          </cell>
          <cell r="BV232" t="str">
            <v>1.นางสายทอง บุญมา
2.นายภัคสมบัติ พูนธนวัฒน์
3.นางสาวรุ่งนภา บุญมา</v>
          </cell>
          <cell r="BW232" t="str">
            <v>จำเลยที่ 1
จำเลยที่ 2
จำเลยที่ 3</v>
          </cell>
          <cell r="BX232" t="str">
            <v>3501100170286
3330900577624
3501100170294</v>
          </cell>
          <cell r="BY232"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2" t="str">
            <v>พบทรัพย์</v>
          </cell>
          <cell r="CA232" t="str">
            <v>พบทรัพย์</v>
          </cell>
          <cell r="CB232">
            <v>4</v>
          </cell>
          <cell r="CC232" t="str">
            <v>จันทร์นิภา</v>
          </cell>
          <cell r="CD232"/>
          <cell r="CE232"/>
          <cell r="CF232"/>
          <cell r="CG232"/>
          <cell r="CH232"/>
          <cell r="CI232"/>
          <cell r="CJ232"/>
          <cell r="CK232"/>
          <cell r="CL232"/>
          <cell r="CM232"/>
          <cell r="CN232"/>
          <cell r="CO232"/>
        </row>
        <row r="233">
          <cell r="B233">
            <v>1672</v>
          </cell>
          <cell r="C233">
            <v>225</v>
          </cell>
          <cell r="D233">
            <v>26</v>
          </cell>
          <cell r="E233">
            <v>1</v>
          </cell>
          <cell r="F233">
            <v>2565</v>
          </cell>
          <cell r="G233">
            <v>855652007946</v>
          </cell>
          <cell r="H233" t="str">
            <v>นาง</v>
          </cell>
          <cell r="I233" t="str">
            <v>นภาพรหรือสุวรินทร์</v>
          </cell>
          <cell r="J233" t="str">
            <v>แก้ววิจิตร</v>
          </cell>
          <cell r="K233">
            <v>3501100214224</v>
          </cell>
          <cell r="L233" t="str">
            <v>พร้าว</v>
          </cell>
          <cell r="M233" t="str">
            <v>เชียงใหม่ 2</v>
          </cell>
          <cell r="N233">
            <v>8</v>
          </cell>
          <cell r="O233" t="str">
            <v>สินเชื่อธนาคารประชาชน</v>
          </cell>
          <cell r="P233" t="str">
            <v>1.บุคคลค้ำประกัน</v>
          </cell>
          <cell r="Q233">
            <v>29191.64</v>
          </cell>
          <cell r="R233">
            <v>7021.53</v>
          </cell>
          <cell r="S233" t="str">
            <v>แขวงเชียงใหม่</v>
          </cell>
          <cell r="T233" t="str">
            <v>ผบ.5200</v>
          </cell>
          <cell r="U233">
            <v>2555</v>
          </cell>
          <cell r="V233" t="str">
            <v>ผบ.5484</v>
          </cell>
          <cell r="W233">
            <v>2555</v>
          </cell>
          <cell r="X233">
            <v>8</v>
          </cell>
          <cell r="Y233">
            <v>9</v>
          </cell>
          <cell r="Z233">
            <v>2555</v>
          </cell>
          <cell r="AA233"/>
          <cell r="AB233"/>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25/3/2565</v>
          </cell>
          <cell r="BC233">
            <v>1800</v>
          </cell>
          <cell r="BD233">
            <v>11</v>
          </cell>
          <cell r="BE233">
            <v>8</v>
          </cell>
          <cell r="BF233">
            <v>2566</v>
          </cell>
          <cell r="BG233">
            <v>0</v>
          </cell>
          <cell r="BH233" t="str">
            <v>-</v>
          </cell>
          <cell r="BI233" t="str">
            <v>-</v>
          </cell>
          <cell r="BJ233" t="str">
            <v>-</v>
          </cell>
          <cell r="BK233">
            <v>0</v>
          </cell>
          <cell r="BL233">
            <v>2105</v>
          </cell>
          <cell r="BM233">
            <v>0</v>
          </cell>
          <cell r="BN233" t="str">
            <v/>
          </cell>
          <cell r="BO233" t="str">
            <v/>
          </cell>
          <cell r="BP233" t="str">
            <v/>
          </cell>
          <cell r="BQ233" t="str">
            <v>-</v>
          </cell>
          <cell r="BR233" t="str">
            <v>-</v>
          </cell>
          <cell r="BS233" t="str">
            <v>-</v>
          </cell>
          <cell r="BT233" t="str">
            <v>นางนภาพรหรือสุวรินทร์ แก้ววิจิตร</v>
          </cell>
          <cell r="BU233">
            <v>0</v>
          </cell>
          <cell r="BV233"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3" t="str">
            <v>จำเลยที่ 1
คู่สมรสจำเลยที่ 1
จำเลยที่ 2
คู่สมรสจำเลยที่ 2
จำเลยที่ 3
คู่สมรสจำเลยที่ 3</v>
          </cell>
          <cell r="BX233" t="str">
            <v xml:space="preserve">3501100214224
3501000225063
3501100228641
3501100228632
3501100225030
3509901269164
</v>
          </cell>
          <cell r="BY233"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3"/>
          <cell r="CA233" t="str">
            <v>พบ</v>
          </cell>
          <cell r="CB233"/>
          <cell r="CC233" t="str">
            <v>จันทร์นิภา</v>
          </cell>
          <cell r="CD233"/>
          <cell r="CE233"/>
          <cell r="CF233"/>
          <cell r="CG233"/>
          <cell r="CH233"/>
          <cell r="CI233"/>
          <cell r="CJ233"/>
          <cell r="CK233"/>
          <cell r="CL233"/>
          <cell r="CM233"/>
          <cell r="CN233"/>
          <cell r="CO233"/>
        </row>
        <row r="234">
          <cell r="B234">
            <v>1673</v>
          </cell>
          <cell r="C234">
            <v>226</v>
          </cell>
          <cell r="D234">
            <v>26</v>
          </cell>
          <cell r="E234">
            <v>1</v>
          </cell>
          <cell r="F234">
            <v>2565</v>
          </cell>
          <cell r="G234">
            <v>855652007185</v>
          </cell>
          <cell r="H234" t="str">
            <v>นาง</v>
          </cell>
          <cell r="I234" t="str">
            <v>เกษร</v>
          </cell>
          <cell r="J234" t="str">
            <v>จอมกันท์</v>
          </cell>
          <cell r="K234">
            <v>3501400271835</v>
          </cell>
          <cell r="L234" t="str">
            <v>พร้าว</v>
          </cell>
          <cell r="M234" t="str">
            <v>เชียงใหม่ 2</v>
          </cell>
          <cell r="N234">
            <v>8</v>
          </cell>
          <cell r="O234" t="str">
            <v>สินเชื่อธนาคารประชาชน</v>
          </cell>
          <cell r="P234" t="str">
            <v>1.บุคคลค้ำประกัน</v>
          </cell>
          <cell r="Q234">
            <v>21500</v>
          </cell>
          <cell r="R234">
            <v>6419.63</v>
          </cell>
          <cell r="S234" t="str">
            <v>แขวงเชียงใหม่</v>
          </cell>
          <cell r="T234" t="str">
            <v>ผบ.5234</v>
          </cell>
          <cell r="U234">
            <v>2555</v>
          </cell>
          <cell r="V234" t="str">
            <v>ผบ.5483</v>
          </cell>
          <cell r="W234">
            <v>2555</v>
          </cell>
          <cell r="X234">
            <v>8</v>
          </cell>
          <cell r="Y234">
            <v>9</v>
          </cell>
          <cell r="Z234">
            <v>2555</v>
          </cell>
          <cell r="AA234"/>
          <cell r="AB234"/>
          <cell r="AC234"/>
          <cell r="AD234">
            <v>8</v>
          </cell>
          <cell r="AE234">
            <v>9</v>
          </cell>
          <cell r="AF234">
            <v>2555</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18/3/2565</v>
          </cell>
          <cell r="BC234">
            <v>0</v>
          </cell>
          <cell r="BD234">
            <v>31</v>
          </cell>
          <cell r="BE234">
            <v>1</v>
          </cell>
          <cell r="BF234">
            <v>2567</v>
          </cell>
          <cell r="BG234">
            <v>0</v>
          </cell>
          <cell r="BH234" t="str">
            <v>-</v>
          </cell>
          <cell r="BI234" t="str">
            <v>-</v>
          </cell>
          <cell r="BJ234" t="str">
            <v>-</v>
          </cell>
          <cell r="BK234">
            <v>0</v>
          </cell>
          <cell r="BL234">
            <v>1330</v>
          </cell>
          <cell r="BM234">
            <v>0</v>
          </cell>
          <cell r="BN234" t="str">
            <v/>
          </cell>
          <cell r="BO234" t="str">
            <v/>
          </cell>
          <cell r="BP234" t="str">
            <v/>
          </cell>
          <cell r="BQ234" t="str">
            <v>-</v>
          </cell>
          <cell r="BR234" t="str">
            <v>-</v>
          </cell>
          <cell r="BS234" t="str">
            <v>-</v>
          </cell>
          <cell r="BT234" t="str">
            <v>นางเกษร จอมกันท์</v>
          </cell>
          <cell r="BU234">
            <v>0</v>
          </cell>
          <cell r="BV234"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4" t="str">
            <v>จำเลยที่ 1
คู่สมรสจำเลยที่ 1
จำเลยที่ 2
คู่สมรสจำเลยที่ 2
จำเลยที่ 3
คู่สมรสจำเลยที่ 3</v>
          </cell>
          <cell r="BX234" t="str">
            <v>3501400271835
3501400271827
3501400271878
3501100217789
3501100217851
3160700084677</v>
          </cell>
          <cell r="BY234"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4"/>
          <cell r="CA234"/>
          <cell r="CB234"/>
          <cell r="CC234" t="str">
            <v>จันทร์นิภา</v>
          </cell>
          <cell r="CD234"/>
          <cell r="CE234"/>
          <cell r="CF234"/>
          <cell r="CG234"/>
          <cell r="CH234"/>
          <cell r="CI234"/>
          <cell r="CJ234"/>
          <cell r="CK234"/>
          <cell r="CL234"/>
          <cell r="CM234"/>
          <cell r="CN234"/>
          <cell r="CO234"/>
        </row>
        <row r="235">
          <cell r="B235">
            <v>1674</v>
          </cell>
          <cell r="C235">
            <v>227</v>
          </cell>
          <cell r="D235">
            <v>26</v>
          </cell>
          <cell r="E235">
            <v>1</v>
          </cell>
          <cell r="F235">
            <v>2565</v>
          </cell>
          <cell r="G235">
            <v>855652002483</v>
          </cell>
          <cell r="H235" t="str">
            <v>นางสาว</v>
          </cell>
          <cell r="I235" t="str">
            <v>อภิญญา</v>
          </cell>
          <cell r="J235" t="str">
            <v>ศรีชอบธรรม</v>
          </cell>
          <cell r="K235">
            <v>3101700497221</v>
          </cell>
          <cell r="L235" t="str">
            <v>พร้าว</v>
          </cell>
          <cell r="M235" t="str">
            <v>เชียงใหม่ 2</v>
          </cell>
          <cell r="N235">
            <v>8</v>
          </cell>
          <cell r="O235" t="str">
            <v>สินเชื่อธนาคารประชาชน</v>
          </cell>
          <cell r="P235" t="str">
            <v>1.บุคคลค้ำประกัน</v>
          </cell>
          <cell r="Q235">
            <v>27863.56</v>
          </cell>
          <cell r="R235">
            <v>10814.93</v>
          </cell>
          <cell r="S235" t="str">
            <v>แขวงเชียงใหม่</v>
          </cell>
          <cell r="T235" t="str">
            <v>ผบ.5222</v>
          </cell>
          <cell r="U235">
            <v>2555</v>
          </cell>
          <cell r="V235" t="str">
            <v>ผบ.5482</v>
          </cell>
          <cell r="W235">
            <v>2555</v>
          </cell>
          <cell r="X235">
            <v>8</v>
          </cell>
          <cell r="Y235">
            <v>9</v>
          </cell>
          <cell r="Z235">
            <v>2555</v>
          </cell>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16/3/2565</v>
          </cell>
          <cell r="BC235">
            <v>1200</v>
          </cell>
          <cell r="BD235">
            <v>25</v>
          </cell>
          <cell r="BE235">
            <v>11</v>
          </cell>
          <cell r="BF235">
            <v>2565</v>
          </cell>
          <cell r="BG235">
            <v>0</v>
          </cell>
          <cell r="BH235" t="str">
            <v>-</v>
          </cell>
          <cell r="BI235" t="str">
            <v>-</v>
          </cell>
          <cell r="BJ235" t="str">
            <v>-</v>
          </cell>
          <cell r="BK235">
            <v>0</v>
          </cell>
          <cell r="BL235">
            <v>2000</v>
          </cell>
          <cell r="BM235">
            <v>0</v>
          </cell>
          <cell r="BN235">
            <v>7</v>
          </cell>
          <cell r="BO235">
            <v>7</v>
          </cell>
          <cell r="BP235">
            <v>2566</v>
          </cell>
          <cell r="BQ235" t="str">
            <v>-</v>
          </cell>
          <cell r="BR235" t="str">
            <v>-</v>
          </cell>
          <cell r="BS235" t="str">
            <v>-</v>
          </cell>
          <cell r="BT235" t="str">
            <v>นางสาวอภิญญา ศรีชอบธรรม</v>
          </cell>
          <cell r="BU235">
            <v>0</v>
          </cell>
          <cell r="BV235" t="str">
            <v xml:space="preserve">1.นางสาวอภิญญา ศรีชอบธรรม
2.นางยุพิน คำไชยลึก
3.นายสมยศ คำไชยลึก
4.นางวรัญญา โรจน์รุ่ง
</v>
          </cell>
          <cell r="BW235" t="str">
            <v xml:space="preserve">จำเลยทื่ 1
จำเลยที่ 2
คู่สมรสจำเลยที่ 2
จำเลยที่ 3
</v>
          </cell>
          <cell r="BX235" t="str">
            <v xml:space="preserve">3101700497221
3500100001289
3501100086218
3501100087150
</v>
          </cell>
          <cell r="BY235"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5" t="str">
            <v>ไม่พบทรัพย์</v>
          </cell>
          <cell r="CA235" t="str">
            <v>พบทรัพย์</v>
          </cell>
          <cell r="CB235">
            <v>5</v>
          </cell>
          <cell r="CC235" t="str">
            <v>จันทร์นิภา</v>
          </cell>
          <cell r="CD235"/>
          <cell r="CE235"/>
          <cell r="CF235"/>
          <cell r="CG235"/>
          <cell r="CH235"/>
          <cell r="CI235"/>
          <cell r="CJ235"/>
          <cell r="CK235"/>
          <cell r="CL235"/>
          <cell r="CM235"/>
          <cell r="CN235"/>
          <cell r="CO235"/>
        </row>
        <row r="236">
          <cell r="B236">
            <v>1675</v>
          </cell>
          <cell r="C236">
            <v>228</v>
          </cell>
          <cell r="D236">
            <v>26</v>
          </cell>
          <cell r="E236">
            <v>1</v>
          </cell>
          <cell r="F236">
            <v>2565</v>
          </cell>
          <cell r="G236">
            <v>855652006724</v>
          </cell>
          <cell r="H236" t="str">
            <v>นาง</v>
          </cell>
          <cell r="I236" t="str">
            <v>ลำจวน</v>
          </cell>
          <cell r="J236" t="str">
            <v>เสาร์แก้ว</v>
          </cell>
          <cell r="K236">
            <v>3501100254358</v>
          </cell>
          <cell r="L236" t="str">
            <v>พร้าว</v>
          </cell>
          <cell r="M236" t="str">
            <v>เชียงใหม่ 2</v>
          </cell>
          <cell r="N236">
            <v>8</v>
          </cell>
          <cell r="O236" t="str">
            <v>สินเชื่อธนาคารประชาชน</v>
          </cell>
          <cell r="P236" t="str">
            <v>1.บุคคลค้ำประกัน</v>
          </cell>
          <cell r="Q236">
            <v>19050.25</v>
          </cell>
          <cell r="R236">
            <v>5485.83</v>
          </cell>
          <cell r="S236" t="str">
            <v>แขวงเชียงใหม่</v>
          </cell>
          <cell r="T236" t="str">
            <v>ผบ.5228</v>
          </cell>
          <cell r="U236">
            <v>2555</v>
          </cell>
          <cell r="V236" t="str">
            <v>ผบ.5478</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11/3/2565</v>
          </cell>
          <cell r="BC236">
            <v>1800</v>
          </cell>
          <cell r="BD236">
            <v>21</v>
          </cell>
          <cell r="BE236">
            <v>3</v>
          </cell>
          <cell r="BF236">
            <v>2566</v>
          </cell>
          <cell r="BG236">
            <v>0</v>
          </cell>
          <cell r="BH236" t="str">
            <v>-</v>
          </cell>
          <cell r="BI236" t="str">
            <v>-</v>
          </cell>
          <cell r="BJ236" t="str">
            <v>-</v>
          </cell>
          <cell r="BK236">
            <v>0</v>
          </cell>
          <cell r="BL236">
            <v>1740</v>
          </cell>
          <cell r="BM236">
            <v>0</v>
          </cell>
          <cell r="BN236" t="str">
            <v/>
          </cell>
          <cell r="BO236" t="str">
            <v/>
          </cell>
          <cell r="BP236" t="str">
            <v/>
          </cell>
          <cell r="BQ236" t="str">
            <v>-</v>
          </cell>
          <cell r="BR236" t="str">
            <v>-</v>
          </cell>
          <cell r="BS236" t="str">
            <v>-</v>
          </cell>
          <cell r="BT236" t="str">
            <v>นางลำจวน เสาร์แก้ว</v>
          </cell>
          <cell r="BU236">
            <v>0</v>
          </cell>
          <cell r="BV236"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6" t="str">
            <v>จำเลยที่ 1
คู่สมรสจำเลยที่  1
จำเลยที่ 2
คู่สมรสจำเลยที่ 2
จำเลยที่ 3
คู่สมรสจำเลยที่ 3</v>
          </cell>
          <cell r="BX236" t="str">
            <v>13501100254358
3501100254340
3501100268499
3501100268481
3501100469451
5501890003201</v>
          </cell>
          <cell r="BY236"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6" t="str">
            <v>พบทรัพย์</v>
          </cell>
          <cell r="CA236"/>
          <cell r="CB236">
            <v>6</v>
          </cell>
          <cell r="CC236" t="str">
            <v>จันทร์นิภา</v>
          </cell>
          <cell r="CD236"/>
          <cell r="CE236"/>
          <cell r="CF236"/>
          <cell r="CG236"/>
          <cell r="CH236"/>
          <cell r="CI236"/>
          <cell r="CJ236"/>
          <cell r="CK236"/>
          <cell r="CL236"/>
          <cell r="CM236"/>
          <cell r="CN236"/>
          <cell r="CO236"/>
        </row>
        <row r="237">
          <cell r="B237">
            <v>1676</v>
          </cell>
          <cell r="C237">
            <v>229</v>
          </cell>
          <cell r="D237">
            <v>26</v>
          </cell>
          <cell r="E237">
            <v>1</v>
          </cell>
          <cell r="F237">
            <v>2565</v>
          </cell>
          <cell r="G237">
            <v>800014669132</v>
          </cell>
          <cell r="H237" t="str">
            <v>นาง</v>
          </cell>
          <cell r="I237" t="str">
            <v>สุมิตรา</v>
          </cell>
          <cell r="J237" t="str">
            <v>บุญเยี่ยม</v>
          </cell>
          <cell r="K237">
            <v>3501000212734</v>
          </cell>
          <cell r="L237" t="str">
            <v>แม่อาย</v>
          </cell>
          <cell r="M237" t="str">
            <v>เชียงใหม่ 2</v>
          </cell>
          <cell r="N237">
            <v>8</v>
          </cell>
          <cell r="O237" t="str">
            <v>สินเชื่อเพื่อพัฒนาองค์กรชุมชน (รายบุคคล)</v>
          </cell>
          <cell r="P237" t="str">
            <v>1.บุคคลค้ำประกัน</v>
          </cell>
          <cell r="Q237">
            <v>28965.040000000001</v>
          </cell>
          <cell r="R237">
            <v>367.3</v>
          </cell>
          <cell r="S237" t="str">
            <v>จังหวัดฝาง</v>
          </cell>
          <cell r="T237" t="str">
            <v>ผบ.455</v>
          </cell>
          <cell r="U237">
            <v>2555</v>
          </cell>
          <cell r="V237" t="str">
            <v>ผบ.614</v>
          </cell>
          <cell r="W237">
            <v>2555</v>
          </cell>
          <cell r="X237"/>
          <cell r="Y237"/>
          <cell r="Z237"/>
          <cell r="AA237">
            <v>25</v>
          </cell>
          <cell r="AB237">
            <v>10</v>
          </cell>
          <cell r="AC237">
            <v>2555</v>
          </cell>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28/2/2565</v>
          </cell>
          <cell r="BC237" t="str">
            <v>0
1500</v>
          </cell>
          <cell r="BD237" t="str">
            <v>31
10</v>
          </cell>
          <cell r="BE237" t="str">
            <v>1
6</v>
          </cell>
          <cell r="BF237" t="str">
            <v>2567
2567</v>
          </cell>
          <cell r="BG237">
            <v>0</v>
          </cell>
          <cell r="BH237" t="str">
            <v>-</v>
          </cell>
          <cell r="BI237" t="str">
            <v>-</v>
          </cell>
          <cell r="BJ237" t="str">
            <v>-</v>
          </cell>
          <cell r="BK237">
            <v>0</v>
          </cell>
          <cell r="BL237" t="str">
            <v>625
365</v>
          </cell>
          <cell r="BM237">
            <v>0</v>
          </cell>
          <cell r="BN237" t="str">
            <v/>
          </cell>
          <cell r="BO237" t="str">
            <v/>
          </cell>
          <cell r="BP237" t="str">
            <v/>
          </cell>
          <cell r="BQ237" t="str">
            <v>-</v>
          </cell>
          <cell r="BR237" t="str">
            <v>-</v>
          </cell>
          <cell r="BS237" t="str">
            <v>-</v>
          </cell>
          <cell r="BT237" t="str">
            <v>นางสุมิตรา บุญเยี่ยม</v>
          </cell>
          <cell r="BU237">
            <v>0</v>
          </cell>
          <cell r="BV237" t="str">
            <v>1.นางสุมิตรา บุญเยื่ยม
2.นางรัตติกาล ไทยบุรีรัมย์
3.นายประเทือง ไทยบุรีรัมย์
4.นางนงค์นุช ทนันไชย
5.นายชวภณ ไชยารัตนสกุล</v>
          </cell>
          <cell r="BW237" t="str">
            <v>จำเลยที่ 1
จำเลยที่ 2
คู่สมรสจำเลยที่ 2
จำเลยที่ 3
คู่สมรสจำเลยที่ 3</v>
          </cell>
          <cell r="BX237" t="str">
            <v>3501000212734
3501000290026
3501000213161
3501000211690
3501000213293</v>
          </cell>
          <cell r="BY2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7" t="str">
            <v>ไม่พบทรัพย์</v>
          </cell>
          <cell r="CA237"/>
          <cell r="CB237">
            <v>5</v>
          </cell>
          <cell r="CC237" t="str">
            <v>จันทร์นิภา</v>
          </cell>
          <cell r="CD237"/>
          <cell r="CE237"/>
          <cell r="CF237"/>
          <cell r="CG237"/>
          <cell r="CH237"/>
          <cell r="CI237"/>
          <cell r="CJ237"/>
          <cell r="CK237"/>
          <cell r="CL237"/>
          <cell r="CM237"/>
          <cell r="CN237"/>
          <cell r="CO237"/>
        </row>
        <row r="238">
          <cell r="B238">
            <v>1677</v>
          </cell>
          <cell r="C238">
            <v>230</v>
          </cell>
          <cell r="D238">
            <v>26</v>
          </cell>
          <cell r="E238">
            <v>1</v>
          </cell>
          <cell r="F238">
            <v>2565</v>
          </cell>
          <cell r="G238">
            <v>800014670130</v>
          </cell>
          <cell r="H238" t="str">
            <v>นาง</v>
          </cell>
          <cell r="I238" t="str">
            <v>รัตติกาล</v>
          </cell>
          <cell r="J238" t="str">
            <v>ไทยบุรีรัมย์</v>
          </cell>
          <cell r="K238">
            <v>3501000290026</v>
          </cell>
          <cell r="L238" t="str">
            <v>แม่อาย</v>
          </cell>
          <cell r="M238" t="str">
            <v>เชียงใหม่ 2</v>
          </cell>
          <cell r="N238">
            <v>8</v>
          </cell>
          <cell r="O238" t="str">
            <v>สินเชื่อธนาคารประชาชน</v>
          </cell>
          <cell r="P238" t="str">
            <v>1.บุคคลค้ำประกัน</v>
          </cell>
          <cell r="Q238">
            <v>28619.23</v>
          </cell>
          <cell r="R238">
            <v>839.04</v>
          </cell>
          <cell r="S238" t="str">
            <v>จังหวัดฝาง</v>
          </cell>
          <cell r="T238" t="str">
            <v>ผบ.457</v>
          </cell>
          <cell r="U238">
            <v>2555</v>
          </cell>
          <cell r="V238" t="str">
            <v>ผบ.616</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
          </cell>
          <cell r="BO238" t="str">
            <v/>
          </cell>
          <cell r="BP238" t="str">
            <v/>
          </cell>
          <cell r="BQ238" t="str">
            <v>-</v>
          </cell>
          <cell r="BR238" t="str">
            <v>-</v>
          </cell>
          <cell r="BS238" t="str">
            <v>-</v>
          </cell>
          <cell r="BT238" t="str">
            <v>นางรัตติกาล ไทยบุรีรัมย์</v>
          </cell>
          <cell r="BU238">
            <v>0</v>
          </cell>
          <cell r="BV238" t="str">
            <v>1.นางรัตติกาล ไทยบุรีรัมย์
2.นายประเทือง ไทยบุรีรัมย์
3.นางนงค์นุช ทนันไชย
4.นายชวภณ ไชยารัตนสกุล
5.นางสุมิตรา บุญเยี่ยม</v>
          </cell>
          <cell r="BW238" t="str">
            <v>จำเลยที่ 1
คู่สมรสจำเลยที่  1
จำเลยที่ 2
คู่สมรสจำเลยที่ 2
จำเลยที่ 3</v>
          </cell>
          <cell r="BX238" t="str">
            <v>13501000290026
3501000213161
3501000211690
3501000213293
3501000212734</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1678</v>
          </cell>
          <cell r="C239">
            <v>231</v>
          </cell>
          <cell r="D239">
            <v>26</v>
          </cell>
          <cell r="E239">
            <v>1</v>
          </cell>
          <cell r="F239">
            <v>2565</v>
          </cell>
          <cell r="G239">
            <v>800000556566</v>
          </cell>
          <cell r="H239" t="str">
            <v>นาง</v>
          </cell>
          <cell r="I239" t="str">
            <v>สมัย</v>
          </cell>
          <cell r="J239" t="str">
            <v>ยิ่งขยัน</v>
          </cell>
          <cell r="K239">
            <v>3670500383366</v>
          </cell>
          <cell r="L239" t="str">
            <v>แม่ริม</v>
          </cell>
          <cell r="M239" t="str">
            <v>เชียงใหม่ 2</v>
          </cell>
          <cell r="N239">
            <v>8</v>
          </cell>
          <cell r="O239" t="str">
            <v>สินเชื่อแก้ไขหนี้ภาคประชาชน</v>
          </cell>
          <cell r="P239" t="str">
            <v>1.บุคคลค้ำประกัน</v>
          </cell>
          <cell r="Q239">
            <v>168744.65</v>
          </cell>
          <cell r="R239">
            <v>18082.41</v>
          </cell>
          <cell r="S239" t="str">
            <v>แขวงเชียงใหม่</v>
          </cell>
          <cell r="T239" t="str">
            <v>ผบ.5914</v>
          </cell>
          <cell r="U239">
            <v>2555</v>
          </cell>
          <cell r="V239" t="str">
            <v>ผบ.6689</v>
          </cell>
          <cell r="W239">
            <v>2555</v>
          </cell>
          <cell r="X239">
            <v>30</v>
          </cell>
          <cell r="Y239">
            <v>10</v>
          </cell>
          <cell r="Z239">
            <v>2555</v>
          </cell>
          <cell r="AA239"/>
          <cell r="AB239"/>
          <cell r="AC239"/>
          <cell r="AD239"/>
          <cell r="AE239"/>
          <cell r="AF239"/>
          <cell r="AG239">
            <v>8</v>
          </cell>
          <cell r="AH239">
            <v>3</v>
          </cell>
          <cell r="AI239">
            <v>2556</v>
          </cell>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25/3/2565</v>
          </cell>
          <cell r="BC239" t="str">
            <v>0
1500</v>
          </cell>
          <cell r="BD239" t="str">
            <v>31
10</v>
          </cell>
          <cell r="BE239" t="str">
            <v>1
6</v>
          </cell>
          <cell r="BF239" t="str">
            <v>2567
2567</v>
          </cell>
          <cell r="BG239">
            <v>0</v>
          </cell>
          <cell r="BH239" t="str">
            <v>-</v>
          </cell>
          <cell r="BI239" t="str">
            <v>-</v>
          </cell>
          <cell r="BJ239" t="str">
            <v>-</v>
          </cell>
          <cell r="BK239">
            <v>0</v>
          </cell>
          <cell r="BL239" t="str">
            <v>945
465</v>
          </cell>
          <cell r="BM239">
            <v>0</v>
          </cell>
          <cell r="BN239" t="str">
            <v/>
          </cell>
          <cell r="BO239" t="str">
            <v/>
          </cell>
          <cell r="BP239" t="str">
            <v/>
          </cell>
          <cell r="BQ239" t="str">
            <v>-</v>
          </cell>
          <cell r="BR239" t="str">
            <v>-</v>
          </cell>
          <cell r="BS239" t="str">
            <v>-</v>
          </cell>
          <cell r="BT239" t="str">
            <v>นางสมัย ยิ่งขยัน</v>
          </cell>
          <cell r="BU239">
            <v>0</v>
          </cell>
          <cell r="BV239" t="str">
            <v>1.นางสมัย ยิ่งขยัน
2.นายสุทัศน์ มโนนำ
3.นางจันทร์แก้ว มโนนำ
4.ด.ต.หรือร.ต.ต.อุทัย ใจเที่ยง
5.นางเพ็ญศรี ใจเที่ยง</v>
          </cell>
          <cell r="BW239" t="str">
            <v>จำเลยที่ 1
จำเลยที่ 2
คู่สมรสจำเลยที่ 2
จำเลยที่ 3
คู่สมรสจำเลยที่ 3</v>
          </cell>
          <cell r="BX239" t="str">
            <v>3670500383366
3500700064036
3500700324691
3500700084258
3500700084223</v>
          </cell>
          <cell r="BY239"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39"/>
          <cell r="CA239"/>
          <cell r="CB239"/>
          <cell r="CC239" t="str">
            <v>จันทร์นิภา</v>
          </cell>
          <cell r="CD239"/>
          <cell r="CE239"/>
          <cell r="CF239"/>
          <cell r="CG239"/>
          <cell r="CH239"/>
          <cell r="CI239"/>
          <cell r="CJ239"/>
          <cell r="CK239"/>
          <cell r="CL239"/>
          <cell r="CM239"/>
          <cell r="CN239"/>
          <cell r="CO239"/>
        </row>
        <row r="240">
          <cell r="B240">
            <v>1679</v>
          </cell>
          <cell r="C240">
            <v>232</v>
          </cell>
          <cell r="D240">
            <v>26</v>
          </cell>
          <cell r="E240">
            <v>1</v>
          </cell>
          <cell r="F240">
            <v>2565</v>
          </cell>
          <cell r="G240">
            <v>850653002137</v>
          </cell>
          <cell r="H240" t="str">
            <v>นางสาว</v>
          </cell>
          <cell r="I240" t="str">
            <v>รสริน</v>
          </cell>
          <cell r="J240" t="str">
            <v>กองบุญ</v>
          </cell>
          <cell r="K240">
            <v>3500400180383</v>
          </cell>
          <cell r="L240" t="str">
            <v>เชียงดาว</v>
          </cell>
          <cell r="M240" t="str">
            <v>เชียงใหม่ 2</v>
          </cell>
          <cell r="N240">
            <v>8</v>
          </cell>
          <cell r="O240" t="str">
            <v>สินเชื่อธนาคารประชาชน</v>
          </cell>
          <cell r="P240" t="str">
            <v>1.บุคคลค้ำประกัน</v>
          </cell>
          <cell r="Q240">
            <v>30490.720000000001</v>
          </cell>
          <cell r="R240">
            <v>6473.59</v>
          </cell>
          <cell r="S240" t="str">
            <v>แขวงเชียงใหม่</v>
          </cell>
          <cell r="T240" t="str">
            <v>ผบ.6070</v>
          </cell>
          <cell r="U240">
            <v>2555</v>
          </cell>
          <cell r="V240" t="str">
            <v>ผบ.6704</v>
          </cell>
          <cell r="W240">
            <v>2555</v>
          </cell>
          <cell r="X240"/>
          <cell r="Y240"/>
          <cell r="Z240"/>
          <cell r="AA240">
            <v>31</v>
          </cell>
          <cell r="AB240">
            <v>10</v>
          </cell>
          <cell r="AC240">
            <v>2555</v>
          </cell>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28/2/2565</v>
          </cell>
          <cell r="BC240" t="str">
            <v>0
1800</v>
          </cell>
          <cell r="BD240" t="str">
            <v>31
14</v>
          </cell>
          <cell r="BE240" t="str">
            <v>1
3</v>
          </cell>
          <cell r="BF240" t="str">
            <v>2567
2567</v>
          </cell>
          <cell r="BG240">
            <v>0</v>
          </cell>
          <cell r="BH240" t="str">
            <v>-</v>
          </cell>
          <cell r="BI240" t="str">
            <v>-</v>
          </cell>
          <cell r="BJ240" t="str">
            <v>-</v>
          </cell>
          <cell r="BK240">
            <v>0</v>
          </cell>
          <cell r="BL240" t="str">
            <v>895
430</v>
          </cell>
          <cell r="BM240">
            <v>0</v>
          </cell>
          <cell r="BN240" t="str">
            <v/>
          </cell>
          <cell r="BO240" t="str">
            <v/>
          </cell>
          <cell r="BP240" t="str">
            <v/>
          </cell>
          <cell r="BQ240" t="str">
            <v>-</v>
          </cell>
          <cell r="BR240" t="str">
            <v>-</v>
          </cell>
          <cell r="BS240" t="str">
            <v>-</v>
          </cell>
          <cell r="BT240" t="str">
            <v>นางสาวรสริน กองบุญ</v>
          </cell>
          <cell r="BU240">
            <v>0</v>
          </cell>
          <cell r="BV240"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0" t="str">
            <v>จำเลยที่ 1
คู่สมรสจำเลยที่ 1
จำเลยทื่ 2
คู่สมรสจำเลยที่ 2
จำเลยที่ 3
คู่สมรสจำเลยที่ 3</v>
          </cell>
          <cell r="BX240" t="str">
            <v>3500400180383
3500400186853
3500400163233
1500400055931
3500400224526
3500400220296</v>
          </cell>
          <cell r="BY24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0" t="str">
            <v>ไม่พบทรัพย์</v>
          </cell>
          <cell r="CA240"/>
          <cell r="CB240">
            <v>6</v>
          </cell>
          <cell r="CC240" t="str">
            <v>จันทร์นิภา</v>
          </cell>
          <cell r="CD240"/>
          <cell r="CE240"/>
          <cell r="CF240"/>
          <cell r="CG240"/>
          <cell r="CH240"/>
          <cell r="CI240"/>
          <cell r="CJ240"/>
          <cell r="CK240"/>
          <cell r="CL240"/>
          <cell r="CM240"/>
          <cell r="CN240"/>
          <cell r="CO240"/>
        </row>
        <row r="241">
          <cell r="B241">
            <v>1680</v>
          </cell>
          <cell r="C241">
            <v>233</v>
          </cell>
          <cell r="D241">
            <v>26</v>
          </cell>
          <cell r="E241">
            <v>1</v>
          </cell>
          <cell r="F241">
            <v>2565</v>
          </cell>
          <cell r="G241">
            <v>800016749155</v>
          </cell>
          <cell r="H241" t="str">
            <v>นาง</v>
          </cell>
          <cell r="I241" t="str">
            <v>กลอยใจ</v>
          </cell>
          <cell r="J241" t="str">
            <v>กันทะรส</v>
          </cell>
          <cell r="K241">
            <v>2349800016752</v>
          </cell>
          <cell r="L241" t="str">
            <v>แม่ริม</v>
          </cell>
          <cell r="M241" t="str">
            <v>เชียงใหม่ 2</v>
          </cell>
          <cell r="N241">
            <v>8</v>
          </cell>
          <cell r="O241" t="str">
            <v>สินเชื่อธนาคารประชาชน</v>
          </cell>
          <cell r="P241" t="str">
            <v>1.บุคคลค้ำประกัน</v>
          </cell>
          <cell r="Q241">
            <v>89691.8</v>
          </cell>
          <cell r="R241">
            <v>5768.6</v>
          </cell>
          <cell r="S241" t="str">
            <v>แขวงเชียงใหม่</v>
          </cell>
          <cell r="T241" t="str">
            <v>ผบ.6357</v>
          </cell>
          <cell r="U241">
            <v>2555</v>
          </cell>
          <cell r="V241" t="str">
            <v>ผบ.7321</v>
          </cell>
          <cell r="W241">
            <v>2555</v>
          </cell>
          <cell r="X241"/>
          <cell r="Y241"/>
          <cell r="Z241"/>
          <cell r="AA241">
            <v>27</v>
          </cell>
          <cell r="AB241">
            <v>11</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25/3/2565</v>
          </cell>
          <cell r="BC241">
            <v>1500</v>
          </cell>
          <cell r="BD241">
            <v>8</v>
          </cell>
          <cell r="BE241">
            <v>2</v>
          </cell>
          <cell r="BF241">
            <v>2566</v>
          </cell>
          <cell r="BG241">
            <v>0</v>
          </cell>
          <cell r="BH241" t="str">
            <v>-</v>
          </cell>
          <cell r="BI241" t="str">
            <v>-</v>
          </cell>
          <cell r="BJ241" t="str">
            <v>-</v>
          </cell>
          <cell r="BK241">
            <v>0</v>
          </cell>
          <cell r="BL241">
            <v>1960</v>
          </cell>
          <cell r="BM241">
            <v>0</v>
          </cell>
          <cell r="BN241">
            <v>27</v>
          </cell>
          <cell r="BO241">
            <v>5</v>
          </cell>
          <cell r="BP241">
            <v>2566</v>
          </cell>
          <cell r="BQ241" t="str">
            <v>-</v>
          </cell>
          <cell r="BR241" t="str">
            <v>-</v>
          </cell>
          <cell r="BS241" t="str">
            <v>-</v>
          </cell>
          <cell r="BT241" t="str">
            <v>นางกลอยใจ กันทะรส</v>
          </cell>
          <cell r="BU241">
            <v>0</v>
          </cell>
          <cell r="BV241" t="str">
            <v>1.นางกลอยใจ กันทะรส
2.นายประหยัด มาลอม
3.นางจิราภรณ์ อุปสาร
4.นายไกรสร อุปสารา
5.นางตุ๊ ประพันธ์</v>
          </cell>
          <cell r="BW241" t="str">
            <v>จำเลยที่ 1
คู่สมรสจำเลยที่ 1
จำเลยที่ 2
คู่สมรสจำเลยที่ 2
จำเลยที่ 3</v>
          </cell>
          <cell r="BX241" t="str">
            <v>2349800016752
1500700109611
3500600262146
5500700005494
3349800023412</v>
          </cell>
          <cell r="BY241"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1"/>
          <cell r="CA241"/>
          <cell r="CB241"/>
          <cell r="CC241" t="str">
            <v>จันทร์นิภา</v>
          </cell>
          <cell r="CD241"/>
          <cell r="CE241"/>
          <cell r="CF241"/>
          <cell r="CG241"/>
          <cell r="CH241"/>
          <cell r="CI241"/>
          <cell r="CJ241"/>
          <cell r="CK241"/>
          <cell r="CL241"/>
          <cell r="CM241"/>
          <cell r="CN241"/>
          <cell r="CO241"/>
        </row>
        <row r="242">
          <cell r="B242">
            <v>1681</v>
          </cell>
          <cell r="C242">
            <v>234</v>
          </cell>
          <cell r="D242">
            <v>26</v>
          </cell>
          <cell r="E242">
            <v>1</v>
          </cell>
          <cell r="F242">
            <v>2565</v>
          </cell>
          <cell r="G242">
            <v>822353004119</v>
          </cell>
          <cell r="H242" t="str">
            <v>นาย</v>
          </cell>
          <cell r="I242" t="str">
            <v>ฐกลวัสส์</v>
          </cell>
          <cell r="J242" t="str">
            <v>ปิ่นทอง</v>
          </cell>
          <cell r="K242">
            <v>3530900058510</v>
          </cell>
          <cell r="L242" t="str">
            <v>แม่ริม</v>
          </cell>
          <cell r="M242" t="str">
            <v>เชียงใหม่ 2</v>
          </cell>
          <cell r="N242">
            <v>8</v>
          </cell>
          <cell r="O242" t="str">
            <v>สินเชื่อห้องแถว</v>
          </cell>
          <cell r="P242" t="str">
            <v>1.บุคคลค้ำประกัน</v>
          </cell>
          <cell r="Q242">
            <v>379321.25</v>
          </cell>
          <cell r="R242">
            <v>72383.94</v>
          </cell>
          <cell r="S242" t="str">
            <v>จังหวัดอุตรดิถต์</v>
          </cell>
          <cell r="T242" t="str">
            <v>ผบ.1714</v>
          </cell>
          <cell r="U242">
            <v>2555</v>
          </cell>
          <cell r="V242" t="str">
            <v>ผบ.1854</v>
          </cell>
          <cell r="W242">
            <v>2555</v>
          </cell>
          <cell r="X242"/>
          <cell r="Y242"/>
          <cell r="Z242"/>
          <cell r="AA242">
            <v>29</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18/3/2565</v>
          </cell>
          <cell r="BC242" t="str">
            <v>0
900</v>
          </cell>
          <cell r="BD242" t="str">
            <v>31
14</v>
          </cell>
          <cell r="BE242" t="str">
            <v>1
3</v>
          </cell>
          <cell r="BF242" t="str">
            <v>2567
2567</v>
          </cell>
          <cell r="BG242">
            <v>0</v>
          </cell>
          <cell r="BH242" t="str">
            <v>-</v>
          </cell>
          <cell r="BI242" t="str">
            <v>-</v>
          </cell>
          <cell r="BJ242" t="str">
            <v>-</v>
          </cell>
          <cell r="BK242">
            <v>0</v>
          </cell>
          <cell r="BL242" t="str">
            <v>560
215</v>
          </cell>
          <cell r="BM242">
            <v>0</v>
          </cell>
          <cell r="BN242" t="str">
            <v/>
          </cell>
          <cell r="BO242" t="str">
            <v/>
          </cell>
          <cell r="BP242" t="str">
            <v/>
          </cell>
          <cell r="BQ242" t="str">
            <v>-</v>
          </cell>
          <cell r="BR242" t="str">
            <v>-</v>
          </cell>
          <cell r="BS242" t="str">
            <v>-</v>
          </cell>
          <cell r="BT242" t="str">
            <v>นายฐกลวัสส์ ปิ่นทอง</v>
          </cell>
          <cell r="BU242">
            <v>0</v>
          </cell>
          <cell r="BV242" t="str">
            <v>1.นายฐกลวัสส์ ปิ่นทอง
2.นางสาวชัญญณัส คลังคง
3.นางมานิตย์ ปิ่นทอง</v>
          </cell>
          <cell r="BW242" t="str">
            <v>จำเลยที่ 1
จำเลยที่ 2
จำเลยที่ 3</v>
          </cell>
          <cell r="BX242" t="str">
            <v>3530900058510
3530900041854
3530900058480</v>
          </cell>
          <cell r="BY242"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2"/>
          <cell r="CA242"/>
          <cell r="CB242"/>
          <cell r="CC242" t="str">
            <v>วรกมล</v>
          </cell>
          <cell r="CD242"/>
          <cell r="CE242"/>
          <cell r="CF242"/>
          <cell r="CG242"/>
          <cell r="CH242"/>
          <cell r="CI242"/>
          <cell r="CJ242"/>
          <cell r="CK242"/>
          <cell r="CL242"/>
          <cell r="CM242"/>
          <cell r="CN242"/>
          <cell r="CO242"/>
        </row>
        <row r="243">
          <cell r="B243">
            <v>1682</v>
          </cell>
          <cell r="C243">
            <v>235</v>
          </cell>
          <cell r="D243">
            <v>26</v>
          </cell>
          <cell r="E243">
            <v>1</v>
          </cell>
          <cell r="F243">
            <v>2565</v>
          </cell>
          <cell r="G243">
            <v>800003690578</v>
          </cell>
          <cell r="H243" t="str">
            <v>นาง</v>
          </cell>
          <cell r="I243" t="str">
            <v>โสภิน</v>
          </cell>
          <cell r="J243" t="str">
            <v>สุนันต๊ะ</v>
          </cell>
          <cell r="K243">
            <v>3500400083043</v>
          </cell>
          <cell r="L243" t="str">
            <v>เชียงดาว</v>
          </cell>
          <cell r="M243" t="str">
            <v>เชียงใหม่ 2</v>
          </cell>
          <cell r="N243">
            <v>8</v>
          </cell>
          <cell r="O243" t="str">
            <v>สินเชื่อธนาคารประชาชน</v>
          </cell>
          <cell r="P243" t="str">
            <v>1.บุคคลค้ำประกัน</v>
          </cell>
          <cell r="Q243">
            <v>43120.61</v>
          </cell>
          <cell r="R243">
            <v>6707.96</v>
          </cell>
          <cell r="S243" t="str">
            <v>แขวงเชียงใหม่</v>
          </cell>
          <cell r="T243" t="str">
            <v>ผบ.6065</v>
          </cell>
          <cell r="U243">
            <v>2555</v>
          </cell>
          <cell r="V243" t="str">
            <v>ผบ.7652</v>
          </cell>
          <cell r="W243">
            <v>2555</v>
          </cell>
          <cell r="X243"/>
          <cell r="Y243"/>
          <cell r="Z243"/>
          <cell r="AA243">
            <v>12</v>
          </cell>
          <cell r="AB243">
            <v>12</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28/2/2565</v>
          </cell>
          <cell r="BC243">
            <v>1200</v>
          </cell>
          <cell r="BD243">
            <v>31</v>
          </cell>
          <cell r="BE243">
            <v>1</v>
          </cell>
          <cell r="BF243">
            <v>2567</v>
          </cell>
          <cell r="BG243">
            <v>0</v>
          </cell>
          <cell r="BH243" t="str">
            <v>-</v>
          </cell>
          <cell r="BI243" t="str">
            <v>-</v>
          </cell>
          <cell r="BJ243" t="str">
            <v>-</v>
          </cell>
          <cell r="BK243">
            <v>0</v>
          </cell>
          <cell r="BL243">
            <v>1150</v>
          </cell>
          <cell r="BM243">
            <v>0</v>
          </cell>
          <cell r="BN243" t="str">
            <v/>
          </cell>
          <cell r="BO243" t="str">
            <v/>
          </cell>
          <cell r="BP243" t="str">
            <v/>
          </cell>
          <cell r="BQ243" t="str">
            <v>-</v>
          </cell>
          <cell r="BR243" t="str">
            <v>-</v>
          </cell>
          <cell r="BS243" t="str">
            <v>-</v>
          </cell>
          <cell r="BT243" t="str">
            <v>นางโสภิน สุนันต๊ะ</v>
          </cell>
          <cell r="BU243">
            <v>0</v>
          </cell>
          <cell r="BV243" t="str">
            <v>1.นางโสภิน สุนันต๊ะ
2.นางกัลยาศรณ์ สิทธิกรพัฒน์
3.นางวันเพ็ญ ฟองแก้ว
4.นายอดิเทพ สุกันศีล</v>
          </cell>
          <cell r="BW243" t="str">
            <v>จำเลยที่ 1
จำเลยที่ 2
จำเลยที่ 3
คู่สมรสจำเลยที่ 3</v>
          </cell>
          <cell r="BX243" t="str">
            <v>13500400083643
3500400105098
3500400082691
5500900018867</v>
          </cell>
          <cell r="BY243"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3" t="str">
            <v>ไม่พบทรัพย์</v>
          </cell>
          <cell r="CA243"/>
          <cell r="CB243">
            <v>4</v>
          </cell>
          <cell r="CC243" t="str">
            <v>วรกมล</v>
          </cell>
          <cell r="CD243"/>
          <cell r="CE243"/>
          <cell r="CF243"/>
          <cell r="CG243"/>
          <cell r="CH243"/>
          <cell r="CI243"/>
          <cell r="CJ243"/>
          <cell r="CK243"/>
          <cell r="CL243"/>
          <cell r="CM243"/>
          <cell r="CN243"/>
          <cell r="CO243"/>
        </row>
        <row r="244">
          <cell r="B244">
            <v>1683</v>
          </cell>
          <cell r="C244">
            <v>236</v>
          </cell>
          <cell r="D244">
            <v>26</v>
          </cell>
          <cell r="E244">
            <v>1</v>
          </cell>
          <cell r="F244">
            <v>2565</v>
          </cell>
          <cell r="G244">
            <v>800000431174</v>
          </cell>
          <cell r="H244" t="str">
            <v>นาย</v>
          </cell>
          <cell r="I244" t="str">
            <v>กฤตภาส</v>
          </cell>
          <cell r="J244" t="str">
            <v>สมหน้อย</v>
          </cell>
          <cell r="K244">
            <v>3501100124641</v>
          </cell>
          <cell r="L244" t="str">
            <v>พร้าว</v>
          </cell>
          <cell r="M244" t="str">
            <v>เชียงใหม่ 2</v>
          </cell>
          <cell r="N244">
            <v>8</v>
          </cell>
          <cell r="O244" t="str">
            <v>สินเชื่อแก้ไขหนี้ภาคประชาชน</v>
          </cell>
          <cell r="P244" t="str">
            <v>1.บุคคลค้ำประกัน</v>
          </cell>
          <cell r="Q244">
            <v>40378.51</v>
          </cell>
          <cell r="R244">
            <v>2870.4</v>
          </cell>
          <cell r="S244" t="str">
            <v>แขวงเชียงใหม่</v>
          </cell>
          <cell r="T244" t="str">
            <v>ผบ.6523</v>
          </cell>
          <cell r="U244">
            <v>2555</v>
          </cell>
          <cell r="V244" t="str">
            <v>ผบ.7802</v>
          </cell>
          <cell r="W244">
            <v>2555</v>
          </cell>
          <cell r="X244"/>
          <cell r="Y244"/>
          <cell r="Z244"/>
          <cell r="AA244">
            <v>24</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25/3/2565</v>
          </cell>
          <cell r="BC244" t="str">
            <v>0
1800</v>
          </cell>
          <cell r="BD244" t="str">
            <v>31
19</v>
          </cell>
          <cell r="BE244" t="str">
            <v>1
4</v>
          </cell>
          <cell r="BF244" t="str">
            <v>2567
2567</v>
          </cell>
          <cell r="BG244">
            <v>0</v>
          </cell>
          <cell r="BH244" t="str">
            <v>-</v>
          </cell>
          <cell r="BI244" t="str">
            <v>-</v>
          </cell>
          <cell r="BJ244" t="str">
            <v>-</v>
          </cell>
          <cell r="BK244">
            <v>0</v>
          </cell>
          <cell r="BL244" t="str">
            <v>2465
470</v>
          </cell>
          <cell r="BM244">
            <v>0</v>
          </cell>
          <cell r="BN244" t="str">
            <v/>
          </cell>
          <cell r="BO244" t="str">
            <v/>
          </cell>
          <cell r="BP244" t="str">
            <v/>
          </cell>
          <cell r="BQ244" t="str">
            <v>-</v>
          </cell>
          <cell r="BR244" t="str">
            <v>-</v>
          </cell>
          <cell r="BS244" t="str">
            <v>-</v>
          </cell>
          <cell r="BT244" t="str">
            <v>นายกฤตภาส สมหน้อย</v>
          </cell>
          <cell r="BU244">
            <v>0</v>
          </cell>
          <cell r="BV244"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4" t="str">
            <v>จำเลยที่ 1
คู่สมรสจำเลยที่ 1
จำเลยที่ 2
คู่สมรสจำเลยที่ 2
จำเลยที่ 3
คู่สมรสจำเลยที่ 3</v>
          </cell>
          <cell r="BX244" t="str">
            <v>3-5011-00124-64-1
3-1403-00144-65-6
3-5011-00119-40-0
3-5011-00191-64-0
3-5011-00118-83-7
3-5011-00145-97-4</v>
          </cell>
          <cell r="BY244"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4"/>
          <cell r="CA244"/>
          <cell r="CB244"/>
          <cell r="CC244" t="str">
            <v>วรกมล</v>
          </cell>
          <cell r="CD244"/>
          <cell r="CE244"/>
          <cell r="CF244"/>
          <cell r="CG244"/>
          <cell r="CH244"/>
          <cell r="CI244"/>
          <cell r="CJ244"/>
          <cell r="CK244"/>
          <cell r="CL244"/>
          <cell r="CM244"/>
          <cell r="CN244"/>
          <cell r="CO244"/>
        </row>
        <row r="245">
          <cell r="B245">
            <v>1684</v>
          </cell>
          <cell r="C245">
            <v>237</v>
          </cell>
          <cell r="D245">
            <v>28</v>
          </cell>
          <cell r="E245">
            <v>1</v>
          </cell>
          <cell r="F245">
            <v>2565</v>
          </cell>
          <cell r="G245">
            <v>800021171510</v>
          </cell>
          <cell r="H245" t="str">
            <v>นาย</v>
          </cell>
          <cell r="I245" t="str">
            <v>ยอดชาย</v>
          </cell>
          <cell r="J245" t="str">
            <v>สายแก้ว</v>
          </cell>
          <cell r="K245">
            <v>3501700012088</v>
          </cell>
          <cell r="L245" t="str">
            <v>ดอยเต่า</v>
          </cell>
          <cell r="M245" t="str">
            <v>เชียงใหม่ 3</v>
          </cell>
          <cell r="N245">
            <v>8</v>
          </cell>
          <cell r="O245" t="str">
            <v>สินเชื่อธนาคารประชาชน</v>
          </cell>
          <cell r="P245" t="str">
            <v>1.บุคคลค้ำประกัน</v>
          </cell>
          <cell r="Q245">
            <v>28102</v>
          </cell>
          <cell r="R245">
            <v>14829.79</v>
          </cell>
          <cell r="S245" t="str">
            <v>จังหวัดฮอด</v>
          </cell>
          <cell r="T245" t="str">
            <v>ผบ.1123</v>
          </cell>
          <cell r="U245">
            <v>2562</v>
          </cell>
          <cell r="V245" t="str">
            <v>ผบ.1201</v>
          </cell>
          <cell r="W245">
            <v>2562</v>
          </cell>
          <cell r="X245"/>
          <cell r="Y245"/>
          <cell r="Z245"/>
          <cell r="AA245">
            <v>25</v>
          </cell>
          <cell r="AB245">
            <v>11</v>
          </cell>
          <cell r="AC245">
            <v>2562</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2/3/2565</v>
          </cell>
          <cell r="BC245">
            <v>1200</v>
          </cell>
          <cell r="BD245">
            <v>31</v>
          </cell>
          <cell r="BE245">
            <v>8</v>
          </cell>
          <cell r="BF245">
            <v>2565</v>
          </cell>
          <cell r="BG245">
            <v>0</v>
          </cell>
          <cell r="BH245" t="str">
            <v>-</v>
          </cell>
          <cell r="BI245" t="str">
            <v>-</v>
          </cell>
          <cell r="BJ245" t="str">
            <v>-</v>
          </cell>
          <cell r="BK245">
            <v>0</v>
          </cell>
          <cell r="BL245">
            <v>1730</v>
          </cell>
          <cell r="BM245">
            <v>0</v>
          </cell>
          <cell r="BN245">
            <v>7</v>
          </cell>
          <cell r="BO245">
            <v>12</v>
          </cell>
          <cell r="BP245">
            <v>2565</v>
          </cell>
          <cell r="BQ245" t="str">
            <v>-</v>
          </cell>
          <cell r="BR245" t="str">
            <v>-</v>
          </cell>
          <cell r="BS245" t="str">
            <v>-</v>
          </cell>
          <cell r="BT245" t="str">
            <v>นายยอดชาย สายแก้ว</v>
          </cell>
          <cell r="BU245">
            <v>0</v>
          </cell>
          <cell r="BV245" t="str">
            <v xml:space="preserve">1.นายยอดชาย สายแก้ว
2.นางสาวธิดารัตน์ กันทวี
3.นายอำนวย ตั๋นจา 
4.นายธรภณ ทิพย์ชัย
</v>
          </cell>
          <cell r="BW245" t="str">
            <v>จำเลยที่ 1
คู่สมรสจำเลยที่ 1
จำเลยที่ 2
จำเลยที่ 3</v>
          </cell>
          <cell r="BX245" t="str">
            <v>3-5017-00012-08-8
1-5016-00088-04-3
3-5017-00027-42-5
3-5899-00054-98-9</v>
          </cell>
          <cell r="BY245"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5" t="str">
            <v>พบทรัพย์</v>
          </cell>
          <cell r="CA245" t="str">
            <v>พบทรัพย์</v>
          </cell>
          <cell r="CB245">
            <v>4</v>
          </cell>
          <cell r="CC245" t="str">
            <v>วรกมล</v>
          </cell>
          <cell r="CD245"/>
          <cell r="CE245"/>
          <cell r="CF245"/>
          <cell r="CG245"/>
          <cell r="CH245"/>
          <cell r="CI245"/>
          <cell r="CJ245"/>
          <cell r="CK245"/>
          <cell r="CL245">
            <v>242971</v>
          </cell>
          <cell r="CM245">
            <v>243088</v>
          </cell>
          <cell r="CN245"/>
          <cell r="CO245"/>
        </row>
        <row r="246">
          <cell r="B246">
            <v>1685</v>
          </cell>
          <cell r="C246">
            <v>238</v>
          </cell>
          <cell r="D246">
            <v>31</v>
          </cell>
          <cell r="E246">
            <v>1</v>
          </cell>
          <cell r="F246">
            <v>2565</v>
          </cell>
          <cell r="G246">
            <v>800051940784</v>
          </cell>
          <cell r="H246" t="str">
            <v>นางสาว</v>
          </cell>
          <cell r="I246" t="str">
            <v>ศิริกานดา</v>
          </cell>
          <cell r="J246" t="str">
            <v>คำมาบุตร</v>
          </cell>
          <cell r="K246">
            <v>3520101126671</v>
          </cell>
          <cell r="L246" t="str">
            <v>บิ๊กซี เชียงใหม่ (ดอนจั่น)</v>
          </cell>
          <cell r="M246" t="str">
            <v>เชียงใหม่ 1</v>
          </cell>
          <cell r="N246">
            <v>8</v>
          </cell>
          <cell r="O246" t="str">
            <v>สินเชื่อห้องแถว</v>
          </cell>
          <cell r="P246" t="str">
            <v>1.บุคคลค้ำประกัน</v>
          </cell>
          <cell r="Q246">
            <v>436317.65</v>
          </cell>
          <cell r="R246">
            <v>62387.63</v>
          </cell>
          <cell r="S246" t="str">
            <v>จังหวัดลำปาง</v>
          </cell>
          <cell r="T246" t="str">
            <v>ผบ.1283</v>
          </cell>
          <cell r="U246">
            <v>2560</v>
          </cell>
          <cell r="V246" t="str">
            <v>ผบ.2565</v>
          </cell>
          <cell r="W246">
            <v>2561</v>
          </cell>
          <cell r="X246"/>
          <cell r="Y246"/>
          <cell r="Z246"/>
          <cell r="AA246">
            <v>19</v>
          </cell>
          <cell r="AB246">
            <v>3</v>
          </cell>
          <cell r="AC246">
            <v>2561</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31/1/2565)//สืบแล้ว//รายงานผลวันที่ 31/3/2565</v>
          </cell>
          <cell r="BC246">
            <v>1200</v>
          </cell>
          <cell r="BD246">
            <v>24</v>
          </cell>
          <cell r="BE246">
            <v>8</v>
          </cell>
          <cell r="BF246">
            <v>2565</v>
          </cell>
          <cell r="BG246">
            <v>0</v>
          </cell>
          <cell r="BH246" t="str">
            <v>-</v>
          </cell>
          <cell r="BI246" t="str">
            <v>-</v>
          </cell>
          <cell r="BJ246" t="str">
            <v>-</v>
          </cell>
          <cell r="BK246">
            <v>0</v>
          </cell>
          <cell r="BL246">
            <v>1840</v>
          </cell>
          <cell r="BM246">
            <v>0</v>
          </cell>
          <cell r="BN246" t="str">
            <v/>
          </cell>
          <cell r="BO246" t="str">
            <v/>
          </cell>
          <cell r="BP246" t="str">
            <v/>
          </cell>
          <cell r="BQ246" t="str">
            <v>-</v>
          </cell>
          <cell r="BR246" t="str">
            <v>-</v>
          </cell>
          <cell r="BS246" t="str">
            <v>-</v>
          </cell>
          <cell r="BT246" t="str">
            <v>นางสาวศิริกานดา คำมาบุตร</v>
          </cell>
          <cell r="BU246">
            <v>0</v>
          </cell>
          <cell r="BV246" t="str">
            <v>1.นางสาวศิริกานดา คำมาบุตร
2.นายกฤษณ์ดนัย ศักดิ์ดี
3.นางพรศรี คำมาก
4.นางมนสิชา ศักดิ์ดี</v>
          </cell>
          <cell r="BW246" t="str">
            <v>จำเลยที่ 1
คู่สมรสจำเลยที่ 1
จำเลยที่ 2
จำเลยที่ 3</v>
          </cell>
          <cell r="BX246" t="str">
            <v>3-5201-01126-67-1
3-5201-00322-91-3
3-5201-00322-87-5
3-5201-00322-85-9</v>
          </cell>
          <cell r="BY246"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1686</v>
          </cell>
          <cell r="C247">
            <v>239</v>
          </cell>
          <cell r="D247">
            <v>3</v>
          </cell>
          <cell r="E247">
            <v>2</v>
          </cell>
          <cell r="F247">
            <v>2565</v>
          </cell>
          <cell r="G247">
            <v>800026039555</v>
          </cell>
          <cell r="H247" t="str">
            <v>นาย</v>
          </cell>
          <cell r="I247" t="str">
            <v>เอกชัย</v>
          </cell>
          <cell r="J247" t="str">
            <v>โสมิยะ</v>
          </cell>
          <cell r="K247">
            <v>1580400099091</v>
          </cell>
          <cell r="L247" t="str">
            <v>หางดง</v>
          </cell>
          <cell r="M247" t="str">
            <v>เชียงใหม่ 3</v>
          </cell>
          <cell r="N247">
            <v>8</v>
          </cell>
          <cell r="O247" t="str">
            <v>สินเชื่อธนาคารประชาชน</v>
          </cell>
          <cell r="P247" t="str">
            <v>1.บุคคลค้ำประกัน</v>
          </cell>
          <cell r="Q247">
            <v>139564</v>
          </cell>
          <cell r="R247">
            <v>15550.5</v>
          </cell>
          <cell r="S247" t="str">
            <v>จังหวัดแม่สะเรียง</v>
          </cell>
          <cell r="T247" t="str">
            <v>ผบ.11</v>
          </cell>
          <cell r="U247">
            <v>2559</v>
          </cell>
          <cell r="V247" t="str">
            <v>ผบ.41</v>
          </cell>
          <cell r="W247">
            <v>2559</v>
          </cell>
          <cell r="X247"/>
          <cell r="Y247"/>
          <cell r="Z247"/>
          <cell r="AA247">
            <v>29</v>
          </cell>
          <cell r="AB247">
            <v>4</v>
          </cell>
          <cell r="AC247">
            <v>2559</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สืบทรัพย์สำนักงานอื่นฟ้อง (คำสั่ง 3/2/2565)//สืบแล้ว  รายงานผล วันที่ 21/3/2565</v>
          </cell>
          <cell r="BC247">
            <v>900</v>
          </cell>
          <cell r="BD247">
            <v>26</v>
          </cell>
          <cell r="BE247">
            <v>9</v>
          </cell>
          <cell r="BF247">
            <v>2565</v>
          </cell>
          <cell r="BG247">
            <v>0</v>
          </cell>
          <cell r="BH247" t="str">
            <v>-</v>
          </cell>
          <cell r="BI247" t="str">
            <v>-</v>
          </cell>
          <cell r="BJ247" t="str">
            <v>-</v>
          </cell>
          <cell r="BK247">
            <v>0</v>
          </cell>
          <cell r="BL247">
            <v>1380</v>
          </cell>
          <cell r="BM247">
            <v>0</v>
          </cell>
          <cell r="BN247">
            <v>16</v>
          </cell>
          <cell r="BO247">
            <v>11</v>
          </cell>
          <cell r="BP247">
            <v>2565</v>
          </cell>
          <cell r="BQ247" t="str">
            <v>-</v>
          </cell>
          <cell r="BR247" t="str">
            <v>-</v>
          </cell>
          <cell r="BS247" t="str">
            <v>-</v>
          </cell>
          <cell r="BT247" t="str">
            <v>นายเอกชัย โสมิยะ</v>
          </cell>
          <cell r="BU247">
            <v>0</v>
          </cell>
          <cell r="BV247" t="str">
            <v>1.นายเอกชัย โสมิยะ
2.นางอรวรรณ เกิดเอี่ยม
3.นายภาคภูมิ อุนรัตน์</v>
          </cell>
          <cell r="BW247" t="str">
            <v>จำเลยที่ 1
จำเลยที่ 2
จำเลยที่ 3</v>
          </cell>
          <cell r="BX247" t="str">
            <v>1-5804-00099-09-1
3-1104-00434-52-4
3-1104-00422-01-1</v>
          </cell>
          <cell r="BY247"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7" t="str">
            <v>ไม่พบทรัพย์</v>
          </cell>
          <cell r="CA247" t="str">
            <v>พบทรัพย์</v>
          </cell>
          <cell r="CB247">
            <v>3</v>
          </cell>
          <cell r="CC247" t="str">
            <v>วรกมล</v>
          </cell>
          <cell r="CD247"/>
          <cell r="CE247"/>
          <cell r="CF247"/>
          <cell r="CG247"/>
          <cell r="CH247"/>
          <cell r="CI247"/>
          <cell r="CJ247"/>
          <cell r="CK247"/>
          <cell r="CL247">
            <v>242971</v>
          </cell>
          <cell r="CM247">
            <v>243141</v>
          </cell>
          <cell r="CN247"/>
          <cell r="CO247"/>
        </row>
        <row r="248">
          <cell r="B248">
            <v>1687</v>
          </cell>
          <cell r="C248">
            <v>240</v>
          </cell>
          <cell r="D248">
            <v>3</v>
          </cell>
          <cell r="E248">
            <v>2</v>
          </cell>
          <cell r="F248">
            <v>2565</v>
          </cell>
          <cell r="G248">
            <v>800025758171</v>
          </cell>
          <cell r="H248" t="str">
            <v>นาง</v>
          </cell>
          <cell r="I248" t="str">
            <v>เพ็ญศรี</v>
          </cell>
          <cell r="J248" t="str">
            <v>ปาลี</v>
          </cell>
          <cell r="K248">
            <v>3510100941664</v>
          </cell>
          <cell r="L248" t="str">
            <v>สันกำแพง</v>
          </cell>
          <cell r="M248" t="str">
            <v>เชียงใหม่ 3</v>
          </cell>
          <cell r="N248">
            <v>8</v>
          </cell>
          <cell r="O248" t="str">
            <v>สินเชื่อธนาคารประชาชน</v>
          </cell>
          <cell r="P248" t="str">
            <v>1.บุคคลค้ำประกัน</v>
          </cell>
          <cell r="Q248">
            <v>51140</v>
          </cell>
          <cell r="R248">
            <v>7565.71</v>
          </cell>
          <cell r="S248" t="str">
            <v>จังหวัดลำพูน</v>
          </cell>
          <cell r="T248" t="str">
            <v>ผบ.4031</v>
          </cell>
          <cell r="U248">
            <v>2559</v>
          </cell>
          <cell r="V248" t="str">
            <v>ผบ.4544</v>
          </cell>
          <cell r="W248">
            <v>2559</v>
          </cell>
          <cell r="X248"/>
          <cell r="Y248"/>
          <cell r="Z248"/>
          <cell r="AA248">
            <v>7</v>
          </cell>
          <cell r="AB248">
            <v>11</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3/2/2565)//สืบแล้ว//รายงานผลวันที่ 12/4/2565</v>
          </cell>
          <cell r="BC248" t="str">
            <v>0
1800</v>
          </cell>
          <cell r="BD248" t="str">
            <v>13
27</v>
          </cell>
          <cell r="BE248" t="str">
            <v>11
3</v>
          </cell>
          <cell r="BF248" t="str">
            <v>2566
2567</v>
          </cell>
          <cell r="BG248">
            <v>0</v>
          </cell>
          <cell r="BH248" t="str">
            <v>-</v>
          </cell>
          <cell r="BI248" t="str">
            <v>-</v>
          </cell>
          <cell r="BJ248" t="str">
            <v>-</v>
          </cell>
          <cell r="BK248">
            <v>0</v>
          </cell>
          <cell r="BL248" t="str">
            <v>1965
470</v>
          </cell>
          <cell r="BM248">
            <v>0</v>
          </cell>
          <cell r="BN248" t="str">
            <v/>
          </cell>
          <cell r="BO248" t="str">
            <v/>
          </cell>
          <cell r="BP248" t="str">
            <v/>
          </cell>
          <cell r="BQ248" t="str">
            <v>-</v>
          </cell>
          <cell r="BR248" t="str">
            <v>-</v>
          </cell>
          <cell r="BS248" t="str">
            <v>-</v>
          </cell>
          <cell r="BT248" t="str">
            <v>นางเพ็ญศรี ปาลี</v>
          </cell>
          <cell r="BU248">
            <v>823659010453</v>
          </cell>
          <cell r="BV248" t="str">
            <v>1.นางเพ็ญศรี ปาลี
2.นายสุเมต บุญเป็ง
3.นางวชรธร ปาลี
4.นายสังวรรณ์ ปาลี
5.นางบัวตอง ปาลี
6.นายทองอินทร์ ปาลี</v>
          </cell>
          <cell r="BW248" t="str">
            <v>จำเลยที่ 1
คู่สมรสจำเลยที่ 1
จำเลยที่ 2
คู่สมรสจำเลยที่ 2
จำเลยที่ 3
คู่สมรสจำเลยที่ 3</v>
          </cell>
          <cell r="BX248" t="str">
            <v>3-5101-00941-66-4
3-5013-00524-51-1
3-5013-00349-48-4
3-5101-00935-47-8
3-5101-00940-08-1
3-5101-00940-07-2</v>
          </cell>
          <cell r="BY248"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8" t="str">
            <v>พบทรัพย์</v>
          </cell>
          <cell r="CA248"/>
          <cell r="CB248">
            <v>6</v>
          </cell>
          <cell r="CC248" t="str">
            <v>วรกมล</v>
          </cell>
          <cell r="CD248"/>
          <cell r="CE248"/>
          <cell r="CF248"/>
          <cell r="CG248"/>
          <cell r="CH248"/>
          <cell r="CI248"/>
          <cell r="CJ248"/>
          <cell r="CK248"/>
          <cell r="CL248">
            <v>243004</v>
          </cell>
          <cell r="CM248"/>
          <cell r="CN248"/>
          <cell r="CO248"/>
        </row>
        <row r="249">
          <cell r="B249">
            <v>1688</v>
          </cell>
          <cell r="C249">
            <v>241</v>
          </cell>
          <cell r="D249">
            <v>3</v>
          </cell>
          <cell r="E249">
            <v>2</v>
          </cell>
          <cell r="F249">
            <v>2565</v>
          </cell>
          <cell r="G249">
            <v>800020454149</v>
          </cell>
          <cell r="H249" t="str">
            <v>นาย</v>
          </cell>
          <cell r="I249" t="str">
            <v>พิศาล</v>
          </cell>
          <cell r="J249" t="str">
            <v>นันต๊ะแก้ว</v>
          </cell>
          <cell r="K249">
            <v>3500200274163</v>
          </cell>
          <cell r="L249" t="str">
            <v>ฮอด</v>
          </cell>
          <cell r="M249" t="str">
            <v>เชียงใหม่ 3</v>
          </cell>
          <cell r="N249">
            <v>8</v>
          </cell>
          <cell r="O249" t="str">
            <v>สินเชื่อธนาคารประชาชน</v>
          </cell>
          <cell r="P249" t="str">
            <v>1.บุคคลค้ำประกัน</v>
          </cell>
          <cell r="Q249">
            <v>33621</v>
          </cell>
          <cell r="R249">
            <v>12393.95</v>
          </cell>
          <cell r="S249" t="str">
            <v>จังหวัดฮอด</v>
          </cell>
          <cell r="T249" t="str">
            <v>ผบ.901</v>
          </cell>
          <cell r="U249">
            <v>2559</v>
          </cell>
          <cell r="V249" t="str">
            <v>ผบ.1223</v>
          </cell>
          <cell r="W249">
            <v>2559</v>
          </cell>
          <cell r="X249"/>
          <cell r="Y249"/>
          <cell r="Z249"/>
          <cell r="AA249">
            <v>15</v>
          </cell>
          <cell r="AB249">
            <v>9</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 //รายงานผลวันที่ 31/3/2565</v>
          </cell>
          <cell r="BC249">
            <v>1800</v>
          </cell>
          <cell r="BD249">
            <v>18</v>
          </cell>
          <cell r="BE249">
            <v>8</v>
          </cell>
          <cell r="BF249">
            <v>2566</v>
          </cell>
          <cell r="BG249">
            <v>0</v>
          </cell>
          <cell r="BH249" t="str">
            <v>-</v>
          </cell>
          <cell r="BI249" t="str">
            <v>-</v>
          </cell>
          <cell r="BJ249" t="str">
            <v>-</v>
          </cell>
          <cell r="BK249">
            <v>0</v>
          </cell>
          <cell r="BL249">
            <v>3710</v>
          </cell>
          <cell r="BM249">
            <v>0</v>
          </cell>
          <cell r="BN249" t="str">
            <v/>
          </cell>
          <cell r="BO249" t="str">
            <v/>
          </cell>
          <cell r="BP249" t="str">
            <v/>
          </cell>
          <cell r="BQ249" t="str">
            <v>-</v>
          </cell>
          <cell r="BR249" t="str">
            <v>-</v>
          </cell>
          <cell r="BS249" t="str">
            <v>-</v>
          </cell>
          <cell r="BT249" t="str">
            <v>นายพิศาล นันต๊ะแก้ว</v>
          </cell>
          <cell r="BU249">
            <v>823758010054</v>
          </cell>
          <cell r="BV249"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49" t="str">
            <v>จำเลยที่ 1
คู่สมรสจำเลยที่ 1
จำเลยที่ 2
คู่สมรสจำเลยที่ 2
จำเลยที่ 3
คู่สมรสจำเลยที่ 3</v>
          </cell>
          <cell r="BX249" t="str">
            <v xml:space="preserve">3-5002-00274-16-3
3-5804-00034-64-6
3-5002-00711-78-4
3-5002-00473-28-0
3-5002-00010-81-6
3-5002-00014-85-4
</v>
          </cell>
          <cell r="BY249"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49" t="str">
            <v>พบทรัพย์</v>
          </cell>
          <cell r="CA249"/>
          <cell r="CB249">
            <v>6</v>
          </cell>
          <cell r="CC249" t="str">
            <v>วรกมล</v>
          </cell>
          <cell r="CD249"/>
          <cell r="CE249"/>
          <cell r="CF249"/>
          <cell r="CG249"/>
          <cell r="CH249"/>
          <cell r="CI249"/>
          <cell r="CJ249"/>
          <cell r="CK249"/>
          <cell r="CL249"/>
          <cell r="CM249">
            <v>243468</v>
          </cell>
          <cell r="CN249"/>
          <cell r="CO249"/>
        </row>
        <row r="250">
          <cell r="B250">
            <v>1689</v>
          </cell>
          <cell r="C250">
            <v>242</v>
          </cell>
          <cell r="D250">
            <v>3</v>
          </cell>
          <cell r="E250">
            <v>2</v>
          </cell>
          <cell r="F250">
            <v>2565</v>
          </cell>
          <cell r="G250">
            <v>800020516061</v>
          </cell>
          <cell r="H250" t="str">
            <v>นาย</v>
          </cell>
          <cell r="I250" t="str">
            <v>พงค์เจริญ</v>
          </cell>
          <cell r="J250" t="str">
            <v>อินทะวรรณ</v>
          </cell>
          <cell r="K250">
            <v>3501200975332</v>
          </cell>
          <cell r="L250" t="str">
            <v>สันป่าตอง</v>
          </cell>
          <cell r="M250" t="str">
            <v>เชียงใหม่ 3</v>
          </cell>
          <cell r="N250">
            <v>8</v>
          </cell>
          <cell r="O250" t="str">
            <v>สินเชื่อธนาคารประชาชน</v>
          </cell>
          <cell r="P250" t="str">
            <v>1.บุคคลค้ำประกัน</v>
          </cell>
          <cell r="Q250">
            <v>152464.28</v>
          </cell>
          <cell r="R250">
            <v>14817.57</v>
          </cell>
          <cell r="S250" t="str">
            <v>แขวงเชียงใหม่</v>
          </cell>
          <cell r="T250" t="str">
            <v>ผบ.6741</v>
          </cell>
          <cell r="U250">
            <v>2558</v>
          </cell>
          <cell r="V250" t="str">
            <v>ผบ.8749</v>
          </cell>
          <cell r="W250">
            <v>2558</v>
          </cell>
          <cell r="X250"/>
          <cell r="Y250"/>
          <cell r="Z250"/>
          <cell r="AA250">
            <v>17</v>
          </cell>
          <cell r="AB250">
            <v>11</v>
          </cell>
          <cell r="AC250">
            <v>2558</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12/4/2565//รายงานผลสืบครั้งที่11/10/2566</v>
          </cell>
          <cell r="BC250" t="str">
            <v>1500
1200</v>
          </cell>
          <cell r="BD250" t="str">
            <v>26
27</v>
          </cell>
          <cell r="BE250" t="str">
            <v>9
3</v>
          </cell>
          <cell r="BF250" t="str">
            <v>2565
2567</v>
          </cell>
          <cell r="BG250">
            <v>0</v>
          </cell>
          <cell r="BH250" t="str">
            <v>-</v>
          </cell>
          <cell r="BI250" t="str">
            <v>-</v>
          </cell>
          <cell r="BJ250" t="str">
            <v>-</v>
          </cell>
          <cell r="BK250">
            <v>0</v>
          </cell>
          <cell r="BL250" t="str">
            <v>2015
1080</v>
          </cell>
          <cell r="BM250">
            <v>0</v>
          </cell>
          <cell r="BN250">
            <v>17</v>
          </cell>
          <cell r="BO250">
            <v>11</v>
          </cell>
          <cell r="BP250">
            <v>2565</v>
          </cell>
          <cell r="BQ250" t="str">
            <v>-</v>
          </cell>
          <cell r="BR250" t="str">
            <v>-</v>
          </cell>
          <cell r="BS250" t="str">
            <v>-</v>
          </cell>
          <cell r="BT250" t="str">
            <v>นายพงค์เจริญ อินทะวรรณ</v>
          </cell>
          <cell r="BU250">
            <v>0</v>
          </cell>
          <cell r="BV250" t="str">
            <v>1.นายพงศ์เจริญ อินทะวรรณ
2.นายสมฤทธิ์ ชุนตะปา
3.นางบุษบา ชุนตะปา
4.ส.อ.สถาปัตย์ คำใจ
5.นางสาวกชพรรณ อุบลขาว</v>
          </cell>
          <cell r="BW250" t="str">
            <v>จำเลยที่ 1
จำเลยที่ 2
คู่สมรสจำเลยที่ 2
จำเลยที่ 3
คู่สมรสจำเลยที่ 3</v>
          </cell>
          <cell r="BX250" t="str">
            <v>3-5012-00975-33-2
3-5012-00965-55-8
3-5012-00965-54-0
3-5005-00122-11-3
3-5012-01026-93-8</v>
          </cell>
          <cell r="BY250"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0" t="str">
            <v>พบทรัพย์</v>
          </cell>
          <cell r="CA250" t="str">
            <v>พบทรัพย์</v>
          </cell>
          <cell r="CB250">
            <v>5</v>
          </cell>
          <cell r="CC250" t="str">
            <v>สรวงสุดา</v>
          </cell>
          <cell r="CD250" t="str">
            <v>1.นายพงศ์เจริญ อินทะวรรณ
2.นายสมฤทธิ์ ชุนตะปา
3.ส.อ.สถาปัตย์ คำใจ
4.นางสาวกชพรรณ คำใจ</v>
          </cell>
          <cell r="CE250" t="str">
            <v>จำเลยที่ 1
จำเลยที่ 2
จำเลยที่ 3
คู่สมรสจำเลยที่ 3</v>
          </cell>
          <cell r="CF250" t="str">
            <v>3-5012-00975-33-2
3-5012-00965-55-8
3-5005-00122-11-3
3-5012-01026-93-8</v>
          </cell>
          <cell r="CG2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0" t="str">
            <v>พบทรัพย์</v>
          </cell>
          <cell r="CI250"/>
          <cell r="CJ250"/>
          <cell r="CK250"/>
          <cell r="CL250"/>
          <cell r="CM250">
            <v>243141</v>
          </cell>
          <cell r="CN250"/>
          <cell r="CO250"/>
        </row>
        <row r="251">
          <cell r="B251">
            <v>1690</v>
          </cell>
          <cell r="C251">
            <v>243</v>
          </cell>
          <cell r="D251">
            <v>4</v>
          </cell>
          <cell r="E251">
            <v>2</v>
          </cell>
          <cell r="F251">
            <v>2565</v>
          </cell>
          <cell r="G251">
            <v>800026039555</v>
          </cell>
          <cell r="H251" t="str">
            <v>นาย</v>
          </cell>
          <cell r="I251" t="str">
            <v>ศราวุธ</v>
          </cell>
          <cell r="J251" t="str">
            <v>แง่มจันทร์</v>
          </cell>
          <cell r="K251">
            <v>1501600077980</v>
          </cell>
          <cell r="L251" t="str">
            <v>เซ็นทรัลแอร์พอร์ตพลาซ่า
เชียงใหม่</v>
          </cell>
          <cell r="M251" t="str">
            <v>เชียงใหม่ 1</v>
          </cell>
          <cell r="N251">
            <v>8</v>
          </cell>
          <cell r="O251" t="str">
            <v>สินเชื่อธนาคารประชาชน</v>
          </cell>
          <cell r="P251" t="str">
            <v>1.บุคคลค้ำประกัน</v>
          </cell>
          <cell r="Q251">
            <v>36047.08</v>
          </cell>
          <cell r="R251">
            <v>14203.77</v>
          </cell>
          <cell r="S251" t="str">
            <v>จังหวัดฮอด</v>
          </cell>
          <cell r="T251" t="str">
            <v>ผบE694</v>
          </cell>
          <cell r="U251">
            <v>2564</v>
          </cell>
          <cell r="V251" t="str">
            <v>ผบE770</v>
          </cell>
          <cell r="W251">
            <v>2564</v>
          </cell>
          <cell r="X251">
            <v>13</v>
          </cell>
          <cell r="Y251">
            <v>12</v>
          </cell>
          <cell r="Z251">
            <v>2564</v>
          </cell>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 (คำสั่ง 4/2/2565)//สืบแล้ว  รายงานผล วันที่ 25/3/2565</v>
          </cell>
          <cell r="BC251">
            <v>900</v>
          </cell>
          <cell r="BD251">
            <v>27</v>
          </cell>
          <cell r="BE251">
            <v>6</v>
          </cell>
          <cell r="BF251">
            <v>2566</v>
          </cell>
          <cell r="BG251">
            <v>0</v>
          </cell>
          <cell r="BH251" t="str">
            <v>-</v>
          </cell>
          <cell r="BI251" t="str">
            <v>-</v>
          </cell>
          <cell r="BJ251" t="str">
            <v>-</v>
          </cell>
          <cell r="BK251">
            <v>0</v>
          </cell>
          <cell r="BL251">
            <v>830</v>
          </cell>
          <cell r="BM251">
            <v>0</v>
          </cell>
          <cell r="BN251" t="str">
            <v/>
          </cell>
          <cell r="BO251" t="str">
            <v/>
          </cell>
          <cell r="BP251" t="str">
            <v/>
          </cell>
          <cell r="BQ251" t="str">
            <v>-</v>
          </cell>
          <cell r="BR251" t="str">
            <v>-</v>
          </cell>
          <cell r="BS251" t="str">
            <v>-</v>
          </cell>
          <cell r="BT251" t="str">
            <v>นายศราวุธ แง่มจันทร์</v>
          </cell>
          <cell r="BU251">
            <v>883163010290</v>
          </cell>
          <cell r="BV251" t="str">
            <v>1.นายศราวุฒิหรือศราวุธ แง่มจันทร์
2.นางสาวทัย ทำบัน
3.นางสาวจุฑามาศ ทองคำ</v>
          </cell>
          <cell r="BW251" t="str">
            <v>จำเลยที่ 1
จำเลยที่ 2
จำเลยที่ 3</v>
          </cell>
          <cell r="BX251" t="str">
            <v>1501600077980
8501073007082
1500700142065</v>
          </cell>
          <cell r="BY251"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1"/>
          <cell r="CA251"/>
          <cell r="CB251"/>
          <cell r="CC251" t="str">
            <v>วรกมล</v>
          </cell>
          <cell r="CD251"/>
          <cell r="CE251"/>
          <cell r="CF251"/>
          <cell r="CG251"/>
          <cell r="CH251"/>
          <cell r="CI251"/>
          <cell r="CJ251"/>
          <cell r="CK251"/>
          <cell r="CL251"/>
          <cell r="CM251"/>
          <cell r="CN251"/>
          <cell r="CO251"/>
        </row>
        <row r="252">
          <cell r="B252">
            <v>1691</v>
          </cell>
          <cell r="C252">
            <v>244</v>
          </cell>
          <cell r="D252">
            <v>7</v>
          </cell>
          <cell r="E252">
            <v>2</v>
          </cell>
          <cell r="F252">
            <v>2565</v>
          </cell>
          <cell r="G252" t="str">
            <v>800030163787 , 800059635709</v>
          </cell>
          <cell r="H252" t="str">
            <v>นาง</v>
          </cell>
          <cell r="I252" t="str">
            <v>รำพร</v>
          </cell>
          <cell r="J252" t="str">
            <v>เรืองไรโกเมน</v>
          </cell>
          <cell r="K252">
            <v>3330900430151</v>
          </cell>
          <cell r="L252" t="str">
            <v>หนองหอย</v>
          </cell>
          <cell r="M252" t="str">
            <v>เชียงใหม่ 1</v>
          </cell>
          <cell r="N252">
            <v>8</v>
          </cell>
          <cell r="O252" t="str">
            <v>สินเชื่อธนาคารประชาชน</v>
          </cell>
          <cell r="P252" t="str">
            <v>1.บุคคลค้ำประกัน</v>
          </cell>
          <cell r="Q252">
            <v>72713.3</v>
          </cell>
          <cell r="R252">
            <v>25551.64</v>
          </cell>
          <cell r="S252" t="str">
            <v>แขวงเชียงใหม่</v>
          </cell>
          <cell r="T252" t="str">
            <v>ผบE2641</v>
          </cell>
          <cell r="U252">
            <v>2564</v>
          </cell>
          <cell r="V252" t="str">
            <v>ผบE3568</v>
          </cell>
          <cell r="W252">
            <v>2564</v>
          </cell>
          <cell r="X252">
            <v>19</v>
          </cell>
          <cell r="Y252">
            <v>10</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7/2/2565)//สืบแล้ว  รายงานผล วันที่ 25/3/2565</v>
          </cell>
          <cell r="BC252">
            <v>1200</v>
          </cell>
          <cell r="BD252">
            <v>8</v>
          </cell>
          <cell r="BE252">
            <v>1</v>
          </cell>
          <cell r="BF252">
            <v>2567</v>
          </cell>
          <cell r="BG252">
            <v>0</v>
          </cell>
          <cell r="BH252" t="str">
            <v>-</v>
          </cell>
          <cell r="BI252" t="str">
            <v>-</v>
          </cell>
          <cell r="BJ252" t="str">
            <v>-</v>
          </cell>
          <cell r="BK252">
            <v>0</v>
          </cell>
          <cell r="BL252">
            <v>1645</v>
          </cell>
          <cell r="BM252">
            <v>0</v>
          </cell>
          <cell r="BN252">
            <v>20</v>
          </cell>
          <cell r="BO252">
            <v>3</v>
          </cell>
          <cell r="BP252">
            <v>2567</v>
          </cell>
          <cell r="BQ252" t="str">
            <v>-</v>
          </cell>
          <cell r="BR252" t="str">
            <v>-</v>
          </cell>
          <cell r="BS252" t="str">
            <v>-</v>
          </cell>
          <cell r="BT252" t="str">
            <v>นางรำพร เรืองไรโกเมน</v>
          </cell>
          <cell r="BU252">
            <v>883162010984</v>
          </cell>
          <cell r="BV252" t="str">
            <v>1.นางวลัยทิพย์หรือรำพร เรืองไรโกเมน
2.นายชูชาติ เรืองไรโกเมน
3.นางนิตยา วรรณกลึง
4.พลฯเสกสรร วรรณกลึง</v>
          </cell>
          <cell r="BW252" t="str">
            <v>จำเลยที่ 1
คู่สมรสจำเลยที่ 1
จำเลยที่ 2
คู่สมรสจำเลยที่ 2</v>
          </cell>
          <cell r="BX252" t="str">
            <v>3330900430151
3100900319759
3500100212883
3540100486916</v>
          </cell>
          <cell r="BY252"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2"/>
          <cell r="CA252"/>
          <cell r="CB252"/>
          <cell r="CC252" t="str">
            <v>วรกมล</v>
          </cell>
          <cell r="CD252"/>
          <cell r="CE252"/>
          <cell r="CF252"/>
          <cell r="CG252"/>
          <cell r="CH252"/>
          <cell r="CI252"/>
          <cell r="CJ252"/>
          <cell r="CK252"/>
          <cell r="CL252"/>
          <cell r="CM252"/>
          <cell r="CN252"/>
          <cell r="CO252"/>
        </row>
        <row r="253">
          <cell r="B253">
            <v>1692</v>
          </cell>
          <cell r="C253">
            <v>245</v>
          </cell>
          <cell r="D253">
            <v>8</v>
          </cell>
          <cell r="E253">
            <v>2</v>
          </cell>
          <cell r="F253">
            <v>2565</v>
          </cell>
          <cell r="G253">
            <v>800055715984</v>
          </cell>
          <cell r="H253" t="str">
            <v>นางสาว</v>
          </cell>
          <cell r="I253" t="str">
            <v xml:space="preserve">พิณรินทร์ </v>
          </cell>
          <cell r="J253" t="str">
            <v>คำรินทร์</v>
          </cell>
          <cell r="K253">
            <v>1509901574203</v>
          </cell>
          <cell r="L253" t="str">
            <v>หนองหอย</v>
          </cell>
          <cell r="M253" t="str">
            <v>เชียงใหม่ 1</v>
          </cell>
          <cell r="N253">
            <v>8</v>
          </cell>
          <cell r="O253" t="str">
            <v>สินเชื่อธนาคารประชาชน</v>
          </cell>
          <cell r="P253" t="str">
            <v>1.บุคคลค้ำประกัน</v>
          </cell>
          <cell r="Q253">
            <v>24987.200000000001</v>
          </cell>
          <cell r="R253">
            <v>14960.01</v>
          </cell>
          <cell r="S253" t="str">
            <v>แขวงเชียงใหม่</v>
          </cell>
          <cell r="T253" t="str">
            <v>ผบE2922</v>
          </cell>
          <cell r="U253">
            <v>2563</v>
          </cell>
          <cell r="V253" t="str">
            <v>ผบE2563</v>
          </cell>
          <cell r="W253">
            <v>2563</v>
          </cell>
          <cell r="X253">
            <v>17</v>
          </cell>
          <cell r="Y253">
            <v>11</v>
          </cell>
          <cell r="Z253">
            <v>2563</v>
          </cell>
          <cell r="AA253"/>
          <cell r="AB253"/>
          <cell r="AC253"/>
          <cell r="AD253">
            <v>17</v>
          </cell>
          <cell r="AE253">
            <v>11</v>
          </cell>
          <cell r="AF253">
            <v>2563</v>
          </cell>
          <cell r="AG253">
            <v>25</v>
          </cell>
          <cell r="AH253">
            <v>3</v>
          </cell>
          <cell r="AI253">
            <v>2564</v>
          </cell>
          <cell r="AJ253"/>
          <cell r="AK253"/>
          <cell r="AL253"/>
          <cell r="AM253"/>
          <cell r="AN253"/>
          <cell r="AO253"/>
          <cell r="AP253"/>
          <cell r="AQ253"/>
          <cell r="AR253"/>
          <cell r="AS253"/>
          <cell r="AT253"/>
          <cell r="AU253"/>
          <cell r="AV253"/>
          <cell r="AW253"/>
          <cell r="AX253"/>
          <cell r="AY253"/>
          <cell r="AZ253"/>
          <cell r="BA253"/>
          <cell r="BB253" t="str">
            <v>สืบทรัพย์ (คำสั่ง 8/2/2565)//สืบแล้ว//รายงานผลวันที่ 11/3/2565</v>
          </cell>
          <cell r="BC253">
            <v>300</v>
          </cell>
          <cell r="BD253">
            <v>24</v>
          </cell>
          <cell r="BE253">
            <v>8</v>
          </cell>
          <cell r="BF253">
            <v>2565</v>
          </cell>
          <cell r="BG253">
            <v>0</v>
          </cell>
          <cell r="BH253" t="str">
            <v>-</v>
          </cell>
          <cell r="BI253" t="str">
            <v>-</v>
          </cell>
          <cell r="BJ253" t="str">
            <v>-</v>
          </cell>
          <cell r="BK253">
            <v>0</v>
          </cell>
          <cell r="BL253">
            <v>220</v>
          </cell>
          <cell r="BM253">
            <v>0</v>
          </cell>
          <cell r="BN253">
            <v>26</v>
          </cell>
          <cell r="BO253">
            <v>10</v>
          </cell>
          <cell r="BP253">
            <v>2565</v>
          </cell>
          <cell r="BQ253" t="str">
            <v>-</v>
          </cell>
          <cell r="BR253" t="str">
            <v>-</v>
          </cell>
          <cell r="BS253" t="str">
            <v>-</v>
          </cell>
          <cell r="BT253" t="str">
            <v>นางสาวพิณรินทร์  คำรินทร์</v>
          </cell>
          <cell r="BU253">
            <v>883163010351</v>
          </cell>
          <cell r="BV253" t="str">
            <v>1.นางสาวพิณรินทร์  คำรินทร์</v>
          </cell>
          <cell r="BW253" t="str">
            <v>จำเลยที่ 1</v>
          </cell>
          <cell r="BX253" t="str">
            <v>1-5099-01574-20-3</v>
          </cell>
          <cell r="BY253" t="str">
            <v>-ไม่พบว่ามีกรรมสิทธิ์ในที่ดิน อ.สารภี จ.เชียงใหม่</v>
          </cell>
          <cell r="BZ253" t="str">
            <v>ไม่พบทรัพย์</v>
          </cell>
          <cell r="CA253" t="str">
            <v>ไม่พบทรัพย์</v>
          </cell>
          <cell r="CB253">
            <v>1</v>
          </cell>
          <cell r="CC253" t="str">
            <v>สรวงสุดา</v>
          </cell>
          <cell r="CD253"/>
          <cell r="CE253"/>
          <cell r="CF253"/>
          <cell r="CG253"/>
          <cell r="CH253"/>
          <cell r="CI253"/>
          <cell r="CJ253"/>
          <cell r="CK253"/>
          <cell r="CL253">
            <v>242971</v>
          </cell>
          <cell r="CM253"/>
          <cell r="CN253"/>
          <cell r="CO253"/>
        </row>
        <row r="254">
          <cell r="B254">
            <v>1693</v>
          </cell>
          <cell r="C254">
            <v>246</v>
          </cell>
          <cell r="D254">
            <v>8</v>
          </cell>
          <cell r="E254">
            <v>2</v>
          </cell>
          <cell r="F254">
            <v>2565</v>
          </cell>
          <cell r="G254">
            <v>800038071752</v>
          </cell>
          <cell r="H254" t="str">
            <v>นาง</v>
          </cell>
          <cell r="I254" t="str">
            <v>อำพร</v>
          </cell>
          <cell r="J254" t="str">
            <v>กิตติพันธ์เมธีกุล</v>
          </cell>
          <cell r="K254">
            <v>3509901082447</v>
          </cell>
          <cell r="L254" t="str">
            <v>บ่อสร้าง</v>
          </cell>
          <cell r="M254" t="str">
            <v>เชียงใหม่ 3</v>
          </cell>
          <cell r="N254">
            <v>8</v>
          </cell>
          <cell r="O254" t="str">
            <v>สินเชื่อธุรกิจห้องแถว</v>
          </cell>
          <cell r="P254" t="str">
            <v>1.บุคคลค้ำประกัน</v>
          </cell>
          <cell r="Q254">
            <v>406165.46</v>
          </cell>
          <cell r="R254">
            <v>134467.87</v>
          </cell>
          <cell r="S254" t="str">
            <v>จังหวัดเชียงใหม่</v>
          </cell>
          <cell r="T254" t="str">
            <v>ผบ.795</v>
          </cell>
          <cell r="U254">
            <v>2562</v>
          </cell>
          <cell r="V254" t="str">
            <v>ผบ.1056</v>
          </cell>
          <cell r="W254">
            <v>2562</v>
          </cell>
          <cell r="X254">
            <v>10</v>
          </cell>
          <cell r="Y254">
            <v>6</v>
          </cell>
          <cell r="Z254">
            <v>2562</v>
          </cell>
          <cell r="AA254"/>
          <cell r="AB254"/>
          <cell r="AC254"/>
          <cell r="AD254">
            <v>20</v>
          </cell>
          <cell r="AE254">
            <v>6</v>
          </cell>
          <cell r="AF254">
            <v>2562</v>
          </cell>
          <cell r="AG254">
            <v>20</v>
          </cell>
          <cell r="AH254">
            <v>9</v>
          </cell>
          <cell r="AI254">
            <v>2562</v>
          </cell>
          <cell r="AJ254"/>
          <cell r="AK254"/>
          <cell r="AL254"/>
          <cell r="AM254"/>
          <cell r="AN254"/>
          <cell r="AO254"/>
          <cell r="AP254"/>
          <cell r="AQ254"/>
          <cell r="AR254"/>
          <cell r="AS254"/>
          <cell r="AT254"/>
          <cell r="AU254"/>
          <cell r="AV254"/>
          <cell r="AW254"/>
          <cell r="AX254"/>
          <cell r="AY254"/>
          <cell r="AZ254"/>
          <cell r="BA254"/>
          <cell r="BB254" t="str">
            <v>สืบทรัพย์สำนักงานอื่นฟ้อง (คำสั่ง 8/2/2565)//สืบแล้ว//รายงานผลวันที่ 12/4/2565</v>
          </cell>
          <cell r="BC254">
            <v>900</v>
          </cell>
          <cell r="BD254">
            <v>26</v>
          </cell>
          <cell r="BE254">
            <v>9</v>
          </cell>
          <cell r="BF254">
            <v>2565</v>
          </cell>
          <cell r="BG254">
            <v>0</v>
          </cell>
          <cell r="BH254" t="str">
            <v>-</v>
          </cell>
          <cell r="BI254" t="str">
            <v>-</v>
          </cell>
          <cell r="BJ254" t="str">
            <v>-</v>
          </cell>
          <cell r="BK254">
            <v>0</v>
          </cell>
          <cell r="BL254">
            <v>1010</v>
          </cell>
          <cell r="BM254">
            <v>0</v>
          </cell>
          <cell r="BN254">
            <v>7</v>
          </cell>
          <cell r="BO254">
            <v>12</v>
          </cell>
          <cell r="BP254">
            <v>2565</v>
          </cell>
          <cell r="BQ254" t="str">
            <v>-</v>
          </cell>
          <cell r="BR254" t="str">
            <v>-</v>
          </cell>
          <cell r="BS254" t="str">
            <v>-</v>
          </cell>
          <cell r="BT254" t="str">
            <v>นางอำพร กิตติพันธ์เมธีกุล</v>
          </cell>
          <cell r="BU254">
            <v>823660010321</v>
          </cell>
          <cell r="BV254" t="str">
            <v>1.นางอำพร กิตติพันธ์เมธีกุล
2.นายระเด่น กิตติพันธ์เมธีกุล
3.นางสาวระพีพรรณ วงศ์อิสลาม</v>
          </cell>
          <cell r="BW254" t="str">
            <v>จำเลยที่ 1
คู่สมรสจำเลยที่ 1
จำเลยที่ 2</v>
          </cell>
          <cell r="BX254" t="str">
            <v>3-5099-01082-44-7
3-5101-00449-30-1
3-1016-00984-60-0</v>
          </cell>
          <cell r="BY25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4" t="str">
            <v>พบทรัพย์</v>
          </cell>
          <cell r="CA254" t="str">
            <v>พบทรัพย์</v>
          </cell>
          <cell r="CB254">
            <v>3</v>
          </cell>
          <cell r="CC254" t="str">
            <v>สรวงสุดา</v>
          </cell>
          <cell r="CD254"/>
          <cell r="CE254"/>
          <cell r="CF254"/>
          <cell r="CG254"/>
          <cell r="CH254"/>
          <cell r="CI254"/>
          <cell r="CJ254"/>
          <cell r="CK254"/>
          <cell r="CL254">
            <v>243004</v>
          </cell>
          <cell r="CM254">
            <v>243141</v>
          </cell>
          <cell r="CN254"/>
          <cell r="CO254"/>
        </row>
        <row r="255">
          <cell r="B255">
            <v>1694</v>
          </cell>
          <cell r="C255">
            <v>247</v>
          </cell>
          <cell r="D255">
            <v>8</v>
          </cell>
          <cell r="E255">
            <v>2</v>
          </cell>
          <cell r="F255">
            <v>2565</v>
          </cell>
          <cell r="G255">
            <v>800047374452</v>
          </cell>
          <cell r="H255" t="str">
            <v>นาง</v>
          </cell>
          <cell r="I255" t="str">
            <v>วันดี</v>
          </cell>
          <cell r="J255" t="str">
            <v>บุญวงศ์</v>
          </cell>
          <cell r="K255">
            <v>3571100522387</v>
          </cell>
          <cell r="L255" t="str">
            <v>บวกครกหลวง</v>
          </cell>
          <cell r="M255" t="str">
            <v>เชียงใหม่ 3</v>
          </cell>
          <cell r="N255">
            <v>8</v>
          </cell>
          <cell r="O255" t="str">
            <v>สินเชื่อเพื่อพัฒนาองค์กรชุมชน (รายบุคคล)</v>
          </cell>
          <cell r="P255" t="str">
            <v>1.บุคคลค้ำประกัน</v>
          </cell>
          <cell r="Q255">
            <v>88509.36</v>
          </cell>
          <cell r="R255">
            <v>14819.23</v>
          </cell>
          <cell r="S255" t="str">
            <v>แชวงเวียงป่าเป้า</v>
          </cell>
          <cell r="T255" t="str">
            <v>ผบ.532</v>
          </cell>
          <cell r="U255">
            <v>2560</v>
          </cell>
          <cell r="V255" t="str">
            <v>ผบ.584</v>
          </cell>
          <cell r="W255">
            <v>2560</v>
          </cell>
          <cell r="X255">
            <v>19</v>
          </cell>
          <cell r="Y255">
            <v>12</v>
          </cell>
          <cell r="Z255">
            <v>2560</v>
          </cell>
          <cell r="AA255"/>
          <cell r="AB255"/>
          <cell r="AC255"/>
          <cell r="AD255">
            <v>8</v>
          </cell>
          <cell r="AE255">
            <v>1</v>
          </cell>
          <cell r="AF255">
            <v>2561</v>
          </cell>
          <cell r="AG255">
            <v>28</v>
          </cell>
          <cell r="AH255">
            <v>5</v>
          </cell>
          <cell r="AI255">
            <v>2561</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  รายงานผล วันที่ 21/3/2565</v>
          </cell>
          <cell r="BC255">
            <v>1800</v>
          </cell>
          <cell r="BD255">
            <v>26</v>
          </cell>
          <cell r="BE255">
            <v>9</v>
          </cell>
          <cell r="BF255">
            <v>2565</v>
          </cell>
          <cell r="BG255">
            <v>0</v>
          </cell>
          <cell r="BH255" t="str">
            <v>-</v>
          </cell>
          <cell r="BI255" t="str">
            <v>-</v>
          </cell>
          <cell r="BJ255" t="str">
            <v>-</v>
          </cell>
          <cell r="BK255">
            <v>0</v>
          </cell>
          <cell r="BL255">
            <v>2485</v>
          </cell>
          <cell r="BM255">
            <v>0</v>
          </cell>
          <cell r="BN255">
            <v>6</v>
          </cell>
          <cell r="BO255">
            <v>12</v>
          </cell>
          <cell r="BP255">
            <v>2565</v>
          </cell>
          <cell r="BQ255" t="str">
            <v>-</v>
          </cell>
          <cell r="BR255" t="str">
            <v>-</v>
          </cell>
          <cell r="BS255" t="str">
            <v>-</v>
          </cell>
          <cell r="BT255" t="str">
            <v>นางวันดี บุญวงศ์</v>
          </cell>
          <cell r="BU255">
            <v>823660010559</v>
          </cell>
          <cell r="BV255"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5" t="str">
            <v>จำเลยที่ 1
คู่สมรสจำเลยที่ 1
จำเลยที่ 2
คู่สมรสจำเลยที่ 2
จำเลยที่ 3
คู่สมรสจำเลยที่ 3</v>
          </cell>
          <cell r="BX255" t="str">
            <v>3-5711-00522-38-7
3-5701-01664-37-1
3-6506-00695-23-8
3-5308-00501-66-7
5-1014-00004-34-9
3-1014-00471-65-0</v>
          </cell>
          <cell r="BY255"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5" t="str">
            <v>ไม่พบทรัพย์</v>
          </cell>
          <cell r="CA255" t="str">
            <v>พบทรัพย์</v>
          </cell>
          <cell r="CB255">
            <v>6</v>
          </cell>
          <cell r="CC255" t="str">
            <v>สรวงสุดา</v>
          </cell>
          <cell r="CD255"/>
          <cell r="CE255"/>
          <cell r="CF255"/>
          <cell r="CG255"/>
          <cell r="CH255"/>
          <cell r="CI255"/>
          <cell r="CJ255"/>
          <cell r="CK255"/>
          <cell r="CL255">
            <v>243004</v>
          </cell>
          <cell r="CM255">
            <v>243141</v>
          </cell>
          <cell r="CN255"/>
          <cell r="CO255"/>
        </row>
        <row r="256">
          <cell r="B256">
            <v>1695</v>
          </cell>
          <cell r="C256">
            <v>248</v>
          </cell>
          <cell r="D256">
            <v>9</v>
          </cell>
          <cell r="E256">
            <v>2</v>
          </cell>
          <cell r="F256">
            <v>2565</v>
          </cell>
          <cell r="G256">
            <v>800083099799</v>
          </cell>
          <cell r="H256" t="str">
            <v>นาย</v>
          </cell>
          <cell r="I256" t="str">
            <v>สุรชาติ</v>
          </cell>
          <cell r="J256" t="str">
            <v>จำปา</v>
          </cell>
          <cell r="K256">
            <v>1839900254181</v>
          </cell>
          <cell r="L256" t="str">
            <v>หนองหอย</v>
          </cell>
          <cell r="M256" t="str">
            <v>เชียงใหม่ 1</v>
          </cell>
          <cell r="N256">
            <v>8</v>
          </cell>
          <cell r="O256" t="str">
            <v>สินเชื่อธนาคารประชาชน</v>
          </cell>
          <cell r="P256" t="str">
            <v>1.บุคคลค้ำประกัน</v>
          </cell>
          <cell r="Q256">
            <v>38664.47</v>
          </cell>
          <cell r="R256">
            <v>7134.46</v>
          </cell>
          <cell r="S256" t="str">
            <v>แขวงเชียงใหม่</v>
          </cell>
          <cell r="T256" t="str">
            <v>ผบ.6470</v>
          </cell>
          <cell r="U256">
            <v>2563</v>
          </cell>
          <cell r="V256" t="str">
            <v>ผบ.2707</v>
          </cell>
          <cell r="W256">
            <v>2564</v>
          </cell>
          <cell r="X256">
            <v>8</v>
          </cell>
          <cell r="Y256">
            <v>12</v>
          </cell>
          <cell r="Z256">
            <v>2564</v>
          </cell>
          <cell r="AA256"/>
          <cell r="AB256"/>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สืบทรัพย์ (คำสั่ง 9/2/2565)//สืบแล้ว  รายงานผล วันที่ 23/3/2565//สืบครั้งที่สอง5/4/67//รายงานผล6/4/2567</v>
          </cell>
          <cell r="BC256">
            <v>900</v>
          </cell>
          <cell r="BD256">
            <v>28</v>
          </cell>
          <cell r="BE256">
            <v>8</v>
          </cell>
          <cell r="BF256">
            <v>2566</v>
          </cell>
          <cell r="BG256">
            <v>0</v>
          </cell>
          <cell r="BH256" t="str">
            <v>-</v>
          </cell>
          <cell r="BI256" t="str">
            <v>-</v>
          </cell>
          <cell r="BJ256" t="str">
            <v>-</v>
          </cell>
          <cell r="BK256">
            <v>0</v>
          </cell>
          <cell r="BL256">
            <v>1510</v>
          </cell>
          <cell r="BM256">
            <v>0</v>
          </cell>
          <cell r="BN256" t="str">
            <v/>
          </cell>
          <cell r="BO256" t="str">
            <v/>
          </cell>
          <cell r="BP256" t="str">
            <v/>
          </cell>
          <cell r="BQ256" t="str">
            <v>-</v>
          </cell>
          <cell r="BR256" t="str">
            <v>-</v>
          </cell>
          <cell r="BS256" t="str">
            <v>-</v>
          </cell>
          <cell r="BT256" t="str">
            <v>นายสุรชาติ จำปา</v>
          </cell>
          <cell r="BU256">
            <v>0</v>
          </cell>
          <cell r="BV256" t="str">
            <v>1.นายสุรชาติ  จำปา
2.นางสาวสร้อยทิพย์  ศิริปัน
3.นางสาวประทุม  กายาสา</v>
          </cell>
          <cell r="BW256" t="str">
            <v xml:space="preserve">จำเลยที่ 1
จำเลยที่ 2
จำเลยที่ 3
</v>
          </cell>
          <cell r="BX256" t="str">
            <v>1-8399-00254-18-1
3-5006-00059-44-8
1-5712-00074-02-9</v>
          </cell>
          <cell r="BY25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6"/>
          <cell r="CA256"/>
          <cell r="CB256"/>
          <cell r="CC256" t="str">
            <v>เกศินี</v>
          </cell>
          <cell r="CD256" t="str">
            <v>1.นายสุรชาติ  จำปา
2.นางสาวสร้อยทิพย์  ศิริปัน
3.นางสาวประทุม  กายาสา</v>
          </cell>
          <cell r="CE256" t="str">
            <v>จำเลยที่ 1
จำเลยที่ 2
จำเลยที่ 3</v>
          </cell>
          <cell r="CF256" t="str">
            <v>1-8399-00254-18-1
3-5006-00059-44-8
1-5712-00074-02-9</v>
          </cell>
          <cell r="CG256"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6"/>
          <cell r="CI256"/>
          <cell r="CJ256"/>
          <cell r="CK256"/>
          <cell r="CL256">
            <v>242971</v>
          </cell>
          <cell r="CM256"/>
          <cell r="CN256"/>
          <cell r="CO256"/>
        </row>
        <row r="257">
          <cell r="B257">
            <v>1696</v>
          </cell>
          <cell r="C257">
            <v>249</v>
          </cell>
          <cell r="D257">
            <v>9</v>
          </cell>
          <cell r="E257">
            <v>2</v>
          </cell>
          <cell r="F257">
            <v>2565</v>
          </cell>
          <cell r="G257">
            <v>800068293599</v>
          </cell>
          <cell r="H257" t="str">
            <v>นาย</v>
          </cell>
          <cell r="I257" t="str">
            <v>จักราวุธ</v>
          </cell>
          <cell r="J257" t="str">
            <v>โตกุล</v>
          </cell>
          <cell r="K257">
            <v>3199700039149</v>
          </cell>
          <cell r="L257" t="str">
            <v>เม-ญ่า เชียงใหม่</v>
          </cell>
          <cell r="M257" t="str">
            <v>เชียงใหม่ 1</v>
          </cell>
          <cell r="N257">
            <v>8</v>
          </cell>
          <cell r="O257" t="str">
            <v>สินเชื่อธนาคารประชาชน</v>
          </cell>
          <cell r="P257" t="str">
            <v>1.บุคคลค้ำประกัน</v>
          </cell>
          <cell r="Q257">
            <v>33581.550000000003</v>
          </cell>
          <cell r="R257">
            <v>6318.46</v>
          </cell>
          <cell r="S257" t="str">
            <v>แขวงเชียงใหม่</v>
          </cell>
          <cell r="T257" t="str">
            <v>ผบ.6469</v>
          </cell>
          <cell r="U257">
            <v>2563</v>
          </cell>
          <cell r="V257" t="str">
            <v>ผบ.2710</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v>
          </cell>
          <cell r="BC257">
            <v>1200</v>
          </cell>
          <cell r="BD257">
            <v>24</v>
          </cell>
          <cell r="BE257">
            <v>8</v>
          </cell>
          <cell r="BF257">
            <v>2565</v>
          </cell>
          <cell r="BG257">
            <v>0</v>
          </cell>
          <cell r="BH257" t="str">
            <v>-</v>
          </cell>
          <cell r="BI257" t="str">
            <v>-</v>
          </cell>
          <cell r="BJ257" t="str">
            <v>-</v>
          </cell>
          <cell r="BK257">
            <v>0</v>
          </cell>
          <cell r="BL257">
            <v>1450</v>
          </cell>
          <cell r="BM257">
            <v>0</v>
          </cell>
          <cell r="BN257">
            <v>9</v>
          </cell>
          <cell r="BO257">
            <v>11</v>
          </cell>
          <cell r="BP257">
            <v>2565</v>
          </cell>
          <cell r="BQ257" t="str">
            <v>-</v>
          </cell>
          <cell r="BR257" t="str">
            <v>-</v>
          </cell>
          <cell r="BS257" t="str">
            <v>-</v>
          </cell>
          <cell r="BT257" t="str">
            <v>นายจักราวุธ โตกุล</v>
          </cell>
          <cell r="BU257">
            <v>883163011694</v>
          </cell>
          <cell r="BV257" t="str">
            <v>1.นายจักราวัธ  โตกุล
2.นางสาวรัตติกาล  มณีอภัย
3.นายปุญญพัฒน์  ลามาบดี
4.นางภัสสร  ลามาบดี</v>
          </cell>
          <cell r="BW257" t="str">
            <v xml:space="preserve">จำเลยที่ 1
จำเลยที่ 2
จำเลยที่ 3
คู่สมรสจำเลยที่ 3
</v>
          </cell>
          <cell r="BX257" t="str">
            <v>3-1997-00039-14-9
3-5101-00082-13-1
5-1018-00037-43-1
3-5104-00467-51-8</v>
          </cell>
          <cell r="BY257"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7" t="str">
            <v>พบทรัพย์</v>
          </cell>
          <cell r="CA257"/>
          <cell r="CB257">
            <v>4</v>
          </cell>
          <cell r="CC257" t="str">
            <v>เกศินี</v>
          </cell>
          <cell r="CD257"/>
          <cell r="CE257"/>
          <cell r="CF257"/>
          <cell r="CG257" t="str">
            <v>'-ไม่พบว่ามีกรรมสิทธิ์ในที่ดิน อ.เมือง  จ.เชียงใหม่</v>
          </cell>
          <cell r="CH257"/>
          <cell r="CI257"/>
          <cell r="CJ257"/>
          <cell r="CK257"/>
          <cell r="CL257">
            <v>242971</v>
          </cell>
          <cell r="CM257"/>
          <cell r="CN257"/>
          <cell r="CO257"/>
        </row>
        <row r="258">
          <cell r="B258">
            <v>1697</v>
          </cell>
          <cell r="C258">
            <v>250</v>
          </cell>
          <cell r="D258">
            <v>10</v>
          </cell>
          <cell r="E258">
            <v>2</v>
          </cell>
          <cell r="F258">
            <v>2565</v>
          </cell>
          <cell r="G258">
            <v>800014990173</v>
          </cell>
          <cell r="H258" t="str">
            <v>นาง</v>
          </cell>
          <cell r="I258" t="str">
            <v>เพียงอัมพร</v>
          </cell>
          <cell r="J258" t="str">
            <v>รุ้งสกุลส่องแสง</v>
          </cell>
          <cell r="K258">
            <v>3570100747456</v>
          </cell>
          <cell r="L258" t="str">
            <v>ถนนทิพย์เนตร</v>
          </cell>
          <cell r="M258" t="str">
            <v>เชียงใหม่ 1</v>
          </cell>
          <cell r="N258">
            <v>8</v>
          </cell>
          <cell r="O258" t="str">
            <v>สินเชื่อพัฒนากลุ่มอาชีพ</v>
          </cell>
          <cell r="P258" t="str">
            <v>1.บุคคลค้ำประกัน</v>
          </cell>
          <cell r="Q258">
            <v>1486047.53</v>
          </cell>
          <cell r="R258">
            <v>148546.56</v>
          </cell>
          <cell r="S258" t="str">
            <v>จังหวัดเชียงใหม่</v>
          </cell>
          <cell r="T258" t="str">
            <v>ผบ.2957</v>
          </cell>
          <cell r="U258">
            <v>2562</v>
          </cell>
          <cell r="V258" t="str">
            <v>ผบ.6341</v>
          </cell>
          <cell r="W258">
            <v>2563</v>
          </cell>
          <cell r="X258"/>
          <cell r="Y258"/>
          <cell r="Z258"/>
          <cell r="AA258">
            <v>20</v>
          </cell>
          <cell r="AB258">
            <v>1</v>
          </cell>
          <cell r="AC258">
            <v>2563</v>
          </cell>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10/2/2565)//สืบแล้ว  รายงานผล วันที่ 23/3/2565//แจ้งร้องเฉลี่ยทรัพย์ (คำสั่ง 8/6/2565)ศาลแขวงเชียงใหม่ หมายเลขแดงที่ 11169/2559</v>
          </cell>
          <cell r="BC258">
            <v>2400</v>
          </cell>
          <cell r="BD258">
            <v>24</v>
          </cell>
          <cell r="BE258">
            <v>8</v>
          </cell>
          <cell r="BF258">
            <v>2565</v>
          </cell>
          <cell r="BG258">
            <v>0</v>
          </cell>
          <cell r="BH258" t="str">
            <v>-</v>
          </cell>
          <cell r="BI258" t="str">
            <v>-</v>
          </cell>
          <cell r="BJ258" t="str">
            <v>-</v>
          </cell>
          <cell r="BK258">
            <v>0</v>
          </cell>
          <cell r="BL258">
            <v>2750</v>
          </cell>
          <cell r="BM258">
            <v>0</v>
          </cell>
          <cell r="BN258">
            <v>20</v>
          </cell>
          <cell r="BO258">
            <v>10</v>
          </cell>
          <cell r="BP258">
            <v>2565</v>
          </cell>
          <cell r="BQ258" t="str">
            <v>-</v>
          </cell>
          <cell r="BR258" t="str">
            <v>-</v>
          </cell>
          <cell r="BS258" t="str">
            <v>-</v>
          </cell>
          <cell r="BT258" t="str">
            <v>นางเพียงอัมพร รุ้งสกุลส่องแสง</v>
          </cell>
          <cell r="BU258">
            <v>883162012263</v>
          </cell>
          <cell r="BV258"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8" t="str">
            <v>จำเลยที่ 1
คู่สมรสจำเลยที่ 1
จำเลยที่ 2
คู่สมรสจำเลยที่ 2
จำเลยที่ 3
คู่สมรสจำเลยที่ 3
จำเลยที่ 4
คู่สมรสจำเลยที่ 4</v>
          </cell>
          <cell r="BX258" t="str">
            <v>3-5704-00747-45-6
3-5705-00845-03-4
5-5014-00005-43-1
3-5001-00483-15-1
3-5015-00189-54-5
3-6204-00703-05-9
3-5704-00747-44-8
3-57041-00968-20-7</v>
          </cell>
          <cell r="BY258"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8" t="str">
            <v>พบทรัพย์</v>
          </cell>
          <cell r="CA258"/>
          <cell r="CB258">
            <v>8</v>
          </cell>
          <cell r="CC258" t="str">
            <v>เกศินี</v>
          </cell>
          <cell r="CD258"/>
          <cell r="CE258" t="str">
            <v>จำเลยที่ 2</v>
          </cell>
          <cell r="CF258" t="str">
            <v>3-5006-00059-44-8</v>
          </cell>
          <cell r="CG258" t="str">
            <v>'-ไม่พบว่ามีกรรมสิทธิ์ในที่ดิน อ.สารภี  จ.เชียงใหม่</v>
          </cell>
          <cell r="CH258"/>
          <cell r="CI258"/>
          <cell r="CJ258"/>
          <cell r="CK258"/>
          <cell r="CL258">
            <v>242971</v>
          </cell>
          <cell r="CM258"/>
          <cell r="CN258"/>
          <cell r="CO258"/>
        </row>
        <row r="259">
          <cell r="B259">
            <v>1698</v>
          </cell>
          <cell r="C259">
            <v>251</v>
          </cell>
          <cell r="D259">
            <v>11</v>
          </cell>
          <cell r="E259">
            <v>2</v>
          </cell>
          <cell r="F259">
            <v>2565</v>
          </cell>
          <cell r="G259">
            <v>800065084272</v>
          </cell>
          <cell r="H259" t="str">
            <v>นาง</v>
          </cell>
          <cell r="I259" t="str">
            <v>เกี๋ยงคำ</v>
          </cell>
          <cell r="J259" t="str">
            <v>รินไชยยา</v>
          </cell>
          <cell r="K259">
            <v>3500300240619</v>
          </cell>
          <cell r="L259" t="str">
            <v>แม่แจ่ม</v>
          </cell>
          <cell r="M259" t="str">
            <v>เชียงใหม่ 3</v>
          </cell>
          <cell r="N259">
            <v>8</v>
          </cell>
          <cell r="O259" t="str">
            <v>สินเชื่อธนาคารประชาชน</v>
          </cell>
          <cell r="P259" t="str">
            <v>1.บุคคลค้ำประกัน</v>
          </cell>
          <cell r="Q259">
            <v>41953</v>
          </cell>
          <cell r="R259">
            <v>4419.32</v>
          </cell>
          <cell r="S259" t="str">
            <v>จังหวัดฮอด</v>
          </cell>
          <cell r="T259" t="str">
            <v>ผบE208</v>
          </cell>
          <cell r="U259">
            <v>2563</v>
          </cell>
          <cell r="V259" t="str">
            <v>ผบE336</v>
          </cell>
          <cell r="W259">
            <v>2563</v>
          </cell>
          <cell r="X259"/>
          <cell r="Y259"/>
          <cell r="Z259"/>
          <cell r="AA259">
            <v>10</v>
          </cell>
          <cell r="AB259">
            <v>9</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สืบทรัพย์สำนักงานอื่นฟ้อง (คำสั่ง 11/2/2565)สืบแล้ว  รายงานผล วันที่ 31/3/2565</v>
          </cell>
          <cell r="BC259">
            <v>1200</v>
          </cell>
          <cell r="BD259">
            <v>15</v>
          </cell>
          <cell r="BE259">
            <v>12</v>
          </cell>
          <cell r="BF259">
            <v>2565</v>
          </cell>
          <cell r="BG259">
            <v>0</v>
          </cell>
          <cell r="BH259" t="str">
            <v>-</v>
          </cell>
          <cell r="BI259" t="str">
            <v>-</v>
          </cell>
          <cell r="BJ259" t="str">
            <v>-</v>
          </cell>
          <cell r="BK259">
            <v>0</v>
          </cell>
          <cell r="BL259">
            <v>1195</v>
          </cell>
          <cell r="BM259">
            <v>0</v>
          </cell>
          <cell r="BN259">
            <v>20</v>
          </cell>
          <cell r="BO259">
            <v>4</v>
          </cell>
          <cell r="BP259">
            <v>2566</v>
          </cell>
          <cell r="BQ259" t="str">
            <v>-</v>
          </cell>
          <cell r="BR259" t="str">
            <v>-</v>
          </cell>
          <cell r="BS259" t="str">
            <v>-</v>
          </cell>
          <cell r="BT259" t="str">
            <v>นางเกี๋ยงคำ รินไชยยา</v>
          </cell>
          <cell r="BU259">
            <v>0</v>
          </cell>
          <cell r="BV259" t="str">
            <v>1.นางเกี๋ยงคำ  รินไชยยา
2.นายสว่าง  รินไชยยา
3.นางชนัญชิดา  รินไชยยา
4.นายไมตรี  รินไชยยา</v>
          </cell>
          <cell r="BW259" t="str">
            <v>จำเลยที่ 1
คู่สมรสจำเลยที่ 1
จำเลยที่ 2
คู่สมรสจำเลยที่ 2</v>
          </cell>
          <cell r="BX259" t="str">
            <v>3-5003-00240-61-9
3-5003-00240-64-3
3-5003-00236-16-6
3-5003-00240-63-5</v>
          </cell>
          <cell r="BY259"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59" t="str">
            <v>พบทรัพย์</v>
          </cell>
          <cell r="CA259"/>
          <cell r="CB259">
            <v>4</v>
          </cell>
          <cell r="CC259" t="str">
            <v>เกศินี</v>
          </cell>
          <cell r="CD259"/>
          <cell r="CE259"/>
          <cell r="CF259"/>
          <cell r="CG259" t="str">
            <v>'-ไม่พบว่ามีกรรมสิทธิ์ในที่ดิน อ.แม่แตง จ.เชียงใหม่</v>
          </cell>
          <cell r="CH259"/>
          <cell r="CI259"/>
          <cell r="CJ259"/>
          <cell r="CK259"/>
          <cell r="CL259">
            <v>242955</v>
          </cell>
          <cell r="CM259">
            <v>243218</v>
          </cell>
          <cell r="CN259"/>
          <cell r="CO259"/>
        </row>
        <row r="260">
          <cell r="B260">
            <v>1699</v>
          </cell>
          <cell r="C260">
            <v>252</v>
          </cell>
          <cell r="D260">
            <v>11</v>
          </cell>
          <cell r="E260">
            <v>2</v>
          </cell>
          <cell r="F260">
            <v>2565</v>
          </cell>
          <cell r="G260">
            <v>800055429552</v>
          </cell>
          <cell r="H260" t="str">
            <v>นาง</v>
          </cell>
          <cell r="I260" t="str">
            <v>วิลนา</v>
          </cell>
          <cell r="J260" t="str">
            <v>ฤทธิ์เรืองโรจน์</v>
          </cell>
          <cell r="K260">
            <v>3500300237626</v>
          </cell>
          <cell r="L260" t="str">
            <v>แม่แจ่ม</v>
          </cell>
          <cell r="M260" t="str">
            <v>เชียงใหม่ 3</v>
          </cell>
          <cell r="N260">
            <v>8</v>
          </cell>
          <cell r="O260" t="str">
            <v>สินเชื่อธนาคารประชาชน</v>
          </cell>
          <cell r="P260" t="str">
            <v>1.บุคคลค้ำประกัน</v>
          </cell>
          <cell r="Q260">
            <v>262381.05</v>
          </cell>
          <cell r="R260">
            <v>80265.89</v>
          </cell>
          <cell r="S260" t="str">
            <v>จังหวัดฮอด</v>
          </cell>
          <cell r="T260" t="str">
            <v>ผบ.340</v>
          </cell>
          <cell r="U260">
            <v>2563</v>
          </cell>
          <cell r="V260" t="str">
            <v>ผบ.643</v>
          </cell>
          <cell r="W260">
            <v>2563</v>
          </cell>
          <cell r="X260"/>
          <cell r="Y260"/>
          <cell r="Z260"/>
          <cell r="AA260">
            <v>15</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 xml:space="preserve">สืบทรัพย์สำนักงานอื่นฟ้อง (คำสั่ง 11/2/2565)//สืบแล้ว  รายงานผล วันที่ </v>
          </cell>
          <cell r="BC260">
            <v>900</v>
          </cell>
          <cell r="BD260">
            <v>30</v>
          </cell>
          <cell r="BE260">
            <v>6</v>
          </cell>
          <cell r="BF260">
            <v>2566</v>
          </cell>
          <cell r="BG260">
            <v>0</v>
          </cell>
          <cell r="BH260" t="str">
            <v>-</v>
          </cell>
          <cell r="BI260" t="str">
            <v>-</v>
          </cell>
          <cell r="BJ260" t="str">
            <v>-</v>
          </cell>
          <cell r="BK260">
            <v>0</v>
          </cell>
          <cell r="BL260">
            <v>1020</v>
          </cell>
          <cell r="BM260">
            <v>0</v>
          </cell>
          <cell r="BN260" t="str">
            <v/>
          </cell>
          <cell r="BO260" t="str">
            <v/>
          </cell>
          <cell r="BP260" t="str">
            <v/>
          </cell>
          <cell r="BQ260" t="str">
            <v>-</v>
          </cell>
          <cell r="BR260" t="str">
            <v>-</v>
          </cell>
          <cell r="BS260" t="str">
            <v>-</v>
          </cell>
          <cell r="BT260" t="str">
            <v>นางวิลนา ฤทธิ์เรืองโรจน์</v>
          </cell>
          <cell r="BU260">
            <v>0</v>
          </cell>
          <cell r="BV260" t="str">
            <v>1.นางวิลนา ฤทธิ์เรืองโรจน์
2.นายดวงต๋า  ฤทธิ์เรืองโรจน์
3.นายนพรัตน์  อาจใจ</v>
          </cell>
          <cell r="BW260" t="str">
            <v>จำเลยที่ 1
คู่สมรสจำเลยที่ 1
จำเลยที่ 2</v>
          </cell>
          <cell r="BX260" t="str">
            <v>3-5003-00237-62-6
3-5003-00021-02-0
3-5003-00235-90-9</v>
          </cell>
          <cell r="BY260"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0" t="str">
            <v>พบทรัพย์</v>
          </cell>
          <cell r="CA260"/>
          <cell r="CB260">
            <v>3</v>
          </cell>
          <cell r="CC260" t="str">
            <v>เกศินี</v>
          </cell>
          <cell r="CD260"/>
          <cell r="CE260" t="str">
            <v>จำเลยที่ 3</v>
          </cell>
          <cell r="CF260" t="str">
            <v>1-5712-00074-02-9</v>
          </cell>
          <cell r="CG260" t="str">
            <v>'-ไม่พบว่ามีกรรมสิทธิ์ในที่ดิน อ.สารภี  จ.เชียงใหม่</v>
          </cell>
          <cell r="CH260"/>
          <cell r="CI260"/>
          <cell r="CJ260"/>
          <cell r="CK260"/>
          <cell r="CL260">
            <v>242947</v>
          </cell>
          <cell r="CM260">
            <v>243397</v>
          </cell>
          <cell r="CN260"/>
          <cell r="CO260"/>
        </row>
        <row r="261">
          <cell r="B261">
            <v>1700</v>
          </cell>
          <cell r="C261">
            <v>253</v>
          </cell>
          <cell r="D261">
            <v>11</v>
          </cell>
          <cell r="E261">
            <v>2</v>
          </cell>
          <cell r="F261">
            <v>2565</v>
          </cell>
          <cell r="G261">
            <v>800054859015</v>
          </cell>
          <cell r="H261" t="str">
            <v>นาง</v>
          </cell>
          <cell r="I261" t="str">
            <v xml:space="preserve">อัญชลี </v>
          </cell>
          <cell r="J261" t="str">
            <v>สมกองแก้ว</v>
          </cell>
          <cell r="K261">
            <v>1501600053401</v>
          </cell>
          <cell r="L261" t="str">
            <v>แม่แจ่ม</v>
          </cell>
          <cell r="M261" t="str">
            <v>เชียงใหม่ 3</v>
          </cell>
          <cell r="N261">
            <v>8</v>
          </cell>
          <cell r="O261" t="str">
            <v>สินเชื่อธนาคารประชาชน</v>
          </cell>
          <cell r="P261" t="str">
            <v>1.บุคคลค้ำประกัน</v>
          </cell>
          <cell r="Q261">
            <v>165000</v>
          </cell>
          <cell r="R261">
            <v>48401.94</v>
          </cell>
          <cell r="S261" t="str">
            <v>จังหวัดฮอด</v>
          </cell>
          <cell r="T261" t="str">
            <v>ผบE155</v>
          </cell>
          <cell r="U261">
            <v>2563</v>
          </cell>
          <cell r="V261" t="str">
            <v>ผบE273</v>
          </cell>
          <cell r="W261">
            <v>2563</v>
          </cell>
          <cell r="X261">
            <v>2</v>
          </cell>
          <cell r="Y261">
            <v>9</v>
          </cell>
          <cell r="Z261">
            <v>2563</v>
          </cell>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สืบทรัพย์สำนักงงานอื่นฟ้อง (คำสั่ง 11/2/2565)//สืบแล้ว  รายงานผล วันที่ 21/3/2565</v>
          </cell>
          <cell r="BC261">
            <v>1800</v>
          </cell>
          <cell r="BD261">
            <v>12</v>
          </cell>
          <cell r="BE261">
            <v>4</v>
          </cell>
          <cell r="BF261">
            <v>2566</v>
          </cell>
          <cell r="BG261">
            <v>0</v>
          </cell>
          <cell r="BH261" t="str">
            <v>-</v>
          </cell>
          <cell r="BI261" t="str">
            <v>-</v>
          </cell>
          <cell r="BJ261" t="str">
            <v>-</v>
          </cell>
          <cell r="BK261">
            <v>0</v>
          </cell>
          <cell r="BL261">
            <v>1210</v>
          </cell>
          <cell r="BM261">
            <v>0</v>
          </cell>
          <cell r="BN261" t="str">
            <v/>
          </cell>
          <cell r="BO261" t="str">
            <v/>
          </cell>
          <cell r="BP261" t="str">
            <v/>
          </cell>
          <cell r="BQ261" t="str">
            <v>-</v>
          </cell>
          <cell r="BR261" t="str">
            <v>-</v>
          </cell>
          <cell r="BS261" t="str">
            <v>-</v>
          </cell>
          <cell r="BT261" t="str">
            <v>นางอัญชลี  สมกองแก้ว</v>
          </cell>
          <cell r="BU261">
            <v>0</v>
          </cell>
          <cell r="BV261" t="str">
            <v>1.นางอัญชลี  สมกองแก้ว
2.นายอภิชัย  สมกองแก้ว
3.นายขจร  ไชโย
4.นางบัวผัด  ไชโย
5.นางบัวเขียว  บุญเทียม
6.นายเคียน  บุญเทียม</v>
          </cell>
          <cell r="BW261" t="str">
            <v>จำเลยที่ 1
คู่สมรสจำเลยที่ 1
จำเลยที่ 2
คู่สมรสจำเลยที่ 2
จำเลยที่ 3
คู่สมรสจำเลยที่ 3</v>
          </cell>
          <cell r="BX261" t="str">
            <v>1-5016-00053-40-1
3-5104-00407-11-6
3-5017-00198-59-9
3-5003-00443-74-9
3-5003-00051-59-0
3-5003-00441-22-3</v>
          </cell>
          <cell r="BY2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1" t="str">
            <v>ไม่พบ</v>
          </cell>
          <cell r="CA261" t="str">
            <v>พบ</v>
          </cell>
          <cell r="CB261">
            <v>6</v>
          </cell>
          <cell r="CC261" t="str">
            <v>เกศินี</v>
          </cell>
          <cell r="CD261"/>
          <cell r="CE261"/>
          <cell r="CF261"/>
          <cell r="CG261" t="str">
            <v>'-ไม่พบว่ามีกรรมสิทธิ์ในที่ดิน อ.เทิง จ.เชียงราย</v>
          </cell>
          <cell r="CH261"/>
          <cell r="CI261"/>
          <cell r="CJ261"/>
          <cell r="CK261"/>
          <cell r="CL261">
            <v>242947</v>
          </cell>
          <cell r="CM261">
            <v>243333</v>
          </cell>
          <cell r="CN261"/>
          <cell r="CO261"/>
        </row>
        <row r="262">
          <cell r="B262">
            <v>1701</v>
          </cell>
          <cell r="C262">
            <v>254</v>
          </cell>
          <cell r="D262">
            <v>11</v>
          </cell>
          <cell r="E262">
            <v>2</v>
          </cell>
          <cell r="F262">
            <v>2565</v>
          </cell>
          <cell r="G262">
            <v>800056191508</v>
          </cell>
          <cell r="H262" t="str">
            <v>นาย</v>
          </cell>
          <cell r="I262" t="str">
            <v>ดำเนิน</v>
          </cell>
          <cell r="J262" t="str">
            <v>ธิการ</v>
          </cell>
          <cell r="K262">
            <v>3500300256418</v>
          </cell>
          <cell r="L262" t="str">
            <v>แม่แจ่ม</v>
          </cell>
          <cell r="M262" t="str">
            <v>เชียงใหม่ 3</v>
          </cell>
          <cell r="N262">
            <v>8</v>
          </cell>
          <cell r="O262" t="str">
            <v>สินเชื่อธนาคารประชาชน</v>
          </cell>
          <cell r="P262" t="str">
            <v>1.บุคคลค้ำประกัน</v>
          </cell>
          <cell r="Q262">
            <v>43937.9</v>
          </cell>
          <cell r="R262">
            <v>17291.23</v>
          </cell>
          <cell r="S262" t="str">
            <v>จังหวัดฮอด</v>
          </cell>
          <cell r="T262" t="str">
            <v>ผบE146</v>
          </cell>
          <cell r="U262">
            <v>2563</v>
          </cell>
          <cell r="V262" t="str">
            <v>ผบE267</v>
          </cell>
          <cell r="W262">
            <v>2563</v>
          </cell>
          <cell r="X262"/>
          <cell r="Y262"/>
          <cell r="Z262"/>
          <cell r="AA262">
            <v>2</v>
          </cell>
          <cell r="AB262">
            <v>9</v>
          </cell>
          <cell r="AC262">
            <v>2563</v>
          </cell>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สืบทรัพย์สำนักงานอื่นฟ้อง (คำสั่ง 11/2/2565)//สืบแล้ว  รายงานผล วันที่ 31/3/2565</v>
          </cell>
          <cell r="BC262">
            <v>2400</v>
          </cell>
          <cell r="BD262">
            <v>17</v>
          </cell>
          <cell r="BE262">
            <v>5</v>
          </cell>
          <cell r="BF262">
            <v>2566</v>
          </cell>
          <cell r="BG262">
            <v>0</v>
          </cell>
          <cell r="BH262" t="str">
            <v>-</v>
          </cell>
          <cell r="BI262" t="str">
            <v>-</v>
          </cell>
          <cell r="BJ262" t="str">
            <v>-</v>
          </cell>
          <cell r="BK262">
            <v>0</v>
          </cell>
          <cell r="BL262">
            <v>1855</v>
          </cell>
          <cell r="BM262">
            <v>0</v>
          </cell>
          <cell r="BN262">
            <v>10</v>
          </cell>
          <cell r="BO262">
            <v>8</v>
          </cell>
          <cell r="BP262">
            <v>2566</v>
          </cell>
          <cell r="BQ262" t="str">
            <v>-</v>
          </cell>
          <cell r="BR262" t="str">
            <v>-</v>
          </cell>
          <cell r="BS262" t="str">
            <v>-</v>
          </cell>
          <cell r="BT262" t="str">
            <v>นายดำเนิน ธิการ</v>
          </cell>
          <cell r="BU262">
            <v>0</v>
          </cell>
          <cell r="BV262"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2" t="str">
            <v>จำเลยที่ 1
คู่สมรสจำเลยที่ 1
จำเลยที่ 2
คู่สมรสจำเลยที่ 2
จำเลยที่ 3
คู่สมรสจำเลยที่ 3
จำเลยที่ 4
คู่สมรสจำเลยที่ 4</v>
          </cell>
          <cell r="BX262" t="str">
            <v>3-5003-00256-41-8
5-5018-01080-89-1
3-5101-01017-14-6
3-5003-00266-66-9
3-5003-00266-54-5
3-5003-00267-79-7
3-5003-00256-70-1
3-5003-00256-40-0</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2" t="str">
            <v>พบทรัพย์</v>
          </cell>
          <cell r="CA262" t="str">
            <v>พบ</v>
          </cell>
          <cell r="CB262">
            <v>8</v>
          </cell>
          <cell r="CC262" t="str">
            <v>เกศินี</v>
          </cell>
          <cell r="CD262"/>
          <cell r="CE262"/>
          <cell r="CF262"/>
          <cell r="CG262" t="str">
            <v>'-ไม่พบว่ามีกรรมสิทธิ์ในที่ดิน อ.สันทราย จ.เชียงใหม่</v>
          </cell>
          <cell r="CH262"/>
          <cell r="CI262"/>
          <cell r="CJ262"/>
          <cell r="CK262"/>
          <cell r="CL262">
            <v>242955</v>
          </cell>
          <cell r="CM262">
            <v>243367</v>
          </cell>
          <cell r="CN262"/>
          <cell r="CO262"/>
        </row>
        <row r="263">
          <cell r="B263">
            <v>1702</v>
          </cell>
          <cell r="C263">
            <v>255</v>
          </cell>
          <cell r="D263">
            <v>11</v>
          </cell>
          <cell r="E263">
            <v>2</v>
          </cell>
          <cell r="F263">
            <v>2565</v>
          </cell>
          <cell r="G263">
            <v>800043262099</v>
          </cell>
          <cell r="H263" t="str">
            <v>นาง</v>
          </cell>
          <cell r="I263" t="str">
            <v>พิราวรรณ์</v>
          </cell>
          <cell r="J263" t="str">
            <v>ฟองตา</v>
          </cell>
          <cell r="K263">
            <v>3500300234945</v>
          </cell>
          <cell r="L263" t="str">
            <v>แม่แจ่ม</v>
          </cell>
          <cell r="M263" t="str">
            <v>เชียงใหม่ 3</v>
          </cell>
          <cell r="N263">
            <v>8</v>
          </cell>
          <cell r="O263" t="str">
            <v>สินเชื่อธนาคารประชาชน</v>
          </cell>
          <cell r="P263" t="str">
            <v>1.บุคคลค้ำประกัน</v>
          </cell>
          <cell r="Q263">
            <v>120508.72</v>
          </cell>
          <cell r="R263">
            <v>17329.060000000001</v>
          </cell>
          <cell r="S263" t="str">
            <v>จังหวัดฮอด</v>
          </cell>
          <cell r="T263" t="str">
            <v>ผบE162</v>
          </cell>
          <cell r="U263">
            <v>2563</v>
          </cell>
          <cell r="V263" t="str">
            <v>ผบE275</v>
          </cell>
          <cell r="W263">
            <v>2563</v>
          </cell>
          <cell r="X263">
            <v>2</v>
          </cell>
          <cell r="Y263">
            <v>9</v>
          </cell>
          <cell r="Z263">
            <v>2563</v>
          </cell>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3">
            <v>1800</v>
          </cell>
          <cell r="BD263">
            <v>17</v>
          </cell>
          <cell r="BE263">
            <v>5</v>
          </cell>
          <cell r="BF263">
            <v>2566</v>
          </cell>
          <cell r="BG263">
            <v>0</v>
          </cell>
          <cell r="BH263" t="str">
            <v>-</v>
          </cell>
          <cell r="BI263" t="str">
            <v>-</v>
          </cell>
          <cell r="BJ263" t="str">
            <v>-</v>
          </cell>
          <cell r="BK263">
            <v>0</v>
          </cell>
          <cell r="BL263">
            <v>1590</v>
          </cell>
          <cell r="BM263">
            <v>0</v>
          </cell>
          <cell r="BN263">
            <v>10</v>
          </cell>
          <cell r="BO263">
            <v>8</v>
          </cell>
          <cell r="BP263">
            <v>2566</v>
          </cell>
          <cell r="BQ263" t="str">
            <v>-</v>
          </cell>
          <cell r="BR263" t="str">
            <v>-</v>
          </cell>
          <cell r="BS263" t="str">
            <v>-</v>
          </cell>
          <cell r="BT263" t="str">
            <v>นางพิราวรรณ์ ฟองตา</v>
          </cell>
          <cell r="BU263">
            <v>0</v>
          </cell>
          <cell r="BV263"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3" t="str">
            <v>จำเลยที่ 1
คู่สมรสจำเลยที่ 1
จำเลยที่ 2
คู่สมรสจำเลยที่ 2
จำเลยที่ 3
คู่สมรสจำเลยที่ 3</v>
          </cell>
          <cell r="BX263" t="str">
            <v>3-5003-00234-94-5
3-5003-00264-16-0
3-5003-00146-29-9
3-5003-00403-12-7
3-5003-00026-16-1
3-5003-00058-68-3</v>
          </cell>
          <cell r="BY263"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6</v>
          </cell>
          <cell r="CC263" t="str">
            <v>เกศินี</v>
          </cell>
          <cell r="CD263"/>
          <cell r="CE263"/>
          <cell r="CF263"/>
          <cell r="CG263"/>
          <cell r="CH263"/>
          <cell r="CI263"/>
          <cell r="CJ263"/>
          <cell r="CK263"/>
          <cell r="CL263">
            <v>242955</v>
          </cell>
          <cell r="CM263">
            <v>243367</v>
          </cell>
          <cell r="CN263"/>
          <cell r="CO263"/>
        </row>
        <row r="264">
          <cell r="B264">
            <v>1703</v>
          </cell>
          <cell r="C264">
            <v>256</v>
          </cell>
          <cell r="D264">
            <v>11</v>
          </cell>
          <cell r="E264">
            <v>2</v>
          </cell>
          <cell r="F264">
            <v>2565</v>
          </cell>
          <cell r="G264">
            <v>800069647322</v>
          </cell>
          <cell r="H264" t="str">
            <v>นาย</v>
          </cell>
          <cell r="I264" t="str">
            <v>ไกรฤทธิ์</v>
          </cell>
          <cell r="J264" t="str">
            <v>อินต๊ะเนตร</v>
          </cell>
          <cell r="K264">
            <v>1500300097739</v>
          </cell>
          <cell r="L264" t="str">
            <v>แม่แจ่ม</v>
          </cell>
          <cell r="M264" t="str">
            <v>เชียงใหม่ 3</v>
          </cell>
          <cell r="N264">
            <v>8</v>
          </cell>
          <cell r="O264" t="str">
            <v>สินเชื่อธนาคารประชาชน</v>
          </cell>
          <cell r="P264" t="str">
            <v>1.บุคคลค้ำประกัน</v>
          </cell>
          <cell r="Q264">
            <v>182184</v>
          </cell>
          <cell r="R264">
            <v>56348.67</v>
          </cell>
          <cell r="S264" t="str">
            <v>จังหวัดฮอด</v>
          </cell>
          <cell r="T264" t="str">
            <v>ผบE163</v>
          </cell>
          <cell r="U264">
            <v>2563</v>
          </cell>
          <cell r="V264" t="str">
            <v>ผบE276</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21/3/2565</v>
          </cell>
          <cell r="BC264">
            <v>1800</v>
          </cell>
          <cell r="BD264">
            <v>30</v>
          </cell>
          <cell r="BE264">
            <v>6</v>
          </cell>
          <cell r="BF264">
            <v>2566</v>
          </cell>
          <cell r="BG264">
            <v>0</v>
          </cell>
          <cell r="BH264" t="str">
            <v>-</v>
          </cell>
          <cell r="BI264" t="str">
            <v>-</v>
          </cell>
          <cell r="BJ264" t="str">
            <v>-</v>
          </cell>
          <cell r="BK264">
            <v>0</v>
          </cell>
          <cell r="BL264">
            <v>1410</v>
          </cell>
          <cell r="BM264">
            <v>0</v>
          </cell>
          <cell r="BN264" t="str">
            <v/>
          </cell>
          <cell r="BO264" t="str">
            <v/>
          </cell>
          <cell r="BP264" t="str">
            <v/>
          </cell>
          <cell r="BQ264" t="str">
            <v>-</v>
          </cell>
          <cell r="BR264" t="str">
            <v>-</v>
          </cell>
          <cell r="BS264" t="str">
            <v>-</v>
          </cell>
          <cell r="BT264" t="str">
            <v>นายไกรฤทธิ์ อินต๊ะเนตร</v>
          </cell>
          <cell r="BU264">
            <v>0</v>
          </cell>
          <cell r="BV264"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4" t="str">
            <v>จำเลยที่ 1
คู่สมรสจำเลยที่ 1
จำเลยที่ 2
คู่สมรสจำเลยที่ 2
จำเลยที่ 3
คู่สมรสจำเลยที่ 3</v>
          </cell>
          <cell r="BX264" t="str">
            <v>1-5003-00097-73-9
2-5003-00038-73-1
3-5511-00036-68-7
3-5003-00266-37-5
3-5003-00175-26-4
3-4303-00810-83-1</v>
          </cell>
          <cell r="BY2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ไม่พบ</v>
          </cell>
          <cell r="CA264"/>
          <cell r="CB264">
            <v>6</v>
          </cell>
          <cell r="CC264" t="str">
            <v>เกศินี</v>
          </cell>
          <cell r="CD264"/>
          <cell r="CE264"/>
          <cell r="CF264"/>
          <cell r="CG264"/>
          <cell r="CH264"/>
          <cell r="CI264"/>
          <cell r="CJ264"/>
          <cell r="CK264"/>
          <cell r="CL264">
            <v>242947</v>
          </cell>
          <cell r="CM264">
            <v>243397</v>
          </cell>
          <cell r="CN264"/>
          <cell r="CO264"/>
        </row>
        <row r="265">
          <cell r="B265">
            <v>1704</v>
          </cell>
          <cell r="C265">
            <v>257</v>
          </cell>
          <cell r="D265">
            <v>11</v>
          </cell>
          <cell r="E265">
            <v>2</v>
          </cell>
          <cell r="F265">
            <v>2565</v>
          </cell>
          <cell r="G265">
            <v>800056192621</v>
          </cell>
          <cell r="H265" t="str">
            <v>นาย</v>
          </cell>
          <cell r="I265" t="str">
            <v>พิชิต</v>
          </cell>
          <cell r="J265" t="str">
            <v>เสารตา</v>
          </cell>
          <cell r="K265">
            <v>3510101017146</v>
          </cell>
          <cell r="L265" t="str">
            <v>แม่แจ่ม</v>
          </cell>
          <cell r="M265" t="str">
            <v>เชียงใหม่ 3</v>
          </cell>
          <cell r="N265">
            <v>8</v>
          </cell>
          <cell r="O265" t="str">
            <v>สินเชื่อธนาคารประชาชน</v>
          </cell>
          <cell r="P265" t="str">
            <v>1.บุคคลค้ำประกัน</v>
          </cell>
          <cell r="Q265">
            <v>47213.43</v>
          </cell>
          <cell r="R265">
            <v>17269.02</v>
          </cell>
          <cell r="S265" t="str">
            <v>จังหวัดฮอด</v>
          </cell>
          <cell r="T265" t="str">
            <v>ผบE207</v>
          </cell>
          <cell r="U265">
            <v>2563</v>
          </cell>
          <cell r="V265" t="str">
            <v>ผบE335</v>
          </cell>
          <cell r="W265">
            <v>2563</v>
          </cell>
          <cell r="X265"/>
          <cell r="Y265"/>
          <cell r="Z265"/>
          <cell r="AA265">
            <v>10</v>
          </cell>
          <cell r="AB265">
            <v>9</v>
          </cell>
          <cell r="AC265">
            <v>2563</v>
          </cell>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11/2/2565)//รายงานผลวันที่ 31/3/2565</v>
          </cell>
          <cell r="BC265" t="str">
            <v/>
          </cell>
          <cell r="BD265" t="str">
            <v/>
          </cell>
          <cell r="BE265" t="str">
            <v/>
          </cell>
          <cell r="BF265" t="str">
            <v/>
          </cell>
          <cell r="BG265" t="str">
            <v/>
          </cell>
          <cell r="BH265" t="str">
            <v/>
          </cell>
          <cell r="BI265" t="str">
            <v/>
          </cell>
          <cell r="BJ265" t="str">
            <v/>
          </cell>
          <cell r="BK265" t="str">
            <v/>
          </cell>
          <cell r="BL265" t="str">
            <v/>
          </cell>
          <cell r="BM265" t="str">
            <v/>
          </cell>
          <cell r="BN265" t="str">
            <v/>
          </cell>
          <cell r="BO265" t="str">
            <v/>
          </cell>
          <cell r="BP265" t="str">
            <v/>
          </cell>
          <cell r="BQ265" t="str">
            <v/>
          </cell>
          <cell r="BR265" t="str">
            <v/>
          </cell>
          <cell r="BS265" t="str">
            <v/>
          </cell>
          <cell r="BT265" t="str">
            <v>นายพิชิต เสารตา</v>
          </cell>
          <cell r="BU265">
            <v>0</v>
          </cell>
          <cell r="BV265"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5" t="str">
            <v>จำเลยที่ 1
คู่สมรสจำเลยที่ 1
จำเลยที่ 2
คู่สมรสจำเลยที่ 2
จำเลยที่ 3
คู่สมรสจำเลยที่ 3
จำเลยที่ 4
คู่สมรสจำเลยที่ 4</v>
          </cell>
          <cell r="BX265" t="str">
            <v>3-5101-01017-14-6
3-5003-00266-66-9
3-5003-00266-54-5
3-5003-00267-79-7
3-5003-00256-41-8
5-5018-01080-89-1
3-5003-00256-70-1
3-5003-00256-40-0</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พบทรัพย์</v>
          </cell>
          <cell r="CA265"/>
          <cell r="CB265">
            <v>8</v>
          </cell>
          <cell r="CC265" t="str">
            <v>เกศินี</v>
          </cell>
          <cell r="CD265"/>
          <cell r="CE265"/>
          <cell r="CF265"/>
          <cell r="CG265"/>
          <cell r="CH265"/>
          <cell r="CI265"/>
          <cell r="CJ265"/>
          <cell r="CK265"/>
          <cell r="CL265"/>
          <cell r="CM265"/>
          <cell r="CN265"/>
          <cell r="CO265"/>
        </row>
        <row r="266">
          <cell r="B266">
            <v>1705</v>
          </cell>
          <cell r="C266">
            <v>258</v>
          </cell>
          <cell r="D266">
            <v>11</v>
          </cell>
          <cell r="E266">
            <v>2</v>
          </cell>
          <cell r="F266">
            <v>2565</v>
          </cell>
          <cell r="G266">
            <v>800056193314</v>
          </cell>
          <cell r="H266" t="str">
            <v>นาง</v>
          </cell>
          <cell r="I266" t="str">
            <v>พัชรินทร์</v>
          </cell>
          <cell r="J266" t="str">
            <v>เตปิน</v>
          </cell>
          <cell r="K266">
            <v>3500300266545</v>
          </cell>
          <cell r="L266" t="str">
            <v>แม่แจ่ม</v>
          </cell>
          <cell r="M266" t="str">
            <v>เชียงใหม่ 3</v>
          </cell>
          <cell r="N266">
            <v>8</v>
          </cell>
          <cell r="O266" t="str">
            <v>สินเชื่อธนาคารประชาชน</v>
          </cell>
          <cell r="P266" t="str">
            <v>1.บุคคลค้ำประกัน</v>
          </cell>
          <cell r="Q266">
            <v>47147.3</v>
          </cell>
          <cell r="R266">
            <v>17047.63</v>
          </cell>
          <cell r="S266" t="str">
            <v>จังหวัดฮอด</v>
          </cell>
          <cell r="T266" t="str">
            <v>ผบE147</v>
          </cell>
          <cell r="U266">
            <v>2563</v>
          </cell>
          <cell r="V266" t="str">
            <v>ผบE268</v>
          </cell>
          <cell r="W266">
            <v>2563</v>
          </cell>
          <cell r="X266"/>
          <cell r="Y266"/>
          <cell r="Z266"/>
          <cell r="AA266">
            <v>2</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11/2/2565)//สืบแล้ว//รายงานผลวันที่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นางพัชรินทร์ เตปิน</v>
          </cell>
          <cell r="BU266">
            <v>0</v>
          </cell>
          <cell r="BV266"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3-5003-00266-54-5
3-5003-00267-79-7
3-5101-01017-14-6
3-5003-00266-66-9
3-5003-00256-41-8
5-5018-01080-89-1
3-5003-00256-70-1
3-5003-00256-40-0</v>
          </cell>
          <cell r="BY266"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1706</v>
          </cell>
          <cell r="C267">
            <v>259</v>
          </cell>
          <cell r="D267">
            <v>11</v>
          </cell>
          <cell r="E267">
            <v>2</v>
          </cell>
          <cell r="F267">
            <v>2565</v>
          </cell>
          <cell r="G267">
            <v>800056192290</v>
          </cell>
          <cell r="H267" t="str">
            <v>นาย</v>
          </cell>
          <cell r="I267" t="str">
            <v>เกียรติศักดิ์</v>
          </cell>
          <cell r="J267" t="str">
            <v>โมตาลี</v>
          </cell>
          <cell r="K267">
            <v>3500300255276</v>
          </cell>
          <cell r="L267" t="str">
            <v>แม่แจ่ม</v>
          </cell>
          <cell r="M267" t="str">
            <v>เชียงใหม่ 3</v>
          </cell>
          <cell r="N267">
            <v>8</v>
          </cell>
          <cell r="O267" t="str">
            <v>สินเชื่อธนาคารประชาชน</v>
          </cell>
          <cell r="P267" t="str">
            <v>1.บุคคลค้ำประกัน</v>
          </cell>
          <cell r="Q267">
            <v>44846.1</v>
          </cell>
          <cell r="R267">
            <v>17795.03</v>
          </cell>
          <cell r="S267" t="str">
            <v>จังหวัดฮอด</v>
          </cell>
          <cell r="T267" t="str">
            <v>ผบE151</v>
          </cell>
          <cell r="U267">
            <v>2563</v>
          </cell>
          <cell r="V267" t="str">
            <v>ผบE271</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11/2/2565)//รายงานผลวันที่ 31/3/2565</v>
          </cell>
          <cell r="BC267">
            <v>1500</v>
          </cell>
          <cell r="BD267">
            <v>30</v>
          </cell>
          <cell r="BE267">
            <v>6</v>
          </cell>
          <cell r="BF267">
            <v>2566</v>
          </cell>
          <cell r="BG267">
            <v>0</v>
          </cell>
          <cell r="BH267" t="str">
            <v>-</v>
          </cell>
          <cell r="BI267" t="str">
            <v>-</v>
          </cell>
          <cell r="BJ267" t="str">
            <v>-</v>
          </cell>
          <cell r="BK267">
            <v>0</v>
          </cell>
          <cell r="BL267">
            <v>1445</v>
          </cell>
          <cell r="BM267">
            <v>0</v>
          </cell>
          <cell r="BN267" t="str">
            <v/>
          </cell>
          <cell r="BO267" t="str">
            <v/>
          </cell>
          <cell r="BP267" t="str">
            <v/>
          </cell>
          <cell r="BQ267" t="str">
            <v>-</v>
          </cell>
          <cell r="BR267" t="str">
            <v>-</v>
          </cell>
          <cell r="BS267" t="str">
            <v>-</v>
          </cell>
          <cell r="BT267" t="str">
            <v>นายเกียรติศักดิ์ โมตาลี</v>
          </cell>
          <cell r="BU267">
            <v>0</v>
          </cell>
          <cell r="BV267" t="str">
            <v>1.นายเกียรติศักดิ์  โมตาลี
2.นางสาวกนิษฐษ  เจริญผล
3.นางหนิ้ว  บุญเลิศ
4.นายจินดา  บุญเลิศ
5.นางมาลี  เตปิน</v>
          </cell>
          <cell r="BW267" t="str">
            <v>จำเลยที่ 1
คู่สมรสจำเลยที่ 1
จำเลยที่ 2
คู่สมรสจำเลยที่ 2
จำเลยที่ 3</v>
          </cell>
          <cell r="BX267" t="str">
            <v xml:space="preserve">3-5003-00255-27-6
3-5003-00266-55-3
3-5003-00266-60-0
3-5003-00266-61-8
3-5003-00255-99-3
</v>
          </cell>
          <cell r="BY267"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7" t="str">
            <v>พบทรัพย์</v>
          </cell>
          <cell r="CA267"/>
          <cell r="CB267">
            <v>5</v>
          </cell>
          <cell r="CC267" t="str">
            <v>เกศินี</v>
          </cell>
          <cell r="CD267"/>
          <cell r="CE267"/>
          <cell r="CF267"/>
          <cell r="CG267"/>
          <cell r="CH267"/>
          <cell r="CI267"/>
          <cell r="CJ267"/>
          <cell r="CK267"/>
          <cell r="CL267">
            <v>242955</v>
          </cell>
          <cell r="CM267">
            <v>243397</v>
          </cell>
          <cell r="CN267"/>
          <cell r="CO267"/>
        </row>
        <row r="268">
          <cell r="B268">
            <v>1707</v>
          </cell>
          <cell r="C268">
            <v>260</v>
          </cell>
          <cell r="D268">
            <v>11</v>
          </cell>
          <cell r="E268">
            <v>2</v>
          </cell>
          <cell r="F268">
            <v>2565</v>
          </cell>
          <cell r="G268">
            <v>800056190245</v>
          </cell>
          <cell r="H268" t="str">
            <v>นาย</v>
          </cell>
          <cell r="I268" t="str">
            <v>ดิเรก</v>
          </cell>
          <cell r="J268" t="str">
            <v>นันทิแก้ว</v>
          </cell>
          <cell r="K268">
            <v>3570200679121</v>
          </cell>
          <cell r="L268" t="str">
            <v>แม่แจ่ม</v>
          </cell>
          <cell r="M268" t="str">
            <v>เชียงใหม่ 3</v>
          </cell>
          <cell r="N268">
            <v>8</v>
          </cell>
          <cell r="O268" t="str">
            <v>สินเชื่อธนาคารประชาชน</v>
          </cell>
          <cell r="P268" t="str">
            <v>1.บุคคลค้ำประกัน</v>
          </cell>
          <cell r="Q268">
            <v>46813.43</v>
          </cell>
          <cell r="R268">
            <v>16461.09</v>
          </cell>
          <cell r="S268" t="str">
            <v>จังหวัดฮอด</v>
          </cell>
          <cell r="T268" t="str">
            <v>ผบE153</v>
          </cell>
          <cell r="U268">
            <v>2563</v>
          </cell>
          <cell r="V268" t="str">
            <v>ผบE270</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1800</v>
          </cell>
          <cell r="BD268">
            <v>26</v>
          </cell>
          <cell r="BE268">
            <v>9</v>
          </cell>
          <cell r="BF268">
            <v>2565</v>
          </cell>
          <cell r="BG268">
            <v>0</v>
          </cell>
          <cell r="BH268" t="str">
            <v>-</v>
          </cell>
          <cell r="BI268" t="str">
            <v>-</v>
          </cell>
          <cell r="BJ268" t="str">
            <v>-</v>
          </cell>
          <cell r="BK268">
            <v>0</v>
          </cell>
          <cell r="BL268">
            <v>1540</v>
          </cell>
          <cell r="BM268">
            <v>0</v>
          </cell>
          <cell r="BN268" t="str">
            <v/>
          </cell>
          <cell r="BO268" t="str">
            <v/>
          </cell>
          <cell r="BP268" t="str">
            <v/>
          </cell>
          <cell r="BQ268" t="str">
            <v>-</v>
          </cell>
          <cell r="BR268" t="str">
            <v>-</v>
          </cell>
          <cell r="BS268" t="str">
            <v>-</v>
          </cell>
          <cell r="BT268" t="str">
            <v>นายดิเรก นันทิแก้ว</v>
          </cell>
          <cell r="BU268">
            <v>0</v>
          </cell>
          <cell r="BV268"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8" t="str">
            <v>จำเลยที่ 1
คู่สมรสจำเลยที่ 1
จำเลยที่ 2
คู่สมรสจำเลยที่ 2
จำเลยที่ 3
คู่สมรสจำเลยที่ 3</v>
          </cell>
          <cell r="BX268" t="str">
            <v>3-5702-00679-12-1
3-5003-00269-74-9
3-5003-00266-52-9
3-5003-00267-02-9
3-5003-00269-03-0
3-5003-00268-61-1</v>
          </cell>
          <cell r="BY268"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8" t="str">
            <v>พบทรัพย์</v>
          </cell>
          <cell r="CA268"/>
          <cell r="CB268">
            <v>6</v>
          </cell>
          <cell r="CC268" t="str">
            <v>เกศินี</v>
          </cell>
          <cell r="CD268"/>
          <cell r="CE268"/>
          <cell r="CF268"/>
          <cell r="CG268"/>
          <cell r="CH268"/>
          <cell r="CI268"/>
          <cell r="CJ268"/>
          <cell r="CK268"/>
          <cell r="CL268">
            <v>242955</v>
          </cell>
          <cell r="CM268"/>
          <cell r="CN268"/>
          <cell r="CO268"/>
        </row>
        <row r="269">
          <cell r="B269">
            <v>1708</v>
          </cell>
          <cell r="C269">
            <v>261</v>
          </cell>
          <cell r="D269">
            <v>11</v>
          </cell>
          <cell r="E269">
            <v>2</v>
          </cell>
          <cell r="F269">
            <v>2565</v>
          </cell>
          <cell r="G269">
            <v>800056193124</v>
          </cell>
          <cell r="H269" t="str">
            <v>นาง</v>
          </cell>
          <cell r="I269" t="str">
            <v>หนิ้ว</v>
          </cell>
          <cell r="J269" t="str">
            <v>บุญเลิศ</v>
          </cell>
          <cell r="K269">
            <v>3500300266600</v>
          </cell>
          <cell r="L269" t="str">
            <v>แม่แจ่ม</v>
          </cell>
          <cell r="M269" t="str">
            <v>เชียงใหม่ 3</v>
          </cell>
          <cell r="N269">
            <v>8</v>
          </cell>
          <cell r="O269" t="str">
            <v>สินเชื่อธนาคารประชาชน</v>
          </cell>
          <cell r="P269" t="str">
            <v>1.บุคคลค้ำประกัน</v>
          </cell>
          <cell r="Q269">
            <v>46620.03</v>
          </cell>
          <cell r="R269">
            <v>15558.03</v>
          </cell>
          <cell r="S269" t="str">
            <v>จังหวัดฮอด</v>
          </cell>
          <cell r="T269" t="str">
            <v>ผบE152</v>
          </cell>
          <cell r="U269">
            <v>2563</v>
          </cell>
          <cell r="V269" t="str">
            <v>ผบE272</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t="str">
            <v/>
          </cell>
          <cell r="BD269" t="str">
            <v/>
          </cell>
          <cell r="BE269" t="str">
            <v/>
          </cell>
          <cell r="BF269" t="str">
            <v/>
          </cell>
          <cell r="BG269" t="str">
            <v/>
          </cell>
          <cell r="BH269" t="str">
            <v/>
          </cell>
          <cell r="BI269" t="str">
            <v/>
          </cell>
          <cell r="BJ269" t="str">
            <v/>
          </cell>
          <cell r="BK269" t="str">
            <v/>
          </cell>
          <cell r="BL269" t="str">
            <v/>
          </cell>
          <cell r="BM269" t="str">
            <v/>
          </cell>
          <cell r="BN269" t="str">
            <v/>
          </cell>
          <cell r="BO269" t="str">
            <v/>
          </cell>
          <cell r="BP269" t="str">
            <v/>
          </cell>
          <cell r="BQ269" t="str">
            <v/>
          </cell>
          <cell r="BR269" t="str">
            <v/>
          </cell>
          <cell r="BS269" t="str">
            <v/>
          </cell>
          <cell r="BT269" t="str">
            <v>นางหนิ้ว บุญเลิศ</v>
          </cell>
          <cell r="BU269">
            <v>0</v>
          </cell>
          <cell r="BV269" t="str">
            <v>1.นางหนิ้ว  บุญเลิศ
2.นายจินดา  บุญเลิศ
3.นายเกียรติศักดิ์  โมตาลี
4.นางสาวกนิษฐษ  เจริญผล
5.นางมาลี  เตปิน</v>
          </cell>
          <cell r="BW269" t="str">
            <v>จำเลยที่ 1
คู่สมรสจำเลยที่ 1
จำเลยที่ 2
คู่สมรสจำเลยที่ 2
จำเลยที่ 3</v>
          </cell>
          <cell r="BX269" t="str">
            <v xml:space="preserve">3-5003-00266-60-0
3-5003-00266-61-8
3-5003-00255-27-6
3-5003-00266-55-3
3-5003-00255-99-3
</v>
          </cell>
          <cell r="BY269"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9" t="str">
            <v>พบทรัพย์</v>
          </cell>
          <cell r="CA269"/>
          <cell r="CB269">
            <v>5</v>
          </cell>
          <cell r="CC269" t="str">
            <v>เกศินี</v>
          </cell>
          <cell r="CD269"/>
          <cell r="CE269"/>
          <cell r="CF269"/>
          <cell r="CG269"/>
          <cell r="CH269"/>
          <cell r="CI269"/>
          <cell r="CJ269"/>
          <cell r="CK269"/>
          <cell r="CL269"/>
          <cell r="CM269"/>
          <cell r="CN269"/>
          <cell r="CO269"/>
        </row>
        <row r="270">
          <cell r="B270">
            <v>1709</v>
          </cell>
          <cell r="C270">
            <v>262</v>
          </cell>
          <cell r="D270">
            <v>11</v>
          </cell>
          <cell r="E270">
            <v>2</v>
          </cell>
          <cell r="F270">
            <v>2565</v>
          </cell>
          <cell r="G270">
            <v>800056192944</v>
          </cell>
          <cell r="H270" t="str">
            <v>นาย</v>
          </cell>
          <cell r="I270" t="str">
            <v>ประพันธ์</v>
          </cell>
          <cell r="J270" t="str">
            <v>เจริญผล</v>
          </cell>
          <cell r="K270">
            <v>3500300256701</v>
          </cell>
          <cell r="L270" t="str">
            <v>แม่แจ่ม</v>
          </cell>
          <cell r="M270" t="str">
            <v>เชียงใหม่ 3</v>
          </cell>
          <cell r="N270">
            <v>8</v>
          </cell>
          <cell r="O270" t="str">
            <v>สินเชื่อธนาคารประชาชน</v>
          </cell>
          <cell r="P270" t="str">
            <v>1.บุคคลค้ำประกัน</v>
          </cell>
          <cell r="Q270">
            <v>44641.81</v>
          </cell>
          <cell r="R270">
            <v>18696.22</v>
          </cell>
          <cell r="S270" t="str">
            <v>จังหวัดฮอด</v>
          </cell>
          <cell r="T270" t="str">
            <v>ผบE150</v>
          </cell>
          <cell r="U270">
            <v>2563</v>
          </cell>
          <cell r="V270" t="str">
            <v>ผบE269</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นายประพันธ์ เจริญผล</v>
          </cell>
          <cell r="BU270">
            <v>0</v>
          </cell>
          <cell r="BV270"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0" t="str">
            <v>จำเลยที่ 1
คู่สมรสจำเลยที่ 1
จำเลยที่ 2
คู่สมรสจำเลยที่ 2
จำเลยที่ 3
คู่สมรสจำเลยที่ 3
จำเลยที่ 4
คู่สมรสจำเลยที่ 4</v>
          </cell>
          <cell r="BX270" t="str">
            <v>3-5003-00256-70-1
3-5003-00256-40-0
3-5101-01017-14-6
3-5003-00266-66-9
3-5003-00266-54-5
3-5003-00267-79-7
3-5003-00256-41-8
5-5018-01080-89-1</v>
          </cell>
          <cell r="BY27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8</v>
          </cell>
          <cell r="CC270" t="str">
            <v>เกศินี</v>
          </cell>
          <cell r="CD270"/>
          <cell r="CE270"/>
          <cell r="CF270"/>
          <cell r="CG270"/>
          <cell r="CH270"/>
          <cell r="CI270"/>
          <cell r="CJ270"/>
          <cell r="CK270"/>
          <cell r="CL270"/>
          <cell r="CM270"/>
          <cell r="CN270"/>
          <cell r="CO270"/>
        </row>
        <row r="271">
          <cell r="B271">
            <v>1710</v>
          </cell>
          <cell r="C271">
            <v>263</v>
          </cell>
          <cell r="D271">
            <v>11</v>
          </cell>
          <cell r="E271">
            <v>2</v>
          </cell>
          <cell r="F271">
            <v>2565</v>
          </cell>
          <cell r="G271">
            <v>800058850150</v>
          </cell>
          <cell r="H271" t="str">
            <v>นาง</v>
          </cell>
          <cell r="I271" t="str">
            <v>ขันแก้ว</v>
          </cell>
          <cell r="J271" t="str">
            <v>ใจมั่น</v>
          </cell>
          <cell r="K271">
            <v>3500300029489</v>
          </cell>
          <cell r="L271" t="str">
            <v>แม่แจ่ม</v>
          </cell>
          <cell r="M271" t="str">
            <v>เชียงใหม่ 3</v>
          </cell>
          <cell r="N271">
            <v>8</v>
          </cell>
          <cell r="O271" t="str">
            <v>สินเชื่อธนาคารประชาชน</v>
          </cell>
          <cell r="P271" t="str">
            <v>1.บุคคลค้ำประกัน</v>
          </cell>
          <cell r="Q271">
            <v>23810.16</v>
          </cell>
          <cell r="R271">
            <v>1490.11</v>
          </cell>
          <cell r="S271" t="str">
            <v>จังหวัดฮอด</v>
          </cell>
          <cell r="T271" t="str">
            <v>ผบE254</v>
          </cell>
          <cell r="U271">
            <v>2563</v>
          </cell>
          <cell r="V271" t="str">
            <v>ผบE263</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v>1800</v>
          </cell>
          <cell r="BD271">
            <v>12</v>
          </cell>
          <cell r="BE271">
            <v>4</v>
          </cell>
          <cell r="BF271">
            <v>2566</v>
          </cell>
          <cell r="BG271">
            <v>0</v>
          </cell>
          <cell r="BH271" t="str">
            <v>-</v>
          </cell>
          <cell r="BI271" t="str">
            <v>-</v>
          </cell>
          <cell r="BJ271" t="str">
            <v>-</v>
          </cell>
          <cell r="BK271">
            <v>0</v>
          </cell>
          <cell r="BL271">
            <v>2260</v>
          </cell>
          <cell r="BM271">
            <v>0</v>
          </cell>
          <cell r="BN271" t="str">
            <v/>
          </cell>
          <cell r="BO271" t="str">
            <v/>
          </cell>
          <cell r="BP271" t="str">
            <v/>
          </cell>
          <cell r="BQ271" t="str">
            <v>-</v>
          </cell>
          <cell r="BR271" t="str">
            <v>-</v>
          </cell>
          <cell r="BS271" t="str">
            <v>-</v>
          </cell>
          <cell r="BT271" t="str">
            <v>นางขันแก้ว ใจมั่น</v>
          </cell>
          <cell r="BU271">
            <v>0</v>
          </cell>
          <cell r="BV271" t="str">
            <v>1.นางขันแก้ว  ใจมั่น
2.นายอินชัย  ใจมั่น
3.นางนัทธมน  พลอยแดง
4.นายสุวิช โคตรพรมมา
5.นางดวงดี  ทะบุญ
6.นายศักดิ์  ทะบุญ</v>
          </cell>
          <cell r="BW271" t="str">
            <v>จำเลยที่ 1
คู่สมรสจำเลยที่ 1
จำเลยที่ 2
คู่สมรสจำเลยที่ 2
จำเลยที่ 3
คู่สมรสจำเลยที่ 3</v>
          </cell>
          <cell r="BX271" t="str">
            <v>3-5003-00029-48-9
3-5003-00029-47-1
3-5003-00151-00-4
3-4112-00704-90-9
3-5003-00151-85-3
3-5003-00243-72-3</v>
          </cell>
          <cell r="BY271"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1" t="str">
            <v>พบทรัพย์</v>
          </cell>
          <cell r="CA271" t="str">
            <v>พบ</v>
          </cell>
          <cell r="CB271">
            <v>6</v>
          </cell>
          <cell r="CC271" t="str">
            <v>เกศินี</v>
          </cell>
          <cell r="CD271"/>
          <cell r="CE271"/>
          <cell r="CF271"/>
          <cell r="CG271"/>
          <cell r="CH271"/>
          <cell r="CI271"/>
          <cell r="CJ271"/>
          <cell r="CK271"/>
          <cell r="CL271">
            <v>242955</v>
          </cell>
          <cell r="CM271"/>
          <cell r="CN271"/>
          <cell r="CO271"/>
        </row>
        <row r="272">
          <cell r="B272">
            <v>1711</v>
          </cell>
          <cell r="C272">
            <v>264</v>
          </cell>
          <cell r="D272">
            <v>11</v>
          </cell>
          <cell r="E272">
            <v>2</v>
          </cell>
          <cell r="F272">
            <v>2565</v>
          </cell>
          <cell r="G272">
            <v>800066620249</v>
          </cell>
          <cell r="H272" t="str">
            <v>นาง</v>
          </cell>
          <cell r="I272" t="str">
            <v>ฟองคำ</v>
          </cell>
          <cell r="J272" t="str">
            <v>ปัญญา</v>
          </cell>
          <cell r="K272">
            <v>3570101246889</v>
          </cell>
          <cell r="L272" t="str">
            <v>แม่แจ่ม</v>
          </cell>
          <cell r="M272" t="str">
            <v>เชียงใหม่ 3</v>
          </cell>
          <cell r="N272">
            <v>8</v>
          </cell>
          <cell r="O272" t="str">
            <v>สินเชื่อธนาคารประชาชน</v>
          </cell>
          <cell r="P272" t="str">
            <v>1.บุคคลค้ำประกัน</v>
          </cell>
          <cell r="Q272">
            <v>58700.1</v>
          </cell>
          <cell r="R272">
            <v>14497.14</v>
          </cell>
          <cell r="S272" t="str">
            <v>จังหวัดฮอด</v>
          </cell>
          <cell r="T272" t="str">
            <v>ผบE156</v>
          </cell>
          <cell r="U272">
            <v>2563</v>
          </cell>
          <cell r="V272" t="str">
            <v>ผบE274</v>
          </cell>
          <cell r="W272">
            <v>2563</v>
          </cell>
          <cell r="X272">
            <v>2</v>
          </cell>
          <cell r="Y272">
            <v>9</v>
          </cell>
          <cell r="Z272">
            <v>2563</v>
          </cell>
          <cell r="AA272"/>
          <cell r="AB272"/>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11/2/2565)//สืบแล้ว  รายงานผล วันที่ 30/3/2565</v>
          </cell>
          <cell r="BC272">
            <v>1800</v>
          </cell>
          <cell r="BD272">
            <v>13</v>
          </cell>
          <cell r="BE272">
            <v>11</v>
          </cell>
          <cell r="BF272">
            <v>2566</v>
          </cell>
          <cell r="BG272">
            <v>0</v>
          </cell>
          <cell r="BH272" t="str">
            <v>-</v>
          </cell>
          <cell r="BI272" t="str">
            <v>-</v>
          </cell>
          <cell r="BJ272" t="str">
            <v>-</v>
          </cell>
          <cell r="BK272">
            <v>0</v>
          </cell>
          <cell r="BL272">
            <v>1690</v>
          </cell>
          <cell r="BM272">
            <v>0</v>
          </cell>
          <cell r="BN272" t="str">
            <v/>
          </cell>
          <cell r="BO272" t="str">
            <v/>
          </cell>
          <cell r="BP272" t="str">
            <v/>
          </cell>
          <cell r="BQ272" t="str">
            <v>-</v>
          </cell>
          <cell r="BR272" t="str">
            <v>-</v>
          </cell>
          <cell r="BS272" t="str">
            <v>-</v>
          </cell>
          <cell r="BT272" t="str">
            <v>นางฟองคำ ปัญญา</v>
          </cell>
          <cell r="BU272">
            <v>0</v>
          </cell>
          <cell r="BV272" t="str">
            <v>1.นางฟองคำ  ปัญญา
2.นายอเนก  ใจอ่อน
3.นางบัวชุม  ใจอ่อน
4.นายไกรสร  เจริญเดช
5.นายศรีบุตร  กรรณิกา
6.นางลัดดา  ไชยก้วน</v>
          </cell>
          <cell r="BW272" t="str">
            <v>จำเลยที่ 1
จำเลยที่ 2
คู่สมรสจำเลยที่ 2
จำเลยที่ 3
จำเลยที่ 4
คู่สมรสจำเลยที่ 4</v>
          </cell>
          <cell r="BX272" t="str">
            <v>3-5701-01246-88-9
3-5003-00047-34-7
3-5003-00060-10-6
3-5003-00242-70-1
3-5003-00244-74-6
3-5003-00244-754</v>
          </cell>
          <cell r="BY272"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2" t="str">
            <v>พบทรัพย์</v>
          </cell>
          <cell r="CA272"/>
          <cell r="CB272">
            <v>6</v>
          </cell>
          <cell r="CC272" t="str">
            <v>เกศินี</v>
          </cell>
          <cell r="CD272"/>
          <cell r="CE272"/>
          <cell r="CF272"/>
          <cell r="CG272"/>
          <cell r="CH272"/>
          <cell r="CI272"/>
          <cell r="CJ272"/>
          <cell r="CK272"/>
          <cell r="CL272">
            <v>242955</v>
          </cell>
          <cell r="CM272"/>
          <cell r="CN272"/>
          <cell r="CO272"/>
        </row>
        <row r="273">
          <cell r="B273">
            <v>1712</v>
          </cell>
          <cell r="C273">
            <v>265</v>
          </cell>
          <cell r="D273">
            <v>11</v>
          </cell>
          <cell r="E273">
            <v>2</v>
          </cell>
          <cell r="F273">
            <v>2565</v>
          </cell>
          <cell r="G273">
            <v>800063101052</v>
          </cell>
          <cell r="H273" t="str">
            <v>กลุ่มแม่บ้านเกษตรกรบ้านช่างเคิ่งบน ม.12</v>
          </cell>
          <cell r="I273"/>
          <cell r="J273"/>
          <cell r="K273"/>
          <cell r="L273" t="str">
            <v>แม่แจ่ม</v>
          </cell>
          <cell r="M273" t="str">
            <v>เชียงใหม่ 3</v>
          </cell>
          <cell r="N273">
            <v>8</v>
          </cell>
          <cell r="O273" t="str">
            <v>สินเชื่อพัฒนาชนบท</v>
          </cell>
          <cell r="P273" t="str">
            <v>1.บุคคลค้ำประกัน</v>
          </cell>
          <cell r="Q273">
            <v>971958.9</v>
          </cell>
          <cell r="R273">
            <v>271489.19</v>
          </cell>
          <cell r="S273" t="str">
            <v>จังหวัดฮอด</v>
          </cell>
          <cell r="T273" t="str">
            <v>ผบE272</v>
          </cell>
          <cell r="U273">
            <v>2564</v>
          </cell>
          <cell r="V273" t="str">
            <v>ผบE669</v>
          </cell>
          <cell r="W273">
            <v>2564</v>
          </cell>
          <cell r="X273"/>
          <cell r="Y273"/>
          <cell r="Z273"/>
          <cell r="AA273">
            <v>9</v>
          </cell>
          <cell r="AB273">
            <v>11</v>
          </cell>
          <cell r="AC273">
            <v>2564</v>
          </cell>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31/3/2565</v>
          </cell>
          <cell r="BC273">
            <v>4800</v>
          </cell>
          <cell r="BD273">
            <v>30</v>
          </cell>
          <cell r="BE273">
            <v>6</v>
          </cell>
          <cell r="BF273">
            <v>2566</v>
          </cell>
          <cell r="BG273">
            <v>0</v>
          </cell>
          <cell r="BH273" t="str">
            <v>-</v>
          </cell>
          <cell r="BI273" t="str">
            <v>-</v>
          </cell>
          <cell r="BJ273" t="str">
            <v>-</v>
          </cell>
          <cell r="BK273">
            <v>0</v>
          </cell>
          <cell r="BL273">
            <v>4165</v>
          </cell>
          <cell r="BM273">
            <v>0</v>
          </cell>
          <cell r="BN273" t="str">
            <v/>
          </cell>
          <cell r="BO273" t="str">
            <v/>
          </cell>
          <cell r="BP273" t="str">
            <v/>
          </cell>
          <cell r="BQ273" t="str">
            <v>-</v>
          </cell>
          <cell r="BR273" t="str">
            <v>-</v>
          </cell>
          <cell r="BS273" t="str">
            <v>-</v>
          </cell>
          <cell r="BT273" t="str">
            <v xml:space="preserve">กลุ่มแม่บ้านเกษตรกรบ้านช่างเคิ่งบน ม.12 </v>
          </cell>
          <cell r="BU273">
            <v>0</v>
          </cell>
          <cell r="BV273"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3"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3" t="str">
            <v>3-5003-00410-90-5
3-5003-00239-25-4
3-5003-00239-26-2
3-5003-00234-27-9
3-5003-00234-30-9
3-5003-00233-09-4
3-5016-00147-31-3
3-5003-00254-29-6
3-5003-00232-05-5
3-5003-00374-84-4
3-5003-00235-98-4
1-5003-00052-16-6
3-5003-00017-76-6
3-5199-00046-20-0
3-5003-000263-58-9
3-5006-00174-73-5</v>
          </cell>
          <cell r="BY273"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16</v>
          </cell>
          <cell r="CC273" t="str">
            <v>เกศินี</v>
          </cell>
          <cell r="CD273"/>
          <cell r="CE273"/>
          <cell r="CF273"/>
          <cell r="CG273"/>
          <cell r="CH273"/>
          <cell r="CI273"/>
          <cell r="CJ273"/>
          <cell r="CK273"/>
          <cell r="CL273">
            <v>242955</v>
          </cell>
          <cell r="CM273">
            <v>243397</v>
          </cell>
          <cell r="CN273"/>
          <cell r="CO273"/>
        </row>
        <row r="274">
          <cell r="B274">
            <v>1713</v>
          </cell>
          <cell r="C274">
            <v>266</v>
          </cell>
          <cell r="D274">
            <v>11</v>
          </cell>
          <cell r="E274">
            <v>2</v>
          </cell>
          <cell r="F274">
            <v>2565</v>
          </cell>
          <cell r="G274">
            <v>800053669480</v>
          </cell>
          <cell r="H274" t="str">
            <v>นาง</v>
          </cell>
          <cell r="I274" t="str">
            <v xml:space="preserve">อำภา </v>
          </cell>
          <cell r="J274" t="str">
            <v>ทิพย์สอน</v>
          </cell>
          <cell r="K274">
            <v>3500300177623</v>
          </cell>
          <cell r="L274" t="str">
            <v>แม่แจ่ม</v>
          </cell>
          <cell r="M274" t="str">
            <v>เชียงใหม่ 3</v>
          </cell>
          <cell r="N274">
            <v>8</v>
          </cell>
          <cell r="O274" t="str">
            <v>สินเชื่อธนาคารประชาชน</v>
          </cell>
          <cell r="P274" t="str">
            <v>1.บุคคลค้ำประกัน</v>
          </cell>
          <cell r="Q274">
            <v>54784.32</v>
          </cell>
          <cell r="R274">
            <v>19851.93</v>
          </cell>
          <cell r="S274" t="str">
            <v>จังหวัดฮอด</v>
          </cell>
          <cell r="T274" t="str">
            <v>ผบ.64</v>
          </cell>
          <cell r="U274">
            <v>2564</v>
          </cell>
          <cell r="V274" t="str">
            <v>ผบ.79</v>
          </cell>
          <cell r="W274">
            <v>2564</v>
          </cell>
          <cell r="X274"/>
          <cell r="Y274"/>
          <cell r="Z274"/>
          <cell r="AA274">
            <v>21</v>
          </cell>
          <cell r="AB274">
            <v>6</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30/3/2565//ปิดบัญชี ถอนการยึดแล้ว</v>
          </cell>
          <cell r="BC274">
            <v>1800</v>
          </cell>
          <cell r="BD274">
            <v>7</v>
          </cell>
          <cell r="BE274">
            <v>11</v>
          </cell>
          <cell r="BF274">
            <v>2565</v>
          </cell>
          <cell r="BG274">
            <v>0</v>
          </cell>
          <cell r="BH274" t="str">
            <v>-</v>
          </cell>
          <cell r="BI274" t="str">
            <v>-</v>
          </cell>
          <cell r="BJ274" t="str">
            <v>-</v>
          </cell>
          <cell r="BK274">
            <v>0</v>
          </cell>
          <cell r="BL274">
            <v>1585</v>
          </cell>
          <cell r="BM274">
            <v>0</v>
          </cell>
          <cell r="BN274">
            <v>4</v>
          </cell>
          <cell r="BO274">
            <v>3</v>
          </cell>
          <cell r="BP274">
            <v>2566</v>
          </cell>
          <cell r="BQ274" t="str">
            <v>-</v>
          </cell>
          <cell r="BR274" t="str">
            <v>-</v>
          </cell>
          <cell r="BS274" t="str">
            <v>-</v>
          </cell>
          <cell r="BT274" t="str">
            <v>นางอำภา  ทิพย์สอน</v>
          </cell>
          <cell r="BU274">
            <v>0</v>
          </cell>
          <cell r="BV274" t="str">
            <v>1.นางอำภา  ทิพย์สอน
2.นายอินสอน  ทิพย์สอน
3.นายจันศรี  จิตสุข
4.นายสุพรรณ  จิตสุข
5.นางอุ่นใจ  กรึดก้อง
6.นายเทียม  กรึกก้อง</v>
          </cell>
          <cell r="BW274" t="str">
            <v>จำเลยที่ 1
คู่สมรสจำเลยที่ 1
จำเลยที่ 2
คู่สมรสจำเลยที่ 2
จำเลยที่ 3
คู่สมรสจำเลยที่ 3</v>
          </cell>
          <cell r="BX274" t="str">
            <v>3-5003-00177-62-3
3-5003-00179-23-5
3-5003-00180-70-5
3-5003-00247-99-1
3-5003-00060-25-4
3-5003-00060-31-9</v>
          </cell>
          <cell r="BY274"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4" t="str">
            <v>พบทรัพย์</v>
          </cell>
          <cell r="CA274"/>
          <cell r="CB274">
            <v>6</v>
          </cell>
          <cell r="CC274" t="str">
            <v>เกศินี</v>
          </cell>
          <cell r="CD274"/>
          <cell r="CE274"/>
          <cell r="CF274"/>
          <cell r="CG274"/>
          <cell r="CH274"/>
          <cell r="CI274"/>
          <cell r="CJ274"/>
          <cell r="CK274"/>
          <cell r="CL274">
            <v>242955</v>
          </cell>
          <cell r="CM274"/>
          <cell r="CN274"/>
          <cell r="CO274"/>
        </row>
        <row r="275">
          <cell r="B275">
            <v>1714</v>
          </cell>
          <cell r="C275">
            <v>267</v>
          </cell>
          <cell r="D275">
            <v>11</v>
          </cell>
          <cell r="E275">
            <v>2</v>
          </cell>
          <cell r="F275">
            <v>2565</v>
          </cell>
          <cell r="G275">
            <v>800066936439</v>
          </cell>
          <cell r="H275" t="str">
            <v>นาย</v>
          </cell>
          <cell r="I275" t="str">
            <v>วรพล</v>
          </cell>
          <cell r="J275" t="str">
            <v>คำก๋า</v>
          </cell>
          <cell r="K275">
            <v>3551100036687</v>
          </cell>
          <cell r="L275" t="str">
            <v>แม่แจ่ม</v>
          </cell>
          <cell r="M275" t="str">
            <v>เชียงใหม่ 3</v>
          </cell>
          <cell r="N275">
            <v>8</v>
          </cell>
          <cell r="O275" t="str">
            <v>สินเชื่อธนาคารประชาชน</v>
          </cell>
          <cell r="P275" t="str">
            <v>1.บุคคลค้ำประกัน</v>
          </cell>
          <cell r="Q275">
            <v>58489</v>
          </cell>
          <cell r="R275">
            <v>21576.52</v>
          </cell>
          <cell r="S275" t="str">
            <v>จังหวัดฮอด</v>
          </cell>
          <cell r="T275" t="str">
            <v>ผบ.22</v>
          </cell>
          <cell r="U275">
            <v>2564</v>
          </cell>
          <cell r="V275" t="str">
            <v>ผบ.80</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ค้ำวนกันใช้ผลสืบของนายไกรฤทธิ์  อินต๊ะเนตร (แฟ้ม 1703)รายงานผล วันที่ 21/3/2565</v>
          </cell>
          <cell r="BC275" t="str">
            <v/>
          </cell>
          <cell r="BD275" t="str">
            <v/>
          </cell>
          <cell r="BE275" t="str">
            <v/>
          </cell>
          <cell r="BF275" t="str">
            <v/>
          </cell>
          <cell r="BG275" t="str">
            <v/>
          </cell>
          <cell r="BH275" t="str">
            <v/>
          </cell>
          <cell r="BI275" t="str">
            <v/>
          </cell>
          <cell r="BJ275" t="str">
            <v/>
          </cell>
          <cell r="BK275" t="str">
            <v/>
          </cell>
          <cell r="BL275" t="str">
            <v/>
          </cell>
          <cell r="BM275" t="str">
            <v/>
          </cell>
          <cell r="BN275" t="str">
            <v/>
          </cell>
          <cell r="BO275" t="str">
            <v/>
          </cell>
          <cell r="BP275" t="str">
            <v/>
          </cell>
          <cell r="BQ275" t="str">
            <v/>
          </cell>
          <cell r="BR275" t="str">
            <v/>
          </cell>
          <cell r="BS275" t="str">
            <v/>
          </cell>
          <cell r="BT275" t="str">
            <v>นายวรพล คำก๋า</v>
          </cell>
          <cell r="BU275">
            <v>0</v>
          </cell>
          <cell r="BV275"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5" t="str">
            <v>จำเลยที่ 1
คู่สมรสจำเลยที่ 1
จำเลยที่ 2
คู่สมรสจำเลยที่ 2
จำเลยที่ 3
คู่สมรสจำเลยที่ 3</v>
          </cell>
          <cell r="BX275" t="str">
            <v>3-5511-00036-68-7
3-5003-00266-37-5
1-5003-00097-73-9
2-5003-00038-73-1
3-5003-00175-26-4
3-4303-00810-83-1</v>
          </cell>
          <cell r="BY27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5" t="str">
            <v>ไม่พบ</v>
          </cell>
          <cell r="CA275"/>
          <cell r="CB275">
            <v>6</v>
          </cell>
          <cell r="CC275" t="str">
            <v>เกศินี</v>
          </cell>
          <cell r="CD275"/>
          <cell r="CE275"/>
          <cell r="CF275"/>
          <cell r="CG275"/>
          <cell r="CH275"/>
          <cell r="CI275"/>
          <cell r="CJ275"/>
          <cell r="CK275"/>
          <cell r="CL275">
            <v>242947</v>
          </cell>
          <cell r="CM275"/>
          <cell r="CN275"/>
          <cell r="CO275"/>
        </row>
        <row r="276">
          <cell r="B276">
            <v>1715</v>
          </cell>
          <cell r="C276">
            <v>268</v>
          </cell>
          <cell r="D276">
            <v>11</v>
          </cell>
          <cell r="E276">
            <v>2</v>
          </cell>
          <cell r="F276">
            <v>2565</v>
          </cell>
          <cell r="G276">
            <v>800050874729</v>
          </cell>
          <cell r="H276" t="str">
            <v>นาง</v>
          </cell>
          <cell r="I276" t="str">
            <v>อาทิตยา</v>
          </cell>
          <cell r="J276" t="str">
            <v>สมวถา</v>
          </cell>
          <cell r="K276">
            <v>3500300058420</v>
          </cell>
          <cell r="L276" t="str">
            <v>แม่แจ่ม</v>
          </cell>
          <cell r="M276" t="str">
            <v>เชียงใหม่ 3</v>
          </cell>
          <cell r="N276">
            <v>8</v>
          </cell>
          <cell r="O276" t="str">
            <v>สินเชื่อธนาคารประชาชน</v>
          </cell>
          <cell r="P276" t="str">
            <v>1.บุคคลค้ำประกัน</v>
          </cell>
          <cell r="Q276">
            <v>17985.34</v>
          </cell>
          <cell r="R276">
            <v>15562.64</v>
          </cell>
          <cell r="S276" t="str">
            <v>จังหวัดฮอด</v>
          </cell>
          <cell r="T276" t="str">
            <v>ผบ.21</v>
          </cell>
          <cell r="U276">
            <v>2564</v>
          </cell>
          <cell r="V276" t="str">
            <v>ผบ.41</v>
          </cell>
          <cell r="W276">
            <v>2564</v>
          </cell>
          <cell r="X276"/>
          <cell r="Y276"/>
          <cell r="Z276"/>
          <cell r="AA276"/>
          <cell r="AB276"/>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สืบทรัพย์สำนักงงานอื่นฟ้อง (คำสั่ง 11/2/2565)//สืบแล้ว  รายงานผล วันที่ 21/3/2565</v>
          </cell>
          <cell r="BC276">
            <v>600</v>
          </cell>
          <cell r="BD276">
            <v>30</v>
          </cell>
          <cell r="BE276">
            <v>6</v>
          </cell>
          <cell r="BF276">
            <v>2566</v>
          </cell>
          <cell r="BG276">
            <v>0</v>
          </cell>
          <cell r="BH276" t="str">
            <v>-</v>
          </cell>
          <cell r="BI276" t="str">
            <v>-</v>
          </cell>
          <cell r="BJ276" t="str">
            <v>-</v>
          </cell>
          <cell r="BK276">
            <v>0</v>
          </cell>
          <cell r="BL276">
            <v>430</v>
          </cell>
          <cell r="BM276">
            <v>0</v>
          </cell>
          <cell r="BN276" t="str">
            <v/>
          </cell>
          <cell r="BO276" t="str">
            <v/>
          </cell>
          <cell r="BP276" t="str">
            <v/>
          </cell>
          <cell r="BQ276" t="str">
            <v>-</v>
          </cell>
          <cell r="BR276" t="str">
            <v>-</v>
          </cell>
          <cell r="BS276" t="str">
            <v>-</v>
          </cell>
          <cell r="BT276" t="str">
            <v>นางอาทิตยา สมวถา</v>
          </cell>
          <cell r="BU276">
            <v>0</v>
          </cell>
          <cell r="BV276" t="str">
            <v>1.นางอาทิตยา  สมวถา
2.นายพีรยุทธ  สมวถา</v>
          </cell>
          <cell r="BW276" t="str">
            <v>จำเลย
คู่สมรสจำเลย</v>
          </cell>
          <cell r="BX276" t="str">
            <v>3-5003-00058-42-0
3-5003-00239-51-30</v>
          </cell>
          <cell r="BY276" t="str">
            <v>-ไม่พบว่ามีกรรมสิทธิ์ในที่ดิน อ.แม่แจ่ม จ.เชียงใหม่
'-ไม่พบว่ามีกรรมสิทธิ์ในที่ดิน อ.แม่แจ่ม จ.เชียงใหม่</v>
          </cell>
          <cell r="BZ276" t="str">
            <v>ไม่พบ</v>
          </cell>
          <cell r="CA276"/>
          <cell r="CB276">
            <v>2</v>
          </cell>
          <cell r="CC276" t="str">
            <v>เกศินี</v>
          </cell>
          <cell r="CD276"/>
          <cell r="CE276"/>
          <cell r="CF276"/>
          <cell r="CG276"/>
          <cell r="CH276"/>
          <cell r="CI276"/>
          <cell r="CJ276"/>
          <cell r="CK276"/>
          <cell r="CL276">
            <v>242947</v>
          </cell>
          <cell r="CM276">
            <v>243397</v>
          </cell>
          <cell r="CN276"/>
          <cell r="CO276"/>
        </row>
        <row r="277">
          <cell r="B277">
            <v>1716</v>
          </cell>
          <cell r="C277">
            <v>269</v>
          </cell>
          <cell r="D277">
            <v>11</v>
          </cell>
          <cell r="E277">
            <v>2</v>
          </cell>
          <cell r="F277">
            <v>2565</v>
          </cell>
          <cell r="G277">
            <v>800080738027</v>
          </cell>
          <cell r="H277" t="str">
            <v>นางสาว</v>
          </cell>
          <cell r="I277" t="str">
            <v>พัชรี</v>
          </cell>
          <cell r="J277" t="str">
            <v>ปักษา</v>
          </cell>
          <cell r="K277">
            <v>3801300462431</v>
          </cell>
          <cell r="L277" t="str">
            <v>บิ๊กซี หางดง</v>
          </cell>
          <cell r="M277" t="str">
            <v>เชียงใหม่ 3</v>
          </cell>
          <cell r="N277">
            <v>8</v>
          </cell>
          <cell r="O277" t="str">
            <v>สินเชื่อธนาคารประชาชน</v>
          </cell>
          <cell r="P277" t="str">
            <v>1.บุคคลค้ำประกัน</v>
          </cell>
          <cell r="Q277">
            <v>44162</v>
          </cell>
          <cell r="R277">
            <v>7226.58</v>
          </cell>
          <cell r="S277" t="str">
            <v>แขวงเชียงใหม่</v>
          </cell>
          <cell r="T277" t="str">
            <v>ผบ.13740</v>
          </cell>
          <cell r="U277">
            <v>2562</v>
          </cell>
          <cell r="V277" t="str">
            <v>ผบ.975</v>
          </cell>
          <cell r="W277">
            <v>2563</v>
          </cell>
          <cell r="X277"/>
          <cell r="Y277"/>
          <cell r="Z277"/>
          <cell r="AA277">
            <v>27</v>
          </cell>
          <cell r="AB277">
            <v>1</v>
          </cell>
          <cell r="AC277">
            <v>2563</v>
          </cell>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สืบทรัพย์สำนักงานอื่นฟ้อง (คำสั่ง 11/2/2565)//สืบแล้ว  รายงานผล วันที่ 21/3/2565</v>
          </cell>
          <cell r="BC277">
            <v>1500</v>
          </cell>
          <cell r="BD277">
            <v>31</v>
          </cell>
          <cell r="BE277">
            <v>8</v>
          </cell>
          <cell r="BF277">
            <v>2565</v>
          </cell>
          <cell r="BG277">
            <v>0</v>
          </cell>
          <cell r="BH277" t="str">
            <v>-</v>
          </cell>
          <cell r="BI277" t="str">
            <v>-</v>
          </cell>
          <cell r="BJ277" t="str">
            <v>-</v>
          </cell>
          <cell r="BK277">
            <v>0</v>
          </cell>
          <cell r="BL277">
            <v>2035</v>
          </cell>
          <cell r="BM277">
            <v>0</v>
          </cell>
          <cell r="BN277">
            <v>7</v>
          </cell>
          <cell r="BO277">
            <v>12</v>
          </cell>
          <cell r="BP277">
            <v>2565</v>
          </cell>
          <cell r="BQ277" t="str">
            <v>-</v>
          </cell>
          <cell r="BR277" t="str">
            <v>-</v>
          </cell>
          <cell r="BS277" t="str">
            <v>-</v>
          </cell>
          <cell r="BT277" t="str">
            <v>นางสาวพัชรี ปักษา</v>
          </cell>
          <cell r="BU277">
            <v>0</v>
          </cell>
          <cell r="BV277" t="str">
            <v>1.นางสาวพัชรี  ปักษา
2.นางสาวปนัดดา  กัลยาคำ
3.นายอาทิตย์  วรรณประสิทธิ์
4.นางพัชรินทร์  ยะอานัน
5.นายมานพ  ยะอานัน</v>
          </cell>
          <cell r="BW277" t="str">
            <v>จำเลยที่ 1
จำเลยที่ 2
คู่สมรสจำเลยที่ 2
จำเลยที่ 3
คู่สมรสจำเลยที่ 3</v>
          </cell>
          <cell r="BX277" t="str">
            <v>3-8013-00462-43-1
1-5015-00051-96-2
3-5015-00202-17-7
3-5015-00238-39-2
3-5015-00345-52-1</v>
          </cell>
          <cell r="BY27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7" t="str">
            <v>พบทรัพย์</v>
          </cell>
          <cell r="CA277"/>
          <cell r="CB277">
            <v>5</v>
          </cell>
          <cell r="CC277" t="str">
            <v>เกศินี</v>
          </cell>
          <cell r="CD277"/>
          <cell r="CE277"/>
          <cell r="CF277"/>
          <cell r="CG277"/>
          <cell r="CH277"/>
          <cell r="CI277"/>
          <cell r="CJ277"/>
          <cell r="CK277"/>
          <cell r="CL277"/>
          <cell r="CM277"/>
          <cell r="CN277"/>
          <cell r="CO277"/>
        </row>
        <row r="278">
          <cell r="B278">
            <v>1717</v>
          </cell>
          <cell r="C278">
            <v>270</v>
          </cell>
          <cell r="D278">
            <v>11</v>
          </cell>
          <cell r="E278">
            <v>2</v>
          </cell>
          <cell r="F278">
            <v>2565</v>
          </cell>
          <cell r="G278">
            <v>800072750246</v>
          </cell>
          <cell r="H278" t="str">
            <v>นางสาว</v>
          </cell>
          <cell r="I278" t="str">
            <v>กานต์พิชชา</v>
          </cell>
          <cell r="J278" t="str">
            <v>ปัญญา</v>
          </cell>
          <cell r="K278">
            <v>1509901723217</v>
          </cell>
          <cell r="L278" t="str">
            <v>บิ๊กซี หางดง</v>
          </cell>
          <cell r="M278" t="str">
            <v>เชียงใหม่ 3</v>
          </cell>
          <cell r="N278">
            <v>8</v>
          </cell>
          <cell r="O278" t="str">
            <v>สินเชื่อธนาคารประชาชน</v>
          </cell>
          <cell r="P278" t="str">
            <v>1.บุคคลค้ำประกัน</v>
          </cell>
          <cell r="Q278"/>
          <cell r="R278"/>
          <cell r="S278" t="str">
            <v>แขวงเชียงใหม่</v>
          </cell>
          <cell r="T278" t="str">
            <v>ผบ.13743</v>
          </cell>
          <cell r="U278">
            <v>2562</v>
          </cell>
          <cell r="V278" t="str">
            <v>ผบ.915</v>
          </cell>
          <cell r="W278">
            <v>2563</v>
          </cell>
          <cell r="X278"/>
          <cell r="Y278"/>
          <cell r="Z278"/>
          <cell r="AA278"/>
          <cell r="AB278"/>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900</v>
          </cell>
          <cell r="BD278">
            <v>31</v>
          </cell>
          <cell r="BE278">
            <v>8</v>
          </cell>
          <cell r="BF278">
            <v>2565</v>
          </cell>
          <cell r="BG278">
            <v>0</v>
          </cell>
          <cell r="BH278" t="str">
            <v>-</v>
          </cell>
          <cell r="BI278" t="str">
            <v>-</v>
          </cell>
          <cell r="BJ278" t="str">
            <v>-</v>
          </cell>
          <cell r="BK278">
            <v>0</v>
          </cell>
          <cell r="BL278">
            <v>1000</v>
          </cell>
          <cell r="BM278">
            <v>0</v>
          </cell>
          <cell r="BN278">
            <v>7</v>
          </cell>
          <cell r="BO278">
            <v>12</v>
          </cell>
          <cell r="BP278">
            <v>2565</v>
          </cell>
          <cell r="BQ278" t="str">
            <v>-</v>
          </cell>
          <cell r="BR278" t="str">
            <v>-</v>
          </cell>
          <cell r="BS278" t="str">
            <v>-</v>
          </cell>
          <cell r="BT278" t="str">
            <v>นางสาวกานต์พิชชา ปัญญา</v>
          </cell>
          <cell r="BU278">
            <v>0</v>
          </cell>
          <cell r="BV278" t="str">
            <v>1.นางสาวกานต์พิชชา  ปัญญา
2.นางสาวรัตนสุดา  ทองเทศน์
3.นางสาววรัญญา  ฉ่ำมณี</v>
          </cell>
          <cell r="BW278" t="str">
            <v>จำเลยที่ 1
จำเลยที่ 2
จำเลยที่ 3</v>
          </cell>
          <cell r="BX278" t="str">
            <v>1-5099-01723-21-7
3-5015-00493-38-4
1-5099-01400-21-3</v>
          </cell>
          <cell r="BY27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8" t="str">
            <v>ไม่พบทรัพย์</v>
          </cell>
          <cell r="CA278"/>
          <cell r="CB278">
            <v>3</v>
          </cell>
          <cell r="CC278" t="str">
            <v>เกศินี</v>
          </cell>
          <cell r="CD278"/>
          <cell r="CE278"/>
          <cell r="CF278"/>
          <cell r="CG278"/>
          <cell r="CH278"/>
          <cell r="CI278"/>
          <cell r="CJ278"/>
          <cell r="CK278"/>
          <cell r="CL278"/>
          <cell r="CM278"/>
          <cell r="CN278"/>
          <cell r="CO278"/>
        </row>
        <row r="279">
          <cell r="B279">
            <v>1718</v>
          </cell>
          <cell r="C279">
            <v>271</v>
          </cell>
          <cell r="D279">
            <v>11</v>
          </cell>
          <cell r="E279">
            <v>2</v>
          </cell>
          <cell r="F279">
            <v>2565</v>
          </cell>
          <cell r="G279">
            <v>800084257610</v>
          </cell>
          <cell r="H279" t="str">
            <v>นาง</v>
          </cell>
          <cell r="I279" t="str">
            <v>บัวรวย</v>
          </cell>
          <cell r="J279" t="str">
            <v>เจอรีย์</v>
          </cell>
          <cell r="K279">
            <v>3501500537870</v>
          </cell>
          <cell r="L279" t="str">
            <v>บิ๊กซี หางดง</v>
          </cell>
          <cell r="M279" t="str">
            <v>เชียงใหม่ 3</v>
          </cell>
          <cell r="N279">
            <v>8</v>
          </cell>
          <cell r="O279" t="str">
            <v>สินเชื่อธนาคารเพื่อประชาชน</v>
          </cell>
          <cell r="P279" t="str">
            <v>1.บุคคลค้ำประกัน</v>
          </cell>
          <cell r="Q279">
            <v>40277</v>
          </cell>
          <cell r="R279">
            <v>4218.54</v>
          </cell>
          <cell r="S279" t="str">
            <v>แขวงเชียงใหม่</v>
          </cell>
          <cell r="T279" t="str">
            <v>ผบ.13748</v>
          </cell>
          <cell r="U279">
            <v>2562</v>
          </cell>
          <cell r="V279" t="str">
            <v>ผบ.2742</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30/3/2565</v>
          </cell>
          <cell r="BC279">
            <v>1200</v>
          </cell>
          <cell r="BD279">
            <v>31</v>
          </cell>
          <cell r="BE279">
            <v>8</v>
          </cell>
          <cell r="BF279">
            <v>2565</v>
          </cell>
          <cell r="BG279">
            <v>0</v>
          </cell>
          <cell r="BH279" t="str">
            <v>-</v>
          </cell>
          <cell r="BI279" t="str">
            <v>-</v>
          </cell>
          <cell r="BJ279" t="str">
            <v>-</v>
          </cell>
          <cell r="BK279">
            <v>0</v>
          </cell>
          <cell r="BL279">
            <v>2420</v>
          </cell>
          <cell r="BM279">
            <v>0</v>
          </cell>
          <cell r="BN279">
            <v>7</v>
          </cell>
          <cell r="BO279">
            <v>12</v>
          </cell>
          <cell r="BP279">
            <v>2565</v>
          </cell>
          <cell r="BQ279" t="str">
            <v>-</v>
          </cell>
          <cell r="BR279" t="str">
            <v>-</v>
          </cell>
          <cell r="BS279" t="str">
            <v>-</v>
          </cell>
          <cell r="BT279" t="str">
            <v>นางบัวรวย เจอรีย์</v>
          </cell>
          <cell r="BU279">
            <v>0</v>
          </cell>
          <cell r="BV279" t="str">
            <v>1.นางบัวรวย  เจอรีย์
2.นางพัชราภรณ์  เสน่ห์ศรีแก้ว
3.นายจักรชัย  ไผ่งามวงค์
4.นายวิศวพล  วงศ์พรหม</v>
          </cell>
          <cell r="BW279" t="str">
            <v>จำเลยที่ 1
จำเลยที่ 2
คู่สมรสจำเลยที่ 2
จำเลยที่ 3</v>
          </cell>
          <cell r="BX279" t="str">
            <v>3-5015-00537-87-0
3-5005-00509-90-5
3-5208-00445-04-0
3-5013-00068-34-5</v>
          </cell>
          <cell r="BY279"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79" t="str">
            <v>พบทรัพย์</v>
          </cell>
          <cell r="CA279"/>
          <cell r="CB279">
            <v>4</v>
          </cell>
          <cell r="CC279" t="str">
            <v>เกศินี</v>
          </cell>
          <cell r="CD279"/>
          <cell r="CE279"/>
          <cell r="CF279"/>
          <cell r="CG279"/>
          <cell r="CH279"/>
          <cell r="CI279"/>
          <cell r="CJ279"/>
          <cell r="CK279"/>
          <cell r="CL279">
            <v>242961</v>
          </cell>
          <cell r="CM279"/>
          <cell r="CN279"/>
          <cell r="CO279"/>
        </row>
        <row r="280">
          <cell r="B280">
            <v>1719</v>
          </cell>
          <cell r="C280">
            <v>272</v>
          </cell>
          <cell r="D280">
            <v>11</v>
          </cell>
          <cell r="E280">
            <v>2</v>
          </cell>
          <cell r="F280">
            <v>2565</v>
          </cell>
          <cell r="G280">
            <v>800053505163</v>
          </cell>
          <cell r="H280" t="str">
            <v>นาง</v>
          </cell>
          <cell r="I280" t="str">
            <v>เฉลิมศรี</v>
          </cell>
          <cell r="J280" t="str">
            <v>คำซาว</v>
          </cell>
          <cell r="K280">
            <v>3310300195003</v>
          </cell>
          <cell r="L280" t="str">
            <v>บิ๊กซี หางดง</v>
          </cell>
          <cell r="M280" t="str">
            <v>เชียงใหม่ 3</v>
          </cell>
          <cell r="N280">
            <v>8</v>
          </cell>
          <cell r="O280" t="str">
            <v>สินเชื่อธนาคารประชาชน</v>
          </cell>
          <cell r="P280" t="str">
            <v>1.บุคคลค้ำประกัน</v>
          </cell>
          <cell r="Q280"/>
          <cell r="R280"/>
          <cell r="S280" t="str">
            <v>แขวงเชียงใหม่</v>
          </cell>
          <cell r="T280" t="str">
            <v>ผบ.13749</v>
          </cell>
          <cell r="U280">
            <v>2562</v>
          </cell>
          <cell r="V280" t="str">
            <v>ผบ.899</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21/3/2565</v>
          </cell>
          <cell r="BC280">
            <v>1800</v>
          </cell>
          <cell r="BD280">
            <v>17</v>
          </cell>
          <cell r="BE280">
            <v>5</v>
          </cell>
          <cell r="BF280">
            <v>2566</v>
          </cell>
          <cell r="BG280">
            <v>0</v>
          </cell>
          <cell r="BH280" t="str">
            <v>-</v>
          </cell>
          <cell r="BI280" t="str">
            <v>-</v>
          </cell>
          <cell r="BJ280" t="str">
            <v>-</v>
          </cell>
          <cell r="BK280">
            <v>0</v>
          </cell>
          <cell r="BL280">
            <v>2860</v>
          </cell>
          <cell r="BM280">
            <v>0</v>
          </cell>
          <cell r="BN280">
            <v>6</v>
          </cell>
          <cell r="BO280">
            <v>8</v>
          </cell>
          <cell r="BP280">
            <v>2566</v>
          </cell>
          <cell r="BQ280" t="str">
            <v>-</v>
          </cell>
          <cell r="BR280" t="str">
            <v>-</v>
          </cell>
          <cell r="BS280" t="str">
            <v>-</v>
          </cell>
          <cell r="BT280" t="str">
            <v>นางเฉลิมศรี คำซาว</v>
          </cell>
          <cell r="BU280">
            <v>0</v>
          </cell>
          <cell r="BV280" t="str">
            <v>1.นางเฉลิมศรี  คำซาว
2.นายอนุสรณ์  คำซาว
3.นางรัชนี  ชินวงค์
4.นายสมาน  ชินวงศ์
5.นางดวงเดือน  ปิมแปง
6.นายชาญชัย  ปิมแปง</v>
          </cell>
          <cell r="BW280" t="str">
            <v>จำเลยที่ 1
คู่สมรสจำเลยที่ 1
จำเลยที่2
คู่สมรสจำเลยที่ 2
จำเลยที่ 3
คู่สมรสจำเลยที่ 3</v>
          </cell>
          <cell r="BX280" t="str">
            <v>3-3103-00195-00-3
3-5012-00542-96-7
3-5019-00443-84-8
3-3310-00340-38-6
3-5012-00520-10-6
3-5012-00318-64-1</v>
          </cell>
          <cell r="BY280"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0" t="str">
            <v>พบทรัพย์</v>
          </cell>
          <cell r="CA280" t="str">
            <v>พบ</v>
          </cell>
          <cell r="CB280">
            <v>6</v>
          </cell>
          <cell r="CC280" t="str">
            <v>เกศินี</v>
          </cell>
          <cell r="CD280"/>
          <cell r="CE280"/>
          <cell r="CF280"/>
          <cell r="CG280"/>
          <cell r="CH280"/>
          <cell r="CI280"/>
          <cell r="CJ280"/>
          <cell r="CK280"/>
          <cell r="CL280"/>
          <cell r="CM280">
            <v>243367</v>
          </cell>
          <cell r="CN280"/>
          <cell r="CO280"/>
        </row>
        <row r="281">
          <cell r="B281">
            <v>1720</v>
          </cell>
          <cell r="C281">
            <v>273</v>
          </cell>
          <cell r="D281">
            <v>11</v>
          </cell>
          <cell r="E281">
            <v>2</v>
          </cell>
          <cell r="F281">
            <v>2565</v>
          </cell>
          <cell r="G281" t="str">
            <v>800083146491 , 800083151830</v>
          </cell>
          <cell r="H281" t="str">
            <v>นางสาว</v>
          </cell>
          <cell r="I281" t="str">
            <v>กัญญาธิดา</v>
          </cell>
          <cell r="J281" t="str">
            <v>คำปวน</v>
          </cell>
          <cell r="K281">
            <v>5570190007652</v>
          </cell>
          <cell r="L281" t="str">
            <v>บิ๊กซี หางดง</v>
          </cell>
          <cell r="M281" t="str">
            <v>เชียงใหม่ 3</v>
          </cell>
          <cell r="N281">
            <v>8</v>
          </cell>
          <cell r="O281" t="str">
            <v>สินเชื่อธนาคารเพื่อประชาชน</v>
          </cell>
          <cell r="P281" t="str">
            <v>1.บุคคลค้ำประกัน</v>
          </cell>
          <cell r="Q281">
            <v>58418.81</v>
          </cell>
          <cell r="R281">
            <v>8119.58</v>
          </cell>
          <cell r="S281" t="str">
            <v>แขวงเชียงใหม่</v>
          </cell>
          <cell r="T281" t="str">
            <v>ผบ.13752</v>
          </cell>
          <cell r="U281">
            <v>2562</v>
          </cell>
          <cell r="V281" t="str">
            <v>ผบ.3252</v>
          </cell>
          <cell r="W281">
            <v>2563</v>
          </cell>
          <cell r="X281"/>
          <cell r="Y281"/>
          <cell r="Z281"/>
          <cell r="AA281">
            <v>3</v>
          </cell>
          <cell r="AB281">
            <v>3</v>
          </cell>
          <cell r="AC281">
            <v>2563</v>
          </cell>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900</v>
          </cell>
          <cell r="BD281">
            <v>30</v>
          </cell>
          <cell r="BE281">
            <v>6</v>
          </cell>
          <cell r="BF281">
            <v>2566</v>
          </cell>
          <cell r="BG281">
            <v>0</v>
          </cell>
          <cell r="BH281" t="str">
            <v>-</v>
          </cell>
          <cell r="BI281" t="str">
            <v>-</v>
          </cell>
          <cell r="BJ281" t="str">
            <v>-</v>
          </cell>
          <cell r="BK281">
            <v>0</v>
          </cell>
          <cell r="BL281">
            <v>1400</v>
          </cell>
          <cell r="BM281">
            <v>0</v>
          </cell>
          <cell r="BN281" t="str">
            <v/>
          </cell>
          <cell r="BO281" t="str">
            <v/>
          </cell>
          <cell r="BP281" t="str">
            <v/>
          </cell>
          <cell r="BQ281" t="str">
            <v>-</v>
          </cell>
          <cell r="BR281" t="str">
            <v>-</v>
          </cell>
          <cell r="BS281" t="str">
            <v>-</v>
          </cell>
          <cell r="BT281" t="str">
            <v>นางสาวกัญญาธิดา คำปวน</v>
          </cell>
          <cell r="BU281">
            <v>0</v>
          </cell>
          <cell r="BV281" t="str">
            <v>1.นางสาวกัญญาธิดา/กีรติญา  คำปวน
2.นายหิรัญกฤษฎิ์  วงค์ฝั้น
3.นางกุญช์ชญา  วชิราภรณ์</v>
          </cell>
          <cell r="BW281" t="str">
            <v>จำเลยที่ 1
คู่สมรสจำเลยที่ 1
จำเลยที่ 2</v>
          </cell>
          <cell r="BX281" t="str">
            <v>5-5701-90007-65-2
1-5051-00012-00-9
3-5001-00373-58-5</v>
          </cell>
          <cell r="BY281"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1" t="str">
            <v>พบทรัพย์</v>
          </cell>
          <cell r="CA281"/>
          <cell r="CB281">
            <v>3</v>
          </cell>
          <cell r="CC281" t="str">
            <v>เกศินี</v>
          </cell>
          <cell r="CD281"/>
          <cell r="CE281"/>
          <cell r="CF281"/>
          <cell r="CG281"/>
          <cell r="CH281"/>
          <cell r="CI281"/>
          <cell r="CJ281"/>
          <cell r="CK281"/>
          <cell r="CL281"/>
          <cell r="CM281">
            <v>243397</v>
          </cell>
          <cell r="CN281"/>
          <cell r="CO281"/>
        </row>
        <row r="282">
          <cell r="B282">
            <v>1721</v>
          </cell>
          <cell r="C282">
            <v>274</v>
          </cell>
          <cell r="D282">
            <v>11</v>
          </cell>
          <cell r="E282">
            <v>2</v>
          </cell>
          <cell r="F282">
            <v>2565</v>
          </cell>
          <cell r="G282" t="str">
            <v>800082299796 , 800082361802</v>
          </cell>
          <cell r="H282" t="str">
            <v>นางสาว</v>
          </cell>
          <cell r="I282" t="str">
            <v>ศิริลักษณ์</v>
          </cell>
          <cell r="J282" t="str">
            <v>ทองคำ</v>
          </cell>
          <cell r="K282">
            <v>1509901425933</v>
          </cell>
          <cell r="L282" t="str">
            <v>บิ๊กซี หางดง</v>
          </cell>
          <cell r="M282" t="str">
            <v>เชียงใหม่ 3</v>
          </cell>
          <cell r="N282">
            <v>8</v>
          </cell>
          <cell r="O282" t="str">
            <v>สินเชื่อธนาคารเพื่อประชาชน</v>
          </cell>
          <cell r="P282" t="str">
            <v>1.บุคคลค้ำประกัน</v>
          </cell>
          <cell r="Q282"/>
          <cell r="R282"/>
          <cell r="S282" t="str">
            <v>แขวงเชียงใหม่</v>
          </cell>
          <cell r="T282" t="str">
            <v>ผบ.13753</v>
          </cell>
          <cell r="U282">
            <v>2562</v>
          </cell>
          <cell r="V282" t="str">
            <v>ผบ3251</v>
          </cell>
          <cell r="W282">
            <v>2563</v>
          </cell>
          <cell r="X282"/>
          <cell r="Y282"/>
          <cell r="Z282"/>
          <cell r="AA282"/>
          <cell r="AB282"/>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18</v>
          </cell>
          <cell r="BE282">
            <v>8</v>
          </cell>
          <cell r="BF282">
            <v>2566</v>
          </cell>
          <cell r="BG282">
            <v>0</v>
          </cell>
          <cell r="BH282" t="str">
            <v>-</v>
          </cell>
          <cell r="BI282" t="str">
            <v>-</v>
          </cell>
          <cell r="BJ282" t="str">
            <v>-</v>
          </cell>
          <cell r="BK282">
            <v>0</v>
          </cell>
          <cell r="BL282">
            <v>1220</v>
          </cell>
          <cell r="BM282">
            <v>0</v>
          </cell>
          <cell r="BN282" t="str">
            <v/>
          </cell>
          <cell r="BO282" t="str">
            <v/>
          </cell>
          <cell r="BP282" t="str">
            <v/>
          </cell>
          <cell r="BQ282" t="str">
            <v>-</v>
          </cell>
          <cell r="BR282" t="str">
            <v>-</v>
          </cell>
          <cell r="BS282" t="str">
            <v>-</v>
          </cell>
          <cell r="BT282" t="str">
            <v>นางสาวศิริลักษณ์ ทองคำ</v>
          </cell>
          <cell r="BU282">
            <v>0</v>
          </cell>
          <cell r="BV282" t="str">
            <v xml:space="preserve">1.นางสาวศิริลักษณ์  ทองคำ
2.นางสาวราตรี  ต๋าฝั้น
3.นางสาวก้อย  จันทร์ทา
</v>
          </cell>
          <cell r="BW282" t="str">
            <v>จำเลยที่ 1
จำเลยที่ 2
จำเลยที่ 3</v>
          </cell>
          <cell r="BX282" t="str">
            <v>1-5099-01425-93-3
1-5016-00094-36-1
3-5012-00520-10-6</v>
          </cell>
          <cell r="BY282"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2" t="str">
            <v>ไม่พบทรัพย์</v>
          </cell>
          <cell r="CA282"/>
          <cell r="CB282">
            <v>3</v>
          </cell>
          <cell r="CC282" t="str">
            <v>เกศินี</v>
          </cell>
          <cell r="CD282"/>
          <cell r="CE282"/>
          <cell r="CF282"/>
          <cell r="CG282"/>
          <cell r="CH282"/>
          <cell r="CI282"/>
          <cell r="CJ282"/>
          <cell r="CK282"/>
          <cell r="CL282"/>
          <cell r="CM282">
            <v>243467</v>
          </cell>
          <cell r="CN282"/>
          <cell r="CO282"/>
        </row>
        <row r="283">
          <cell r="B283">
            <v>1722</v>
          </cell>
          <cell r="C283">
            <v>275</v>
          </cell>
          <cell r="D283">
            <v>11</v>
          </cell>
          <cell r="E283">
            <v>2</v>
          </cell>
          <cell r="F283">
            <v>2565</v>
          </cell>
          <cell r="G283" t="str">
            <v>800082361760 , 800082299820</v>
          </cell>
          <cell r="H283" t="str">
            <v>นางสาว</v>
          </cell>
          <cell r="I283" t="str">
            <v>ราตรี</v>
          </cell>
          <cell r="J283" t="str">
            <v>ต๋าฝั้น</v>
          </cell>
          <cell r="K283">
            <v>1501600094361</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11/2/2565)//ค้ำวน 1721 น.ส.ศิริลักษณ์ ทองคำ รายงานผล วันที่ 21/3/2565</v>
          </cell>
          <cell r="BC283" t="str">
            <v/>
          </cell>
          <cell r="BD283" t="str">
            <v/>
          </cell>
          <cell r="BE283" t="str">
            <v/>
          </cell>
          <cell r="BF283" t="str">
            <v/>
          </cell>
          <cell r="BG283" t="str">
            <v/>
          </cell>
          <cell r="BH283" t="str">
            <v/>
          </cell>
          <cell r="BI283" t="str">
            <v/>
          </cell>
          <cell r="BJ283" t="str">
            <v/>
          </cell>
          <cell r="BK283" t="str">
            <v/>
          </cell>
          <cell r="BL283" t="str">
            <v/>
          </cell>
          <cell r="BM283" t="str">
            <v/>
          </cell>
          <cell r="BN283" t="str">
            <v/>
          </cell>
          <cell r="BO283" t="str">
            <v/>
          </cell>
          <cell r="BP283" t="str">
            <v/>
          </cell>
          <cell r="BQ283" t="str">
            <v/>
          </cell>
          <cell r="BR283" t="str">
            <v/>
          </cell>
          <cell r="BS283" t="str">
            <v/>
          </cell>
          <cell r="BT283" t="str">
            <v>นางสาวราตรี ต๋าฝั้น</v>
          </cell>
          <cell r="BU283">
            <v>0</v>
          </cell>
          <cell r="BV283" t="str">
            <v>1.นางสาวราตรี  ต๋าฝั้น
2.นางสาวก้อย  จันทร์ทา
3.นางสาวศิริลักษณ์  ทองคำ</v>
          </cell>
          <cell r="BW283" t="str">
            <v>จำเลยที่ 1
จำเลยที่ 2
จำเลยที่ 3</v>
          </cell>
          <cell r="BX283" t="str">
            <v>1-5016-00094-36-1
3-5012-00520-10-6
1-5099-01425-93-3</v>
          </cell>
          <cell r="BY283"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3" t="str">
            <v>ไม่พบทรัพย์</v>
          </cell>
          <cell r="CA283"/>
          <cell r="CB283">
            <v>3</v>
          </cell>
          <cell r="CC283" t="str">
            <v>เกศินี</v>
          </cell>
          <cell r="CD283"/>
          <cell r="CE283"/>
          <cell r="CF283"/>
          <cell r="CG283"/>
          <cell r="CH283"/>
          <cell r="CI283"/>
          <cell r="CJ283"/>
          <cell r="CK283"/>
          <cell r="CL283"/>
          <cell r="CM283"/>
          <cell r="CN283"/>
          <cell r="CO283"/>
        </row>
        <row r="284">
          <cell r="B284">
            <v>1723</v>
          </cell>
          <cell r="C284">
            <v>276</v>
          </cell>
          <cell r="D284">
            <v>11</v>
          </cell>
          <cell r="E284">
            <v>2</v>
          </cell>
          <cell r="F284">
            <v>2565</v>
          </cell>
          <cell r="G284">
            <v>800043885949</v>
          </cell>
          <cell r="H284" t="str">
            <v>นางสาว</v>
          </cell>
          <cell r="I284" t="str">
            <v>ชฎารัตน์</v>
          </cell>
          <cell r="J284" t="str">
            <v>คำมาเมือง</v>
          </cell>
          <cell r="K284">
            <v>1509900528348</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ผบ.5402</v>
          </cell>
          <cell r="U284">
            <v>2563</v>
          </cell>
          <cell r="V284" t="str">
            <v>ผบ.6445</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11/2/2565)//สืบแล้ว  รายงานผล วันที่ 21/3/2565</v>
          </cell>
          <cell r="BC284">
            <v>1200</v>
          </cell>
          <cell r="BD284">
            <v>17</v>
          </cell>
          <cell r="BE284">
            <v>5</v>
          </cell>
          <cell r="BF284">
            <v>2566</v>
          </cell>
          <cell r="BG284">
            <v>0</v>
          </cell>
          <cell r="BH284" t="str">
            <v>-</v>
          </cell>
          <cell r="BI284" t="str">
            <v>-</v>
          </cell>
          <cell r="BJ284" t="str">
            <v>-</v>
          </cell>
          <cell r="BK284">
            <v>0</v>
          </cell>
          <cell r="BL284">
            <v>1530</v>
          </cell>
          <cell r="BM284">
            <v>0</v>
          </cell>
          <cell r="BN284">
            <v>6</v>
          </cell>
          <cell r="BO284">
            <v>8</v>
          </cell>
          <cell r="BP284">
            <v>2566</v>
          </cell>
          <cell r="BQ284" t="str">
            <v>-</v>
          </cell>
          <cell r="BR284" t="str">
            <v>-</v>
          </cell>
          <cell r="BS284" t="str">
            <v>-</v>
          </cell>
          <cell r="BT284" t="str">
            <v>นางสาวชฎารัตน์ คำมาเมือง</v>
          </cell>
          <cell r="BU284">
            <v>0</v>
          </cell>
          <cell r="BV284" t="str">
            <v>1.นางสาวชฎารัตน์  คำมาเมือง
2.นานยศุภเจตน์  ภารังกูล
3.นางฐิติภรณ์  แก้วถาวร
4.นายทรงพล  แก้วถาวร</v>
          </cell>
          <cell r="BW284" t="str">
            <v>จำเลยที่ 1
จำเลยที่ 2
จำเลยที่ 3
คู่สมรสจำเลยที่ 3</v>
          </cell>
          <cell r="BX284" t="str">
            <v>1-5099-00528-34-8
1-1018-00278-55-9
3-5005-00361-87-8
3-5001-00429-43-2</v>
          </cell>
          <cell r="BY284"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4" t="str">
            <v>ไม่พบทรัพย์</v>
          </cell>
          <cell r="CA284" t="str">
            <v>พบ</v>
          </cell>
          <cell r="CB284">
            <v>4</v>
          </cell>
          <cell r="CC284" t="str">
            <v>จันทร์นิภา</v>
          </cell>
          <cell r="CD284"/>
          <cell r="CE284"/>
          <cell r="CF284"/>
          <cell r="CG284"/>
          <cell r="CH284"/>
          <cell r="CI284"/>
          <cell r="CJ284"/>
          <cell r="CK284"/>
          <cell r="CL284"/>
          <cell r="CM284">
            <v>243367</v>
          </cell>
          <cell r="CN284"/>
          <cell r="CO284"/>
        </row>
        <row r="285">
          <cell r="B285">
            <v>1724</v>
          </cell>
          <cell r="C285">
            <v>277</v>
          </cell>
          <cell r="D285">
            <v>11</v>
          </cell>
          <cell r="E285">
            <v>2</v>
          </cell>
          <cell r="F285">
            <v>2565</v>
          </cell>
          <cell r="G285">
            <v>800053331149</v>
          </cell>
          <cell r="H285" t="str">
            <v>นาง</v>
          </cell>
          <cell r="I285" t="str">
            <v>สมพร</v>
          </cell>
          <cell r="J285" t="str">
            <v>พลทามูล</v>
          </cell>
          <cell r="K285">
            <v>3670500174724</v>
          </cell>
          <cell r="L285" t="str">
            <v>บิ๊กซี หางดง</v>
          </cell>
          <cell r="M285" t="str">
            <v>เชียงใหม่ 3</v>
          </cell>
          <cell r="N285">
            <v>8</v>
          </cell>
          <cell r="O285" t="str">
            <v>สินเชื่อธนาคารประชาชน</v>
          </cell>
          <cell r="P285" t="str">
            <v>1.บุคคลค้ำประกัน</v>
          </cell>
          <cell r="Q285">
            <v>34253.74</v>
          </cell>
          <cell r="R285">
            <v>10939.77</v>
          </cell>
          <cell r="S285" t="str">
            <v>แขวงเชียงใหม่</v>
          </cell>
          <cell r="T285" t="str">
            <v>ผบ.795</v>
          </cell>
          <cell r="U285">
            <v>2564</v>
          </cell>
          <cell r="V285" t="str">
            <v>ผบ.1027</v>
          </cell>
          <cell r="W285">
            <v>2564</v>
          </cell>
          <cell r="X285"/>
          <cell r="Y285"/>
          <cell r="Z285"/>
          <cell r="AA285">
            <v>5</v>
          </cell>
          <cell r="AB285">
            <v>7</v>
          </cell>
          <cell r="AC285">
            <v>2564</v>
          </cell>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600</v>
          </cell>
          <cell r="BD285">
            <v>30</v>
          </cell>
          <cell r="BE285">
            <v>6</v>
          </cell>
          <cell r="BF285">
            <v>2566</v>
          </cell>
          <cell r="BG285">
            <v>0</v>
          </cell>
          <cell r="BH285" t="str">
            <v>-</v>
          </cell>
          <cell r="BI285" t="str">
            <v>-</v>
          </cell>
          <cell r="BJ285" t="str">
            <v>-</v>
          </cell>
          <cell r="BK285">
            <v>0</v>
          </cell>
          <cell r="BL285">
            <v>1030</v>
          </cell>
          <cell r="BM285">
            <v>0</v>
          </cell>
          <cell r="BN285" t="str">
            <v/>
          </cell>
          <cell r="BO285" t="str">
            <v/>
          </cell>
          <cell r="BP285" t="str">
            <v/>
          </cell>
          <cell r="BQ285" t="str">
            <v>-</v>
          </cell>
          <cell r="BR285" t="str">
            <v>-</v>
          </cell>
          <cell r="BS285" t="str">
            <v>-</v>
          </cell>
          <cell r="BT285" t="str">
            <v>นางสมพร พลทามูล</v>
          </cell>
          <cell r="BU285">
            <v>0</v>
          </cell>
          <cell r="BV285" t="str">
            <v>1.นางสาวสมพร  พลทาพูล
2.นายวิโรจน์  เล็บกระโทก</v>
          </cell>
          <cell r="BW285" t="str">
            <v>จำเลย
คู่สมรสจำเลย</v>
          </cell>
          <cell r="BX285" t="str">
            <v>3-6705-00174-72-4
3-6705-00547-30-0</v>
          </cell>
          <cell r="BY285"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5" t="str">
            <v>พบทรัพย์</v>
          </cell>
          <cell r="CA285"/>
          <cell r="CB285">
            <v>2</v>
          </cell>
          <cell r="CC285" t="str">
            <v>จันทร์นิภา</v>
          </cell>
          <cell r="CD285"/>
          <cell r="CE285"/>
          <cell r="CF285"/>
          <cell r="CG285"/>
          <cell r="CH285"/>
          <cell r="CI285"/>
          <cell r="CJ285"/>
          <cell r="CK285"/>
          <cell r="CL285"/>
          <cell r="CM285">
            <v>243397</v>
          </cell>
          <cell r="CN285"/>
          <cell r="CO285"/>
        </row>
        <row r="286">
          <cell r="B286">
            <v>1725</v>
          </cell>
          <cell r="C286">
            <v>278</v>
          </cell>
          <cell r="D286">
            <v>11</v>
          </cell>
          <cell r="E286">
            <v>2</v>
          </cell>
          <cell r="F286">
            <v>2565</v>
          </cell>
          <cell r="G286">
            <v>800032267448</v>
          </cell>
          <cell r="H286" t="str">
            <v>นาย</v>
          </cell>
          <cell r="I286" t="str">
            <v>ก่อคา</v>
          </cell>
          <cell r="J286" t="str">
            <v>บรรจงฉัตร</v>
          </cell>
          <cell r="K286">
            <v>3500300365560</v>
          </cell>
          <cell r="L286" t="str">
            <v>จอมทอง</v>
          </cell>
          <cell r="M286" t="str">
            <v>เชียงใหม่ 3</v>
          </cell>
          <cell r="N286">
            <v>8</v>
          </cell>
          <cell r="O286" t="str">
            <v>สินเชื่อธนาคารประชาชน</v>
          </cell>
          <cell r="P286" t="str">
            <v>1.บุคคลค้ำประกัน</v>
          </cell>
          <cell r="Q286">
            <v>57012.32</v>
          </cell>
          <cell r="R286">
            <v>20022.78</v>
          </cell>
          <cell r="S286" t="str">
            <v>จังหวัดฮอด</v>
          </cell>
          <cell r="T286" t="str">
            <v>ผบ.279</v>
          </cell>
          <cell r="U286">
            <v>2563</v>
          </cell>
          <cell r="V286" t="str">
            <v>ผบ.618</v>
          </cell>
          <cell r="W286">
            <v>2563</v>
          </cell>
          <cell r="X286"/>
          <cell r="Y286"/>
          <cell r="Z286"/>
          <cell r="AA286">
            <v>31</v>
          </cell>
          <cell r="AB286">
            <v>8</v>
          </cell>
          <cell r="AC286">
            <v>2563</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1800</v>
          </cell>
          <cell r="BD286">
            <v>15</v>
          </cell>
          <cell r="BE286">
            <v>12</v>
          </cell>
          <cell r="BF286">
            <v>2565</v>
          </cell>
          <cell r="BG286">
            <v>0</v>
          </cell>
          <cell r="BH286" t="str">
            <v>-</v>
          </cell>
          <cell r="BI286" t="str">
            <v>-</v>
          </cell>
          <cell r="BJ286" t="str">
            <v>-</v>
          </cell>
          <cell r="BK286">
            <v>0</v>
          </cell>
          <cell r="BL286">
            <v>1250</v>
          </cell>
          <cell r="BM286">
            <v>0</v>
          </cell>
          <cell r="BN286">
            <v>20</v>
          </cell>
          <cell r="BO286">
            <v>4</v>
          </cell>
          <cell r="BP286">
            <v>2566</v>
          </cell>
          <cell r="BQ286" t="str">
            <v>-</v>
          </cell>
          <cell r="BR286" t="str">
            <v>-</v>
          </cell>
          <cell r="BS286" t="str">
            <v>-</v>
          </cell>
          <cell r="BT286" t="str">
            <v>นายก่อคา บรรจงฉัตร</v>
          </cell>
          <cell r="BU286">
            <v>0</v>
          </cell>
          <cell r="BV286"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6" t="str">
            <v>จำเลยที่ 1
คู่สมรสจำเลยที่ 1
จำเลยที่ 2
คู่สมรสจำเลยที่ 2
จำเลยที่ 3
คู่สมรสจำเลยที่ 3</v>
          </cell>
          <cell r="BX286" t="str">
            <v>3-5003-00365-56-0
2-5003-00035-03-1
3-5003-00367-30-9
3-5003-00367-45-7
3-5003-00366-32-9
3-5003-00369-16-6</v>
          </cell>
          <cell r="BY28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6" t="str">
            <v>ไม่พบ</v>
          </cell>
          <cell r="CA286" t="str">
            <v>พบทรัพย์</v>
          </cell>
          <cell r="CB286">
            <v>6</v>
          </cell>
          <cell r="CC286" t="str">
            <v>จันทร์นิภา</v>
          </cell>
          <cell r="CD286"/>
          <cell r="CE286"/>
          <cell r="CF286"/>
          <cell r="CG286"/>
          <cell r="CH286"/>
          <cell r="CI286"/>
          <cell r="CJ286"/>
          <cell r="CK286"/>
          <cell r="CL286">
            <v>242947</v>
          </cell>
          <cell r="CM286">
            <v>243218</v>
          </cell>
          <cell r="CN286"/>
          <cell r="CO286"/>
        </row>
        <row r="287">
          <cell r="B287">
            <v>1726</v>
          </cell>
          <cell r="C287">
            <v>279</v>
          </cell>
          <cell r="D287">
            <v>11</v>
          </cell>
          <cell r="E287">
            <v>2</v>
          </cell>
          <cell r="F287">
            <v>2565</v>
          </cell>
          <cell r="G287">
            <v>800033286371</v>
          </cell>
          <cell r="H287" t="str">
            <v>นาง</v>
          </cell>
          <cell r="I287" t="str">
            <v>วรัญญา</v>
          </cell>
          <cell r="J287" t="str">
            <v>ระภูเขียว</v>
          </cell>
          <cell r="K287">
            <v>3501700226509</v>
          </cell>
          <cell r="L287" t="str">
            <v>ดอยเต่า</v>
          </cell>
          <cell r="M287" t="str">
            <v>เชียงใหม่ 3</v>
          </cell>
          <cell r="N287">
            <v>8</v>
          </cell>
          <cell r="O287" t="str">
            <v>พัฒนาองค์กรชุมชน (รายบุคคล)</v>
          </cell>
          <cell r="P287" t="str">
            <v>1.บุคคลค้ำประกัน</v>
          </cell>
          <cell r="Q287">
            <v>132124.32999999999</v>
          </cell>
          <cell r="R287">
            <v>21254.1</v>
          </cell>
          <cell r="S287" t="str">
            <v>จังหวัดฮอด</v>
          </cell>
          <cell r="T287" t="str">
            <v>ผบE211</v>
          </cell>
          <cell r="U287">
            <v>2563</v>
          </cell>
          <cell r="V287" t="str">
            <v>ผบE337</v>
          </cell>
          <cell r="W287">
            <v>2563</v>
          </cell>
          <cell r="X287"/>
          <cell r="Y287"/>
          <cell r="Z287"/>
          <cell r="AA287">
            <v>10</v>
          </cell>
          <cell r="AB287">
            <v>9</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25/3/2565</v>
          </cell>
          <cell r="BC287">
            <v>1500</v>
          </cell>
          <cell r="BD287">
            <v>15</v>
          </cell>
          <cell r="BE287">
            <v>12</v>
          </cell>
          <cell r="BF287">
            <v>2565</v>
          </cell>
          <cell r="BG287">
            <v>0</v>
          </cell>
          <cell r="BH287" t="str">
            <v>-</v>
          </cell>
          <cell r="BI287" t="str">
            <v>-</v>
          </cell>
          <cell r="BJ287" t="str">
            <v>-</v>
          </cell>
          <cell r="BK287">
            <v>0</v>
          </cell>
          <cell r="BL287">
            <v>1485</v>
          </cell>
          <cell r="BM287">
            <v>0</v>
          </cell>
          <cell r="BN287">
            <v>24</v>
          </cell>
          <cell r="BO287">
            <v>3</v>
          </cell>
          <cell r="BP287">
            <v>2566</v>
          </cell>
          <cell r="BQ287" t="str">
            <v>-</v>
          </cell>
          <cell r="BR287" t="str">
            <v>-</v>
          </cell>
          <cell r="BS287" t="str">
            <v>-</v>
          </cell>
          <cell r="BT287" t="str">
            <v>นางวรัญญา ระภูเขียว</v>
          </cell>
          <cell r="BU287">
            <v>883263010757</v>
          </cell>
          <cell r="BV287" t="str">
            <v>1.นางวรัญญา ระภูเขียว
2.นายภูวิจิตร ระภูเขียว
3.นางสาววิชชุดา ชูศรีบุตร
4.นางสาวสุพรรณี เทพจันทร์
5.นายบุญฤทธิ์ อุ่นนันกาศ</v>
          </cell>
          <cell r="BW287" t="str">
            <v>จำเลยที่ 1
คู่สมรสจำเลยที่ 1
จำเลยที่ 2
จำเลยที่ 3
คู่สมรสจำเลยที่ 3</v>
          </cell>
          <cell r="BX287" t="str">
            <v>3501700226509
3480500430153
3501700226347
154070000908
3510200105701</v>
          </cell>
          <cell r="BY2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7" t="str">
            <v>ไม่พบทรัพย์</v>
          </cell>
          <cell r="CA287" t="str">
            <v>พบทรัพย์</v>
          </cell>
          <cell r="CB287">
            <v>5</v>
          </cell>
          <cell r="CC287" t="str">
            <v>จันทร์นิภา</v>
          </cell>
          <cell r="CD287"/>
          <cell r="CE287"/>
          <cell r="CF287"/>
          <cell r="CG287"/>
          <cell r="CH287"/>
          <cell r="CI287"/>
          <cell r="CJ287"/>
          <cell r="CK287"/>
          <cell r="CL287"/>
          <cell r="CM287">
            <v>243218</v>
          </cell>
          <cell r="CN287"/>
          <cell r="CO287"/>
        </row>
        <row r="288">
          <cell r="B288">
            <v>1727</v>
          </cell>
          <cell r="C288">
            <v>280</v>
          </cell>
          <cell r="D288">
            <v>11</v>
          </cell>
          <cell r="E288">
            <v>2</v>
          </cell>
          <cell r="F288">
            <v>2565</v>
          </cell>
          <cell r="G288">
            <v>800016480173</v>
          </cell>
          <cell r="H288" t="str">
            <v>นาย</v>
          </cell>
          <cell r="I288" t="str">
            <v>อุรชาติ</v>
          </cell>
          <cell r="J288" t="str">
            <v>ชัยเนตร</v>
          </cell>
          <cell r="K288">
            <v>3501900006171</v>
          </cell>
          <cell r="L288" t="str">
            <v>ดอยเต่า</v>
          </cell>
          <cell r="M288" t="str">
            <v>เชียงใหม่ 3</v>
          </cell>
          <cell r="N288">
            <v>8</v>
          </cell>
          <cell r="O288" t="str">
            <v>สวัสดิการ</v>
          </cell>
          <cell r="P288" t="str">
            <v>1.บุคคลค้ำประกัน</v>
          </cell>
          <cell r="Q288">
            <v>1407849.1</v>
          </cell>
          <cell r="R288">
            <v>801864.31</v>
          </cell>
          <cell r="S288" t="str">
            <v>จังหวัดฮอด</v>
          </cell>
          <cell r="T288" t="str">
            <v>ผบ.275</v>
          </cell>
          <cell r="U288">
            <v>2563</v>
          </cell>
          <cell r="V288" t="str">
            <v>ผบ.542</v>
          </cell>
          <cell r="W288">
            <v>2563</v>
          </cell>
          <cell r="X288"/>
          <cell r="Y288"/>
          <cell r="Z288"/>
          <cell r="AA288">
            <v>4</v>
          </cell>
          <cell r="AB288">
            <v>8</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9/5/2565</v>
          </cell>
          <cell r="BC288" t="str">
            <v>0
2100</v>
          </cell>
          <cell r="BD288" t="str">
            <v>13
1</v>
          </cell>
          <cell r="BE288" t="str">
            <v>11
3</v>
          </cell>
          <cell r="BF288" t="str">
            <v>2566
2567</v>
          </cell>
          <cell r="BG288">
            <v>0</v>
          </cell>
          <cell r="BH288" t="str">
            <v>-</v>
          </cell>
          <cell r="BI288" t="str">
            <v>-</v>
          </cell>
          <cell r="BJ288" t="str">
            <v>-</v>
          </cell>
          <cell r="BK288">
            <v>0</v>
          </cell>
          <cell r="BL288" t="str">
            <v>2995
715</v>
          </cell>
          <cell r="BM288">
            <v>0</v>
          </cell>
          <cell r="BN288" t="str">
            <v>7
9</v>
          </cell>
          <cell r="BO288" t="str">
            <v>3
5</v>
          </cell>
          <cell r="BP288" t="str">
            <v>2567
2567</v>
          </cell>
          <cell r="BQ288" t="str">
            <v>-</v>
          </cell>
          <cell r="BR288" t="str">
            <v>-</v>
          </cell>
          <cell r="BS288" t="str">
            <v>-</v>
          </cell>
          <cell r="BT288" t="str">
            <v>นายอุรชาติ ชัยเนตร</v>
          </cell>
          <cell r="BU288">
            <v>823758010254</v>
          </cell>
          <cell r="BV288"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8" t="str">
            <v>จำเลยที่ 1
คู่สมรสปัจจุบันจำเลยที่ 1
คู่สมรสเก่าจำเลยที่ 1
จำเลยที่ 2
คู่สมรสจำเลยที่ 2
จำเลยที่ 3
คู่สมรสจำเลยที่ 3</v>
          </cell>
          <cell r="BX288" t="str">
            <v>3501900006171
3501700052705
1659900092654
3520300381727
3501700119702
3510400218844
5610670009011</v>
          </cell>
          <cell r="BY288"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8" t="str">
            <v>พบทรัพย์</v>
          </cell>
          <cell r="CA288"/>
          <cell r="CB288"/>
          <cell r="CC288" t="str">
            <v>จันทร์นิภา</v>
          </cell>
          <cell r="CD288"/>
          <cell r="CE288"/>
          <cell r="CF288"/>
          <cell r="CG288"/>
          <cell r="CH288"/>
          <cell r="CI288"/>
          <cell r="CJ288"/>
          <cell r="CK288"/>
          <cell r="CL288"/>
          <cell r="CM288"/>
          <cell r="CN288"/>
          <cell r="CO288"/>
        </row>
        <row r="289">
          <cell r="B289">
            <v>1728</v>
          </cell>
          <cell r="C289">
            <v>281</v>
          </cell>
          <cell r="D289">
            <v>11</v>
          </cell>
          <cell r="E289">
            <v>2</v>
          </cell>
          <cell r="F289">
            <v>2565</v>
          </cell>
          <cell r="G289">
            <v>800030794625</v>
          </cell>
          <cell r="H289" t="str">
            <v>นาย</v>
          </cell>
          <cell r="I289" t="str">
            <v>จันทร์</v>
          </cell>
          <cell r="J289" t="str">
            <v>ปู่เงิน</v>
          </cell>
          <cell r="K289">
            <v>3501700047850</v>
          </cell>
          <cell r="L289" t="str">
            <v>ดอยเต่า</v>
          </cell>
          <cell r="M289" t="str">
            <v>เชียงใหม่ 3</v>
          </cell>
          <cell r="N289">
            <v>8</v>
          </cell>
          <cell r="O289" t="str">
            <v>องค์กรชุมชน</v>
          </cell>
          <cell r="P289" t="str">
            <v>1.บุคคลค้ำประกัน</v>
          </cell>
          <cell r="Q289">
            <v>63429.78</v>
          </cell>
          <cell r="R289">
            <v>19647.91</v>
          </cell>
          <cell r="S289" t="str">
            <v>จังหวัดฮอด</v>
          </cell>
          <cell r="T289" t="str">
            <v>ผบ.280</v>
          </cell>
          <cell r="U289">
            <v>2563</v>
          </cell>
          <cell r="V289" t="str">
            <v>ผบ.543</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21/4/2565</v>
          </cell>
          <cell r="BC289">
            <v>1500</v>
          </cell>
          <cell r="BD289">
            <v>31</v>
          </cell>
          <cell r="BE289">
            <v>8</v>
          </cell>
          <cell r="BF289">
            <v>2565</v>
          </cell>
          <cell r="BG289">
            <v>0</v>
          </cell>
          <cell r="BH289" t="str">
            <v>-</v>
          </cell>
          <cell r="BI289" t="str">
            <v>-</v>
          </cell>
          <cell r="BJ289" t="str">
            <v>-</v>
          </cell>
          <cell r="BK289">
            <v>0</v>
          </cell>
          <cell r="BL289">
            <v>1800</v>
          </cell>
          <cell r="BM289">
            <v>0</v>
          </cell>
          <cell r="BN289">
            <v>7</v>
          </cell>
          <cell r="BO289">
            <v>12</v>
          </cell>
          <cell r="BP289">
            <v>2565</v>
          </cell>
          <cell r="BQ289" t="str">
            <v>-</v>
          </cell>
          <cell r="BR289" t="str">
            <v>-</v>
          </cell>
          <cell r="BS289" t="str">
            <v>-</v>
          </cell>
          <cell r="BT289" t="str">
            <v>นายจันทร์ ปู่เงิน</v>
          </cell>
          <cell r="BU289">
            <v>823758010711</v>
          </cell>
          <cell r="BV289" t="str">
            <v>2.นางสาวฐิติวรดา โทะยะ</v>
          </cell>
          <cell r="BW289" t="str">
            <v>คู่สมรสปัจจุบันจำเลยที่ 1</v>
          </cell>
          <cell r="BX289">
            <v>3501700052705</v>
          </cell>
          <cell r="BY289" t="str">
            <v>-พบว่ามีกรรมสิทธิ์ในที่ดินโฉนดเลขที่  13054 ต.บงตัน อ.ดอยเต่า จ.เชียงใหม่ (ปลอดจำนอง)</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1729</v>
          </cell>
          <cell r="C290">
            <v>282</v>
          </cell>
          <cell r="D290">
            <v>11</v>
          </cell>
          <cell r="E290">
            <v>2</v>
          </cell>
          <cell r="F290">
            <v>2565</v>
          </cell>
          <cell r="G290">
            <v>800093270620</v>
          </cell>
          <cell r="H290" t="str">
            <v>นาง</v>
          </cell>
          <cell r="I290" t="str">
            <v>ทัศนีย์</v>
          </cell>
          <cell r="J290" t="str">
            <v>สายปั๋น</v>
          </cell>
          <cell r="K290">
            <v>1510100026340</v>
          </cell>
          <cell r="L290" t="str">
            <v>ดอยเต่า</v>
          </cell>
          <cell r="M290" t="str">
            <v>เชียงใหม่ 3</v>
          </cell>
          <cell r="N290">
            <v>8</v>
          </cell>
          <cell r="O290" t="str">
            <v>สินเชื่อแก้ไขหนี้นอก (PSA)</v>
          </cell>
          <cell r="P290" t="str">
            <v>1.บุคคลค้ำประกัน</v>
          </cell>
          <cell r="Q290">
            <v>43328</v>
          </cell>
          <cell r="R290">
            <v>6163.6</v>
          </cell>
          <cell r="S290" t="str">
            <v>จังหวัดลำพูน</v>
          </cell>
          <cell r="T290" t="str">
            <v>ผบE.118</v>
          </cell>
          <cell r="U290">
            <v>2564</v>
          </cell>
          <cell r="V290" t="str">
            <v>ผบE.605</v>
          </cell>
          <cell r="W290">
            <v>2564</v>
          </cell>
          <cell r="X290"/>
          <cell r="Y290"/>
          <cell r="Z290"/>
          <cell r="AA290"/>
          <cell r="AB290"/>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25/3/2565</v>
          </cell>
          <cell r="BC290">
            <v>900</v>
          </cell>
          <cell r="BD290">
            <v>20</v>
          </cell>
          <cell r="BE290">
            <v>2</v>
          </cell>
          <cell r="BF290">
            <v>2566</v>
          </cell>
          <cell r="BG290">
            <v>0</v>
          </cell>
          <cell r="BH290" t="str">
            <v>-</v>
          </cell>
          <cell r="BI290" t="str">
            <v>-</v>
          </cell>
          <cell r="BJ290" t="str">
            <v>-</v>
          </cell>
          <cell r="BK290">
            <v>0</v>
          </cell>
          <cell r="BL290">
            <v>690</v>
          </cell>
          <cell r="BM290">
            <v>0</v>
          </cell>
          <cell r="BN290">
            <v>13</v>
          </cell>
          <cell r="BO290">
            <v>6</v>
          </cell>
          <cell r="BP290">
            <v>2566</v>
          </cell>
          <cell r="BQ290" t="str">
            <v>-</v>
          </cell>
          <cell r="BR290" t="str">
            <v>-</v>
          </cell>
          <cell r="BS290" t="str">
            <v>-</v>
          </cell>
          <cell r="BT290" t="str">
            <v>นางทัศนีย์ สายปั๋น</v>
          </cell>
          <cell r="BU290">
            <v>883263012096</v>
          </cell>
          <cell r="BV290"/>
          <cell r="BW290"/>
          <cell r="BX290"/>
          <cell r="BY290" t="str">
            <v>-พบว่ามีกรรมสิทธิ์ในที่ดินโฉนดเลขที่  4602 ต.บงตัน อ.ดอยเต่า จ.เชียงใหม่ (สินส่วนตัว)</v>
          </cell>
          <cell r="BZ290" t="str">
            <v>ไม่พบทรัพย์</v>
          </cell>
          <cell r="CA290"/>
          <cell r="CB290"/>
          <cell r="CC290" t="str">
            <v>จันทร์นิภา</v>
          </cell>
          <cell r="CD290"/>
          <cell r="CE290"/>
          <cell r="CF290"/>
          <cell r="CG290"/>
          <cell r="CH290"/>
          <cell r="CI290"/>
          <cell r="CJ290"/>
          <cell r="CK290"/>
          <cell r="CL290"/>
          <cell r="CM290"/>
          <cell r="CN290"/>
          <cell r="CO290"/>
        </row>
        <row r="291">
          <cell r="B291">
            <v>1730</v>
          </cell>
          <cell r="C291">
            <v>283</v>
          </cell>
          <cell r="D291">
            <v>11</v>
          </cell>
          <cell r="E291">
            <v>2</v>
          </cell>
          <cell r="F291">
            <v>2565</v>
          </cell>
          <cell r="G291">
            <v>800090875587</v>
          </cell>
          <cell r="H291" t="str">
            <v>นาย</v>
          </cell>
          <cell r="I291" t="str">
            <v>เอกชัย</v>
          </cell>
          <cell r="J291" t="str">
            <v>สุทธเสน</v>
          </cell>
          <cell r="K291">
            <v>3500200936841</v>
          </cell>
          <cell r="L291" t="str">
            <v>ดอยเต่า</v>
          </cell>
          <cell r="M291" t="str">
            <v>เชียงใหม่ 3</v>
          </cell>
          <cell r="N291">
            <v>8</v>
          </cell>
          <cell r="O291" t="str">
            <v>ธานาคารประชาชน</v>
          </cell>
          <cell r="P291" t="str">
            <v>1.บุคคลค้ำประกัน</v>
          </cell>
          <cell r="Q291">
            <v>214186.29</v>
          </cell>
          <cell r="R291">
            <v>26898.29</v>
          </cell>
          <cell r="S291" t="str">
            <v>จังหวัดลำพูน</v>
          </cell>
          <cell r="T291" t="str">
            <v>ผบE1202</v>
          </cell>
          <cell r="U291">
            <v>2563</v>
          </cell>
          <cell r="V291" t="str">
            <v>ผบE380</v>
          </cell>
          <cell r="W291">
            <v>2564</v>
          </cell>
          <cell r="X291"/>
          <cell r="Y291"/>
          <cell r="Z291"/>
          <cell r="AA291">
            <v>15</v>
          </cell>
          <cell r="AB291">
            <v>6</v>
          </cell>
          <cell r="AC291">
            <v>2564</v>
          </cell>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21/4/2565</v>
          </cell>
          <cell r="BC291">
            <v>1200</v>
          </cell>
          <cell r="BD291">
            <v>7</v>
          </cell>
          <cell r="BE291">
            <v>11</v>
          </cell>
          <cell r="BF291">
            <v>2565</v>
          </cell>
          <cell r="BG291">
            <v>0</v>
          </cell>
          <cell r="BH291" t="str">
            <v>-</v>
          </cell>
          <cell r="BI291" t="str">
            <v>-</v>
          </cell>
          <cell r="BJ291" t="str">
            <v>-</v>
          </cell>
          <cell r="BK291">
            <v>0</v>
          </cell>
          <cell r="BL291">
            <v>1085</v>
          </cell>
          <cell r="BM291">
            <v>0</v>
          </cell>
          <cell r="BN291">
            <v>27</v>
          </cell>
          <cell r="BO291">
            <v>2</v>
          </cell>
          <cell r="BP291">
            <v>2566</v>
          </cell>
          <cell r="BQ291" t="str">
            <v>-</v>
          </cell>
          <cell r="BR291" t="str">
            <v>-</v>
          </cell>
          <cell r="BS291" t="str">
            <v>-</v>
          </cell>
          <cell r="BT291" t="str">
            <v>นายเอกชัย สุทธเสน</v>
          </cell>
          <cell r="BU291">
            <v>883262012275</v>
          </cell>
          <cell r="BV291"/>
          <cell r="BW291"/>
          <cell r="BX291"/>
          <cell r="BY291" t="str">
            <v>-ไม่พบว่ามีกรรมสิทธิ์ในที่ดิน อ.สารภี จ.เชียงใหม่</v>
          </cell>
          <cell r="BZ291"/>
          <cell r="CA291"/>
          <cell r="CB291"/>
          <cell r="CC291" t="str">
            <v>จันทร์นิภา</v>
          </cell>
          <cell r="CD291"/>
          <cell r="CE291"/>
          <cell r="CF291"/>
          <cell r="CG291"/>
          <cell r="CH291"/>
          <cell r="CI291"/>
          <cell r="CJ291"/>
          <cell r="CK291"/>
          <cell r="CL291"/>
          <cell r="CM291"/>
          <cell r="CN291"/>
          <cell r="CO291"/>
        </row>
        <row r="292">
          <cell r="B292">
            <v>1731</v>
          </cell>
          <cell r="C292">
            <v>284</v>
          </cell>
          <cell r="D292">
            <v>11</v>
          </cell>
          <cell r="E292">
            <v>2</v>
          </cell>
          <cell r="F292">
            <v>2565</v>
          </cell>
          <cell r="G292">
            <v>800038938620</v>
          </cell>
          <cell r="H292" t="str">
            <v>นางสาว</v>
          </cell>
          <cell r="I292" t="str">
            <v>อรพิน</v>
          </cell>
          <cell r="J292" t="str">
            <v>แสนเป็ง</v>
          </cell>
          <cell r="K292">
            <v>3501700103202</v>
          </cell>
          <cell r="L292" t="str">
            <v>ดอยเต่า</v>
          </cell>
          <cell r="M292" t="str">
            <v>เชียงใหม่ 3</v>
          </cell>
          <cell r="N292">
            <v>8</v>
          </cell>
          <cell r="O292" t="str">
            <v>พัฒนาองค์กรชุมชน (รายบุคคล)</v>
          </cell>
          <cell r="P292" t="str">
            <v>1.บุคคลค้ำประกัน</v>
          </cell>
          <cell r="Q292">
            <v>167521.59</v>
          </cell>
          <cell r="R292">
            <v>29261.29</v>
          </cell>
          <cell r="S292" t="str">
            <v>จังหวัดฮอด</v>
          </cell>
          <cell r="T292" t="str">
            <v>ผบE145</v>
          </cell>
          <cell r="U292">
            <v>2563</v>
          </cell>
          <cell r="V292" t="str">
            <v>ผบE262</v>
          </cell>
          <cell r="W292">
            <v>2563</v>
          </cell>
          <cell r="X292"/>
          <cell r="Y292"/>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25/3/2565</v>
          </cell>
          <cell r="BC292">
            <v>1500</v>
          </cell>
          <cell r="BD292">
            <v>7</v>
          </cell>
          <cell r="BE292">
            <v>11</v>
          </cell>
          <cell r="BF292">
            <v>2565</v>
          </cell>
          <cell r="BG292">
            <v>0</v>
          </cell>
          <cell r="BH292" t="str">
            <v>-</v>
          </cell>
          <cell r="BI292" t="str">
            <v>-</v>
          </cell>
          <cell r="BJ292" t="str">
            <v>-</v>
          </cell>
          <cell r="BK292">
            <v>0</v>
          </cell>
          <cell r="BL292">
            <v>1270</v>
          </cell>
          <cell r="BM292">
            <v>0</v>
          </cell>
          <cell r="BN292">
            <v>27</v>
          </cell>
          <cell r="BO292">
            <v>2</v>
          </cell>
          <cell r="BP292">
            <v>2566</v>
          </cell>
          <cell r="BQ292" t="str">
            <v>-</v>
          </cell>
          <cell r="BR292" t="str">
            <v>-</v>
          </cell>
          <cell r="BS292" t="str">
            <v>-</v>
          </cell>
          <cell r="BT292" t="str">
            <v>นางสาวอรพิน แสนเป็ง</v>
          </cell>
          <cell r="BU292">
            <v>883263010009</v>
          </cell>
          <cell r="BV292" t="str">
            <v>3.นางกมลชนก ชัยเนตร</v>
          </cell>
          <cell r="BW292" t="str">
            <v>คู่สมรสเก่าจำเลยที่ 1</v>
          </cell>
          <cell r="BX292">
            <v>1659900092654</v>
          </cell>
          <cell r="BY292" t="str">
            <v>-ไม่พบว่ามีกรรมสิทธิ์ในที่ดิน อ.ดอยเต่า , อ.สารภี จ.เชียงใหม่</v>
          </cell>
          <cell r="BZ292" t="str">
            <v>ไม่พบทรัพย์</v>
          </cell>
          <cell r="CA292"/>
          <cell r="CB292"/>
          <cell r="CC292" t="str">
            <v>จันทร์นิภา</v>
          </cell>
          <cell r="CD292"/>
          <cell r="CE292"/>
          <cell r="CF292"/>
          <cell r="CG292"/>
          <cell r="CH292"/>
          <cell r="CI292"/>
          <cell r="CJ292"/>
          <cell r="CK292"/>
          <cell r="CL292"/>
          <cell r="CM292"/>
          <cell r="CN292"/>
          <cell r="CO292"/>
        </row>
        <row r="293">
          <cell r="B293">
            <v>1732</v>
          </cell>
          <cell r="C293">
            <v>285</v>
          </cell>
          <cell r="D293">
            <v>11</v>
          </cell>
          <cell r="E293">
            <v>2</v>
          </cell>
          <cell r="F293">
            <v>2565</v>
          </cell>
          <cell r="G293">
            <v>800038673631</v>
          </cell>
          <cell r="H293" t="str">
            <v>วิสาหกิจชุมชนตำบลดอยเต่า 1</v>
          </cell>
          <cell r="I293"/>
          <cell r="J293"/>
          <cell r="K293"/>
          <cell r="L293" t="str">
            <v>ดอยเต่า</v>
          </cell>
          <cell r="M293" t="str">
            <v>เชียงใหม่ 3</v>
          </cell>
          <cell r="N293">
            <v>8</v>
          </cell>
          <cell r="O293" t="str">
            <v>สินเชื่อพัฒนาองค์กรชุมชน</v>
          </cell>
          <cell r="P293" t="str">
            <v>1.บุคคลค้ำประกัน</v>
          </cell>
          <cell r="Q293">
            <v>56400.53</v>
          </cell>
          <cell r="R293">
            <v>14469.36</v>
          </cell>
          <cell r="S293" t="str">
            <v>จังหวัดฮอด</v>
          </cell>
          <cell r="T293" t="str">
            <v>ผบE.182</v>
          </cell>
          <cell r="U293">
            <v>2563</v>
          </cell>
          <cell r="V293" t="str">
            <v>ผบE.291</v>
          </cell>
          <cell r="W293">
            <v>2563</v>
          </cell>
          <cell r="X293">
            <v>3</v>
          </cell>
          <cell r="Y293">
            <v>9</v>
          </cell>
          <cell r="Z293">
            <v>2563</v>
          </cell>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24/5/2565</v>
          </cell>
          <cell r="BC293">
            <v>3900</v>
          </cell>
          <cell r="BD293">
            <v>9</v>
          </cell>
          <cell r="BE293">
            <v>5</v>
          </cell>
          <cell r="BF293">
            <v>2567</v>
          </cell>
          <cell r="BG293">
            <v>0</v>
          </cell>
          <cell r="BH293" t="str">
            <v>-</v>
          </cell>
          <cell r="BI293" t="str">
            <v>-</v>
          </cell>
          <cell r="BJ293" t="str">
            <v>-</v>
          </cell>
          <cell r="BK293">
            <v>0</v>
          </cell>
          <cell r="BL293">
            <v>4090</v>
          </cell>
          <cell r="BM293">
            <v>0</v>
          </cell>
          <cell r="BN293" t="str">
            <v/>
          </cell>
          <cell r="BO293" t="str">
            <v/>
          </cell>
          <cell r="BP293" t="str">
            <v/>
          </cell>
          <cell r="BQ293" t="str">
            <v>-</v>
          </cell>
          <cell r="BR293" t="str">
            <v>-</v>
          </cell>
          <cell r="BS293" t="str">
            <v>-</v>
          </cell>
          <cell r="BT293" t="str">
            <v xml:space="preserve">วิสาหกิจชุมชนตำบลดอยเต่า 1 </v>
          </cell>
          <cell r="BU293">
            <v>823759010337</v>
          </cell>
          <cell r="BV293"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3"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3" t="str">
            <v>3-5017-00203-99-1
3-5017-00162-59-4
3-5015-00303-72-1
3-5101-00368-85-9
3-5017-00154-80-0
3-5017-00154-79-6
3-5017-00246-74-7
3-4001-01192-69-1
3-5017-00126-19-9
3-5017-00135-25-2
3-5017-00135-23-6
3-5017-00135-26-1
3-5017-00135-27-9</v>
          </cell>
          <cell r="BY293"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3" t="str">
            <v>พบทรัพย์</v>
          </cell>
          <cell r="CA293"/>
          <cell r="CB293"/>
          <cell r="CC293" t="str">
            <v>จันทร์นิภา</v>
          </cell>
          <cell r="CD293"/>
          <cell r="CE293"/>
          <cell r="CF293"/>
          <cell r="CG293"/>
          <cell r="CH293"/>
          <cell r="CI293"/>
          <cell r="CJ293"/>
          <cell r="CK293"/>
          <cell r="CL293"/>
          <cell r="CM293"/>
          <cell r="CN293"/>
          <cell r="CO293"/>
        </row>
        <row r="294">
          <cell r="B294">
            <v>1733</v>
          </cell>
          <cell r="C294">
            <v>286</v>
          </cell>
          <cell r="D294">
            <v>11</v>
          </cell>
          <cell r="E294">
            <v>2</v>
          </cell>
          <cell r="F294">
            <v>2565</v>
          </cell>
          <cell r="G294">
            <v>800035336976</v>
          </cell>
          <cell r="H294" t="str">
            <v>นาง</v>
          </cell>
          <cell r="I294" t="str">
            <v>ภาสิน</v>
          </cell>
          <cell r="J294" t="str">
            <v>คำปัน</v>
          </cell>
          <cell r="K294" t="str">
            <v>35017-00080954</v>
          </cell>
          <cell r="L294" t="str">
            <v>ดอยเต่า</v>
          </cell>
          <cell r="M294" t="str">
            <v>เชียงใหม่ 3</v>
          </cell>
          <cell r="N294">
            <v>8</v>
          </cell>
          <cell r="O294" t="str">
            <v>พัฒนาองค์กรชุมชน (รายบุคคล)</v>
          </cell>
          <cell r="P294" t="str">
            <v>1.บุคคลค้ำประกัน</v>
          </cell>
          <cell r="Q294">
            <v>195100.32</v>
          </cell>
          <cell r="R294">
            <v>39353.78</v>
          </cell>
          <cell r="S294" t="str">
            <v>จังหวัดฮอด</v>
          </cell>
          <cell r="T294" t="str">
            <v>ผบ.1593</v>
          </cell>
          <cell r="U294">
            <v>2562</v>
          </cell>
          <cell r="V294" t="str">
            <v>ผบ.259</v>
          </cell>
          <cell r="W294">
            <v>2563</v>
          </cell>
          <cell r="X294"/>
          <cell r="Y294"/>
          <cell r="Z294"/>
          <cell r="AA294">
            <v>3</v>
          </cell>
          <cell r="AB294">
            <v>2</v>
          </cell>
          <cell r="AC294">
            <v>2563</v>
          </cell>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21/4/2565</v>
          </cell>
          <cell r="BC294">
            <v>1800</v>
          </cell>
          <cell r="BD294">
            <v>7</v>
          </cell>
          <cell r="BE294">
            <v>11</v>
          </cell>
          <cell r="BF294">
            <v>2565</v>
          </cell>
          <cell r="BG294">
            <v>0</v>
          </cell>
          <cell r="BH294" t="str">
            <v>-</v>
          </cell>
          <cell r="BI294" t="str">
            <v>-</v>
          </cell>
          <cell r="BJ294" t="str">
            <v>-</v>
          </cell>
          <cell r="BK294">
            <v>0</v>
          </cell>
          <cell r="BL294">
            <v>1605</v>
          </cell>
          <cell r="BM294">
            <v>0</v>
          </cell>
          <cell r="BN294">
            <v>27</v>
          </cell>
          <cell r="BO294">
            <v>2</v>
          </cell>
          <cell r="BP294">
            <v>2566</v>
          </cell>
          <cell r="BQ294" t="str">
            <v>-</v>
          </cell>
          <cell r="BR294" t="str">
            <v>-</v>
          </cell>
          <cell r="BS294" t="str">
            <v>-</v>
          </cell>
          <cell r="BT294" t="str">
            <v>นางภาสิน คำปัน</v>
          </cell>
          <cell r="BU294">
            <v>823759010493</v>
          </cell>
          <cell r="BV294"/>
          <cell r="BW294"/>
          <cell r="BX294"/>
          <cell r="BY294" t="str">
            <v>-พบว่ามีกรรมสิทธิ์ในที่ดิน น.ส.3.ก. 3456  ต.ดอยเต่า อ.ดอยเต่า จ.เชียงใหม่ (ปลอดจำนอง)</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1734</v>
          </cell>
          <cell r="C295">
            <v>287</v>
          </cell>
          <cell r="D295">
            <v>11</v>
          </cell>
          <cell r="E295">
            <v>2</v>
          </cell>
          <cell r="F295">
            <v>2565</v>
          </cell>
          <cell r="G295">
            <v>800044357260</v>
          </cell>
          <cell r="H295" t="str">
            <v>นาย</v>
          </cell>
          <cell r="I295" t="str">
            <v>ไกรฤกษ์</v>
          </cell>
          <cell r="J295" t="str">
            <v>ศรีชัย</v>
          </cell>
          <cell r="K295">
            <v>1501600059493</v>
          </cell>
          <cell r="L295" t="str">
            <v>ดอยเต่า</v>
          </cell>
          <cell r="M295" t="str">
            <v>เชียงใหม่ 3</v>
          </cell>
          <cell r="N295">
            <v>8</v>
          </cell>
          <cell r="O295" t="str">
            <v>พัฒนาองค์กรชุมชน (รายบุคคล)</v>
          </cell>
          <cell r="P295" t="str">
            <v>1.บุคคลค้ำประกัน</v>
          </cell>
          <cell r="Q295">
            <v>293763.02</v>
          </cell>
          <cell r="R295">
            <v>99835.35</v>
          </cell>
          <cell r="S295" t="str">
            <v>จังหวัดฮอด</v>
          </cell>
          <cell r="T295" t="str">
            <v>ผบ.276</v>
          </cell>
          <cell r="U295">
            <v>2563</v>
          </cell>
          <cell r="V295" t="str">
            <v>ผบ.613</v>
          </cell>
          <cell r="W295">
            <v>2563</v>
          </cell>
          <cell r="X295"/>
          <cell r="Y295"/>
          <cell r="Z295"/>
          <cell r="AA295">
            <v>31</v>
          </cell>
          <cell r="AB295">
            <v>8</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25/3/2565</v>
          </cell>
          <cell r="BC295">
            <v>900</v>
          </cell>
          <cell r="BD295">
            <v>18</v>
          </cell>
          <cell r="BE295">
            <v>11</v>
          </cell>
          <cell r="BF295">
            <v>2565</v>
          </cell>
          <cell r="BG295">
            <v>0</v>
          </cell>
          <cell r="BH295" t="str">
            <v>-</v>
          </cell>
          <cell r="BI295" t="str">
            <v>-</v>
          </cell>
          <cell r="BJ295" t="str">
            <v>-</v>
          </cell>
          <cell r="BK295">
            <v>0</v>
          </cell>
          <cell r="BL295" t="str">
            <v/>
          </cell>
          <cell r="BM295">
            <v>0</v>
          </cell>
          <cell r="BN295">
            <v>27</v>
          </cell>
          <cell r="BO295">
            <v>2</v>
          </cell>
          <cell r="BP295">
            <v>2566</v>
          </cell>
          <cell r="BQ295" t="str">
            <v>-</v>
          </cell>
          <cell r="BR295" t="str">
            <v>-</v>
          </cell>
          <cell r="BS295" t="str">
            <v>-</v>
          </cell>
          <cell r="BT295" t="str">
            <v>นายไกรฤกษ์ ศรีชัย</v>
          </cell>
          <cell r="BU295">
            <v>823759010501</v>
          </cell>
          <cell r="BV295"/>
          <cell r="BW295"/>
          <cell r="BX295"/>
          <cell r="BY295" t="str">
            <v>-พบว่ามีกรรมสิทธิ์ในที่ดิน น.ส.3.ก. 4391  ต.ดอยเต่า อ.ดอยเต่า จ.เชียงใหม่  (ติดจำนอง ธกส.)</v>
          </cell>
          <cell r="BZ295"/>
          <cell r="CA295"/>
          <cell r="CB295"/>
          <cell r="CC295" t="str">
            <v>จันทร์นิภา</v>
          </cell>
          <cell r="CD295"/>
          <cell r="CE295"/>
          <cell r="CF295"/>
          <cell r="CG295"/>
          <cell r="CH295"/>
          <cell r="CI295"/>
          <cell r="CJ295"/>
          <cell r="CK295"/>
          <cell r="CL295"/>
          <cell r="CM295"/>
          <cell r="CN295"/>
          <cell r="CO295"/>
        </row>
        <row r="296">
          <cell r="B296">
            <v>1735</v>
          </cell>
          <cell r="C296">
            <v>288</v>
          </cell>
          <cell r="D296">
            <v>11</v>
          </cell>
          <cell r="E296">
            <v>2</v>
          </cell>
          <cell r="F296">
            <v>2565</v>
          </cell>
          <cell r="G296">
            <v>800044357443</v>
          </cell>
          <cell r="H296" t="str">
            <v>นาย</v>
          </cell>
          <cell r="I296" t="str">
            <v>ณัฐวัตร</v>
          </cell>
          <cell r="J296" t="str">
            <v>แก้ววงศ์</v>
          </cell>
          <cell r="K296">
            <v>1501600081294</v>
          </cell>
          <cell r="L296" t="str">
            <v>ดอยเต่า</v>
          </cell>
          <cell r="M296" t="str">
            <v>เชียงใหม่ 3</v>
          </cell>
          <cell r="N296">
            <v>8</v>
          </cell>
          <cell r="O296" t="str">
            <v>พัฒนาองค์กรชุมชน (รายบุคคล)</v>
          </cell>
          <cell r="P296" t="str">
            <v>1.บุคคลค้ำประกัน</v>
          </cell>
          <cell r="Q296">
            <v>280913.44</v>
          </cell>
          <cell r="R296">
            <v>85867.59</v>
          </cell>
          <cell r="S296" t="str">
            <v>จังหวัดฮอด</v>
          </cell>
          <cell r="T296" t="str">
            <v>ผบ.277</v>
          </cell>
          <cell r="U296">
            <v>2563</v>
          </cell>
          <cell r="V296" t="str">
            <v>ผบ.614</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t="str">
            <v/>
          </cell>
          <cell r="BD296" t="str">
            <v/>
          </cell>
          <cell r="BE296" t="str">
            <v/>
          </cell>
          <cell r="BF296" t="str">
            <v/>
          </cell>
          <cell r="BG296" t="str">
            <v/>
          </cell>
          <cell r="BH296" t="str">
            <v/>
          </cell>
          <cell r="BI296" t="str">
            <v/>
          </cell>
          <cell r="BJ296" t="str">
            <v/>
          </cell>
          <cell r="BK296" t="str">
            <v/>
          </cell>
          <cell r="BL296" t="str">
            <v/>
          </cell>
          <cell r="BM296" t="str">
            <v/>
          </cell>
          <cell r="BN296" t="str">
            <v/>
          </cell>
          <cell r="BO296" t="str">
            <v/>
          </cell>
          <cell r="BP296" t="str">
            <v/>
          </cell>
          <cell r="BQ296" t="str">
            <v/>
          </cell>
          <cell r="BR296" t="str">
            <v/>
          </cell>
          <cell r="BS296" t="str">
            <v/>
          </cell>
          <cell r="BT296" t="str">
            <v>นายณัฐวัตร แก้ววงศ์</v>
          </cell>
          <cell r="BU296">
            <v>823759010488</v>
          </cell>
          <cell r="BV296"/>
          <cell r="BW296"/>
          <cell r="BX296"/>
          <cell r="BY296" t="str">
            <v>-ไม่พบว่ามีกรรมสิทธิ์ในที่ดิน อ.บ้านตาก จ.ตาก</v>
          </cell>
          <cell r="BZ296" t="str">
            <v>ไม่พบทรัพย์</v>
          </cell>
          <cell r="CA296"/>
          <cell r="CB296"/>
          <cell r="CC296" t="str">
            <v>จันทร์นิภา</v>
          </cell>
          <cell r="CD296"/>
          <cell r="CE296"/>
          <cell r="CF296"/>
          <cell r="CG296"/>
          <cell r="CH296"/>
          <cell r="CI296"/>
          <cell r="CJ296"/>
          <cell r="CK296"/>
          <cell r="CL296"/>
          <cell r="CM296"/>
          <cell r="CN296"/>
          <cell r="CO296"/>
        </row>
        <row r="297">
          <cell r="B297">
            <v>1736</v>
          </cell>
          <cell r="C297">
            <v>289</v>
          </cell>
          <cell r="D297">
            <v>11</v>
          </cell>
          <cell r="E297">
            <v>2</v>
          </cell>
          <cell r="F297">
            <v>2565</v>
          </cell>
          <cell r="G297">
            <v>800050432171</v>
          </cell>
          <cell r="H297" t="str">
            <v>นาง</v>
          </cell>
          <cell r="I297" t="str">
            <v>เกสร</v>
          </cell>
          <cell r="J297" t="str">
            <v>จิโน</v>
          </cell>
          <cell r="K297">
            <v>3501500107824</v>
          </cell>
          <cell r="L297" t="str">
            <v>หางดง</v>
          </cell>
          <cell r="M297" t="str">
            <v>เชียงใหม่ 3</v>
          </cell>
          <cell r="N297">
            <v>8</v>
          </cell>
          <cell r="O297" t="str">
            <v>ธนาคารประชาชน</v>
          </cell>
          <cell r="P297" t="str">
            <v>1.บุคคลค้ำประกัน</v>
          </cell>
          <cell r="Q297">
            <v>43737.29</v>
          </cell>
          <cell r="R297">
            <v>8822.7099999999991</v>
          </cell>
          <cell r="S297" t="str">
            <v>แขวงเชียงใหม่</v>
          </cell>
          <cell r="T297" t="str">
            <v>ผบ.5400</v>
          </cell>
          <cell r="U297">
            <v>2563</v>
          </cell>
          <cell r="V297" t="str">
            <v>ผบ.6529</v>
          </cell>
          <cell r="W297">
            <v>2563</v>
          </cell>
          <cell r="X297"/>
          <cell r="Y297"/>
          <cell r="Z297"/>
          <cell r="AA297">
            <v>29</v>
          </cell>
          <cell r="AB297">
            <v>9</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21/4/2565</v>
          </cell>
          <cell r="BC297">
            <v>1800</v>
          </cell>
          <cell r="BD297">
            <v>7</v>
          </cell>
          <cell r="BE297">
            <v>11</v>
          </cell>
          <cell r="BF297">
            <v>2565</v>
          </cell>
          <cell r="BG297">
            <v>0</v>
          </cell>
          <cell r="BH297" t="str">
            <v>-</v>
          </cell>
          <cell r="BI297" t="str">
            <v>-</v>
          </cell>
          <cell r="BJ297" t="str">
            <v>-</v>
          </cell>
          <cell r="BK297">
            <v>0</v>
          </cell>
          <cell r="BL297">
            <v>1725</v>
          </cell>
          <cell r="BM297">
            <v>0</v>
          </cell>
          <cell r="BN297">
            <v>2</v>
          </cell>
          <cell r="BO297">
            <v>3</v>
          </cell>
          <cell r="BP297">
            <v>2566</v>
          </cell>
          <cell r="BQ297" t="str">
            <v>-</v>
          </cell>
          <cell r="BR297" t="str">
            <v>-</v>
          </cell>
          <cell r="BS297" t="str">
            <v>-</v>
          </cell>
          <cell r="BT297" t="str">
            <v>นางเกสร จิโน</v>
          </cell>
          <cell r="BU297">
            <v>883263011010</v>
          </cell>
          <cell r="BV297" t="str">
            <v>5.พัชรินทร์ กันวะนา</v>
          </cell>
          <cell r="BW297" t="str">
            <v>คู่สมรสจำเลยที่ 2</v>
          </cell>
          <cell r="BX297">
            <v>3501700119702</v>
          </cell>
          <cell r="BY297" t="str">
            <v>-พบว่ามีกรรมสิทธิ์ในที่ดิน น.ส.3.ก. 3633  ต.ดอยเต่า อ.ดอยเต่า จ.เชียงใหม่ (สินส่วนตัว)</v>
          </cell>
          <cell r="BZ297" t="str">
            <v>พบทรัพย์</v>
          </cell>
          <cell r="CA297"/>
          <cell r="CB297"/>
          <cell r="CC297" t="str">
            <v>จันทร์นิภา</v>
          </cell>
          <cell r="CD297"/>
          <cell r="CE297"/>
          <cell r="CF297"/>
          <cell r="CG297"/>
          <cell r="CH297"/>
          <cell r="CI297"/>
          <cell r="CJ297"/>
          <cell r="CK297"/>
          <cell r="CL297"/>
          <cell r="CM297"/>
          <cell r="CN297"/>
          <cell r="CO297"/>
        </row>
        <row r="298">
          <cell r="B298">
            <v>1737</v>
          </cell>
          <cell r="C298">
            <v>290</v>
          </cell>
          <cell r="D298">
            <v>11</v>
          </cell>
          <cell r="E298">
            <v>2</v>
          </cell>
          <cell r="F298">
            <v>2565</v>
          </cell>
          <cell r="G298">
            <v>800037576231</v>
          </cell>
          <cell r="H298" t="str">
            <v>นาง</v>
          </cell>
          <cell r="I298" t="str">
            <v>มาลัย</v>
          </cell>
          <cell r="J298" t="str">
            <v>วงค์อินทร์</v>
          </cell>
          <cell r="K298">
            <v>3501500283991</v>
          </cell>
          <cell r="L298" t="str">
            <v>หางดง</v>
          </cell>
          <cell r="M298" t="str">
            <v>เชียงใหม่ 3</v>
          </cell>
          <cell r="N298">
            <v>8</v>
          </cell>
          <cell r="O298" t="str">
            <v>ธนาคารประชาชน</v>
          </cell>
          <cell r="P298" t="str">
            <v>1.บุคคลค้ำประกัน</v>
          </cell>
          <cell r="Q298">
            <v>58981.48</v>
          </cell>
          <cell r="R298">
            <v>6233.55</v>
          </cell>
          <cell r="S298" t="str">
            <v>แขวงเชียงใหม่</v>
          </cell>
          <cell r="T298" t="str">
            <v>ผบ.3233</v>
          </cell>
          <cell r="U298">
            <v>2563</v>
          </cell>
          <cell r="V298" t="str">
            <v>ผบ.6023</v>
          </cell>
          <cell r="W298">
            <v>2563</v>
          </cell>
          <cell r="X298"/>
          <cell r="Y298"/>
          <cell r="Z298"/>
          <cell r="AA298">
            <v>8</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1870</v>
          </cell>
          <cell r="BM298">
            <v>0</v>
          </cell>
          <cell r="BN298">
            <v>2</v>
          </cell>
          <cell r="BO298">
            <v>3</v>
          </cell>
          <cell r="BP298">
            <v>2566</v>
          </cell>
          <cell r="BQ298" t="str">
            <v>-</v>
          </cell>
          <cell r="BR298" t="str">
            <v>-</v>
          </cell>
          <cell r="BS298" t="str">
            <v>-</v>
          </cell>
          <cell r="BT298" t="str">
            <v>นางมาลัย วงค์อินทร์</v>
          </cell>
          <cell r="BU298">
            <v>823759010129</v>
          </cell>
          <cell r="BV298"/>
          <cell r="BW298"/>
          <cell r="BX298"/>
          <cell r="BY298" t="str">
            <v>-ไม่พบว่ามีกรรมสิทธิ์ในที่ดิน อ.บ้านตาก จ.ตาก</v>
          </cell>
          <cell r="BZ298"/>
          <cell r="CA298"/>
          <cell r="CB298"/>
          <cell r="CC298" t="str">
            <v>จันทร์นิภา</v>
          </cell>
          <cell r="CD298"/>
          <cell r="CE298"/>
          <cell r="CF298"/>
          <cell r="CG298"/>
          <cell r="CH298"/>
          <cell r="CI298"/>
          <cell r="CJ298"/>
          <cell r="CK298"/>
          <cell r="CL298"/>
          <cell r="CM298"/>
          <cell r="CN298"/>
          <cell r="CO298"/>
        </row>
        <row r="299">
          <cell r="B299">
            <v>1738</v>
          </cell>
          <cell r="C299">
            <v>291</v>
          </cell>
          <cell r="D299">
            <v>11</v>
          </cell>
          <cell r="E299">
            <v>2</v>
          </cell>
          <cell r="F299">
            <v>2565</v>
          </cell>
          <cell r="G299">
            <v>800084978629</v>
          </cell>
          <cell r="H299" t="str">
            <v>นางสาว</v>
          </cell>
          <cell r="I299" t="str">
            <v>วิภาภรณ์</v>
          </cell>
          <cell r="J299" t="str">
            <v>ราชกิจ</v>
          </cell>
          <cell r="K299">
            <v>1509900854806</v>
          </cell>
          <cell r="L299" t="str">
            <v>หางดง</v>
          </cell>
          <cell r="M299" t="str">
            <v>เชียงใหม่ 3</v>
          </cell>
          <cell r="N299">
            <v>8</v>
          </cell>
          <cell r="O299" t="str">
            <v>สินเชื่อแก้ไขปัญหาหนี้นอกระบบ PSA</v>
          </cell>
          <cell r="P299" t="str">
            <v>1.บุคคลค้ำประกัน</v>
          </cell>
          <cell r="Q299">
            <v>33439.449999999997</v>
          </cell>
          <cell r="R299">
            <v>3237.45</v>
          </cell>
          <cell r="S299" t="str">
            <v>แขวงเชียงใหม่</v>
          </cell>
          <cell r="T299" t="str">
            <v>ผบ.6364</v>
          </cell>
          <cell r="U299">
            <v>2563</v>
          </cell>
          <cell r="V299" t="str">
            <v>ผบ.1569</v>
          </cell>
          <cell r="W299">
            <v>2564</v>
          </cell>
          <cell r="X299"/>
          <cell r="Y299"/>
          <cell r="Z299"/>
          <cell r="AA299">
            <v>23</v>
          </cell>
          <cell r="AB299">
            <v>8</v>
          </cell>
          <cell r="AC299">
            <v>2564</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900</v>
          </cell>
          <cell r="BD299">
            <v>18</v>
          </cell>
          <cell r="BE299">
            <v>11</v>
          </cell>
          <cell r="BF299">
            <v>2565</v>
          </cell>
          <cell r="BG299">
            <v>0</v>
          </cell>
          <cell r="BH299" t="str">
            <v>-</v>
          </cell>
          <cell r="BI299" t="str">
            <v>-</v>
          </cell>
          <cell r="BJ299" t="str">
            <v>-</v>
          </cell>
          <cell r="BK299">
            <v>0</v>
          </cell>
          <cell r="BL299" t="str">
            <v/>
          </cell>
          <cell r="BM299">
            <v>0</v>
          </cell>
          <cell r="BN299">
            <v>2</v>
          </cell>
          <cell r="BO299">
            <v>3</v>
          </cell>
          <cell r="BP299">
            <v>2566</v>
          </cell>
          <cell r="BQ299" t="str">
            <v>-</v>
          </cell>
          <cell r="BR299" t="str">
            <v>-</v>
          </cell>
          <cell r="BS299" t="str">
            <v>-</v>
          </cell>
          <cell r="BT299" t="str">
            <v>นางสาววิภาภรณ์ ราชกิจ</v>
          </cell>
          <cell r="BU299">
            <v>883263012100</v>
          </cell>
          <cell r="BV299" t="str">
            <v>6.ร.ต.อ.ปรีชา ปัญญา</v>
          </cell>
          <cell r="BW299" t="str">
            <v>จำเลยที่ 3</v>
          </cell>
          <cell r="BX299">
            <v>3510400218844</v>
          </cell>
          <cell r="BY299" t="str">
            <v>-พบว่ามีกรรมสิทธิ์ในที่ดินโฉนดเลขที่  30079 ต.แม่ตืน  อ.ลี้ จ.ลำพูน (ปลอดจำนอง)</v>
          </cell>
          <cell r="BZ299" t="str">
            <v>พบทรัพย์</v>
          </cell>
          <cell r="CA299"/>
          <cell r="CB299"/>
          <cell r="CC299" t="str">
            <v>จันทร์นิภา</v>
          </cell>
          <cell r="CD299"/>
          <cell r="CE299"/>
          <cell r="CF299"/>
          <cell r="CG299"/>
          <cell r="CH299"/>
          <cell r="CI299"/>
          <cell r="CJ299"/>
          <cell r="CK299"/>
          <cell r="CL299"/>
          <cell r="CM299"/>
          <cell r="CN299"/>
          <cell r="CO299"/>
        </row>
        <row r="300">
          <cell r="B300">
            <v>1739</v>
          </cell>
          <cell r="C300">
            <v>292</v>
          </cell>
          <cell r="D300">
            <v>11</v>
          </cell>
          <cell r="E300">
            <v>2</v>
          </cell>
          <cell r="F300">
            <v>2565</v>
          </cell>
          <cell r="G300">
            <v>800073584073</v>
          </cell>
          <cell r="H300" t="str">
            <v>นาย</v>
          </cell>
          <cell r="I300" t="str">
            <v>โทน</v>
          </cell>
          <cell r="J300" t="str">
            <v>ไชยมณี</v>
          </cell>
          <cell r="K300">
            <v>3411400583749</v>
          </cell>
          <cell r="L300" t="str">
            <v>หางดง</v>
          </cell>
          <cell r="M300" t="str">
            <v>เชียงใหม่ 3</v>
          </cell>
          <cell r="N300">
            <v>8</v>
          </cell>
          <cell r="O300" t="str">
            <v>ธนาคารประชาชน</v>
          </cell>
          <cell r="P300" t="str">
            <v>1.บุคคลค้ำประกัน</v>
          </cell>
          <cell r="Q300">
            <v>38976.449999999997</v>
          </cell>
          <cell r="R300">
            <v>15261.88</v>
          </cell>
          <cell r="S300" t="str">
            <v>จังหวัดฮอด</v>
          </cell>
          <cell r="T300" t="str">
            <v>ผบE.143</v>
          </cell>
          <cell r="U300">
            <v>2563</v>
          </cell>
          <cell r="V300" t="str">
            <v>ผบE.266</v>
          </cell>
          <cell r="W300">
            <v>2563</v>
          </cell>
          <cell r="X300">
            <v>2</v>
          </cell>
          <cell r="Y300">
            <v>9</v>
          </cell>
          <cell r="Z300">
            <v>2563</v>
          </cell>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5/4/2565</v>
          </cell>
          <cell r="BC300">
            <v>1800</v>
          </cell>
          <cell r="BD300">
            <v>7</v>
          </cell>
          <cell r="BE300">
            <v>11</v>
          </cell>
          <cell r="BF300">
            <v>2565</v>
          </cell>
          <cell r="BG300">
            <v>0</v>
          </cell>
          <cell r="BH300" t="str">
            <v>-</v>
          </cell>
          <cell r="BI300" t="str">
            <v>-</v>
          </cell>
          <cell r="BJ300" t="str">
            <v>-</v>
          </cell>
          <cell r="BK300">
            <v>0</v>
          </cell>
          <cell r="BL300">
            <v>1735</v>
          </cell>
          <cell r="BM300">
            <v>0</v>
          </cell>
          <cell r="BN300">
            <v>2</v>
          </cell>
          <cell r="BO300">
            <v>3</v>
          </cell>
          <cell r="BP300">
            <v>2566</v>
          </cell>
          <cell r="BQ300" t="str">
            <v>-</v>
          </cell>
          <cell r="BR300" t="str">
            <v>-</v>
          </cell>
          <cell r="BS300" t="str">
            <v>-</v>
          </cell>
          <cell r="BT300" t="str">
            <v>นายโทน ไชยมณี</v>
          </cell>
          <cell r="BU300">
            <v>883263010207</v>
          </cell>
          <cell r="BV300"/>
          <cell r="BW300"/>
          <cell r="BX300"/>
          <cell r="BY300" t="str">
            <v>-ไม่พบว่ามีกรรมสิทธิ์ในที่ดิน อ.เมืองอุทัยธานี จ.อุทัยธานี</v>
          </cell>
          <cell r="BZ300" t="str">
            <v>ไม่พบทรัพย์</v>
          </cell>
          <cell r="CA300"/>
          <cell r="CB300"/>
          <cell r="CC300" t="str">
            <v>จันทร์นิภา</v>
          </cell>
          <cell r="CD300"/>
          <cell r="CE300"/>
          <cell r="CF300"/>
          <cell r="CG300"/>
          <cell r="CH300"/>
          <cell r="CI300"/>
          <cell r="CJ300"/>
          <cell r="CK300"/>
          <cell r="CL300"/>
          <cell r="CM300"/>
          <cell r="CN300"/>
          <cell r="CO300"/>
        </row>
        <row r="301">
          <cell r="B301">
            <v>1740</v>
          </cell>
          <cell r="C301">
            <v>293</v>
          </cell>
          <cell r="D301">
            <v>11</v>
          </cell>
          <cell r="E301">
            <v>2</v>
          </cell>
          <cell r="F301">
            <v>2565</v>
          </cell>
          <cell r="G301">
            <v>800033969596</v>
          </cell>
          <cell r="H301" t="str">
            <v>นางสาว</v>
          </cell>
          <cell r="I301" t="str">
            <v xml:space="preserve">ฉายวสันต์ </v>
          </cell>
          <cell r="J301" t="str">
            <v>บุญทา</v>
          </cell>
          <cell r="K301">
            <v>3501200369963</v>
          </cell>
          <cell r="L301" t="str">
            <v>สันป่าตอง</v>
          </cell>
          <cell r="M301" t="str">
            <v>เชียงใหม่ 3</v>
          </cell>
          <cell r="N301">
            <v>8</v>
          </cell>
          <cell r="O301" t="str">
            <v>ธนาคารประชาชน</v>
          </cell>
          <cell r="P301" t="str">
            <v>1.บุคคลค้ำประกัน</v>
          </cell>
          <cell r="Q301">
            <v>67563.64</v>
          </cell>
          <cell r="R301">
            <v>7191.64</v>
          </cell>
          <cell r="S301" t="str">
            <v>แขวงเชียงใหม่</v>
          </cell>
          <cell r="T301" t="str">
            <v>ผบ.10762</v>
          </cell>
          <cell r="U301">
            <v>2562</v>
          </cell>
          <cell r="V301" t="str">
            <v>ผบ.911</v>
          </cell>
          <cell r="W301">
            <v>2563</v>
          </cell>
          <cell r="X301"/>
          <cell r="Y301"/>
          <cell r="Z301"/>
          <cell r="AA301">
            <v>27</v>
          </cell>
          <cell r="AB301">
            <v>1</v>
          </cell>
          <cell r="AC301">
            <v>2563</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18/3/2565</v>
          </cell>
          <cell r="BC301">
            <v>900</v>
          </cell>
          <cell r="BD301">
            <v>7</v>
          </cell>
          <cell r="BE301">
            <v>11</v>
          </cell>
          <cell r="BF301">
            <v>2565</v>
          </cell>
          <cell r="BG301">
            <v>0</v>
          </cell>
          <cell r="BH301" t="str">
            <v>-</v>
          </cell>
          <cell r="BI301" t="str">
            <v>-</v>
          </cell>
          <cell r="BJ301" t="str">
            <v>-</v>
          </cell>
          <cell r="BK301">
            <v>0</v>
          </cell>
          <cell r="BL301">
            <v>540</v>
          </cell>
          <cell r="BM301">
            <v>0</v>
          </cell>
          <cell r="BN301" t="str">
            <v>หลัง 13</v>
          </cell>
          <cell r="BO301">
            <v>12</v>
          </cell>
          <cell r="BP301">
            <v>2565</v>
          </cell>
          <cell r="BQ301" t="str">
            <v>-</v>
          </cell>
          <cell r="BR301" t="str">
            <v>-</v>
          </cell>
          <cell r="BS301" t="str">
            <v>-</v>
          </cell>
          <cell r="BT301" t="str">
            <v>นางสาวฉายวสันต์  บุญทา</v>
          </cell>
          <cell r="BU301">
            <v>823759010620</v>
          </cell>
          <cell r="BV301" t="str">
            <v>7.นางเนาวรัตน์ ปัญญา</v>
          </cell>
          <cell r="BW301" t="str">
            <v>คู่สมรสจำเลยที่ 3</v>
          </cell>
          <cell r="BX301">
            <v>5610670009011</v>
          </cell>
          <cell r="BY301" t="str">
            <v>-ไม่พบว่ามีกรรมสิทธิ์ในที่ดิน อ.ดอยเต่า จ.เชียงใหม่</v>
          </cell>
          <cell r="BZ301"/>
          <cell r="CA301"/>
          <cell r="CB301"/>
          <cell r="CC301" t="str">
            <v>จันทร์นิภา</v>
          </cell>
          <cell r="CD301"/>
          <cell r="CE301"/>
          <cell r="CF301"/>
          <cell r="CG301"/>
          <cell r="CH301"/>
          <cell r="CI301"/>
          <cell r="CJ301"/>
          <cell r="CK301"/>
          <cell r="CL301"/>
          <cell r="CM301"/>
          <cell r="CN301"/>
          <cell r="CO301"/>
        </row>
        <row r="302">
          <cell r="B302">
            <v>1741</v>
          </cell>
          <cell r="C302">
            <v>294</v>
          </cell>
          <cell r="D302">
            <v>11</v>
          </cell>
          <cell r="E302">
            <v>2</v>
          </cell>
          <cell r="F302">
            <v>2565</v>
          </cell>
          <cell r="G302">
            <v>800044321498</v>
          </cell>
          <cell r="H302" t="str">
            <v>นางสาว</v>
          </cell>
          <cell r="I302" t="str">
            <v>สุวภัทร</v>
          </cell>
          <cell r="J302" t="str">
            <v>เมืองใจ</v>
          </cell>
          <cell r="K302">
            <v>3501200784537</v>
          </cell>
          <cell r="L302" t="str">
            <v>สันป่าตอง</v>
          </cell>
          <cell r="M302" t="str">
            <v>เชียงใหม่ 3</v>
          </cell>
          <cell r="N302">
            <v>8</v>
          </cell>
          <cell r="O302" t="str">
            <v>ธนาคารประชาชน</v>
          </cell>
          <cell r="P302" t="str">
            <v>1.บุคคลค้ำประกัน</v>
          </cell>
          <cell r="Q302">
            <v>94401.78</v>
          </cell>
          <cell r="R302">
            <v>24161.25</v>
          </cell>
          <cell r="S302" t="str">
            <v>แขวงเชียงใหม่</v>
          </cell>
          <cell r="T302" t="str">
            <v>ผบ.3235</v>
          </cell>
          <cell r="U302">
            <v>2563</v>
          </cell>
          <cell r="V302" t="str">
            <v>ผบ.6985</v>
          </cell>
          <cell r="W302">
            <v>2563</v>
          </cell>
          <cell r="X302">
            <v>9</v>
          </cell>
          <cell r="Y302">
            <v>10</v>
          </cell>
          <cell r="Z302">
            <v>2563</v>
          </cell>
          <cell r="AA302"/>
          <cell r="AB302"/>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21/4/2565</v>
          </cell>
          <cell r="BC302">
            <v>1200</v>
          </cell>
          <cell r="BD302">
            <v>7</v>
          </cell>
          <cell r="BE302">
            <v>11</v>
          </cell>
          <cell r="BF302">
            <v>2565</v>
          </cell>
          <cell r="BG302">
            <v>0</v>
          </cell>
          <cell r="BH302" t="str">
            <v>-</v>
          </cell>
          <cell r="BI302" t="str">
            <v>-</v>
          </cell>
          <cell r="BJ302" t="str">
            <v>-</v>
          </cell>
          <cell r="BK302">
            <v>0</v>
          </cell>
          <cell r="BL302">
            <v>1255</v>
          </cell>
          <cell r="BM302">
            <v>0</v>
          </cell>
          <cell r="BN302" t="str">
            <v>หลัง 13</v>
          </cell>
          <cell r="BO302">
            <v>12</v>
          </cell>
          <cell r="BP302">
            <v>2565</v>
          </cell>
          <cell r="BQ302" t="str">
            <v>-</v>
          </cell>
          <cell r="BR302" t="str">
            <v>-</v>
          </cell>
          <cell r="BS302" t="str">
            <v>-</v>
          </cell>
          <cell r="BT302" t="str">
            <v>นางสาวสุวภัทร เมืองใจ</v>
          </cell>
          <cell r="BU302">
            <v>883263010260</v>
          </cell>
          <cell r="BV302"/>
          <cell r="BW302"/>
          <cell r="BX302"/>
          <cell r="BY302" t="str">
            <v>-ไม่พบว่ามีกรรมสิทธิ์ในที่ดิน อ.ลี้ จ.ลำพูน</v>
          </cell>
          <cell r="BZ302" t="str">
            <v>พบทรัพย์</v>
          </cell>
          <cell r="CA302"/>
          <cell r="CB302"/>
          <cell r="CC302" t="str">
            <v>จันทร์นิภา</v>
          </cell>
          <cell r="CD302"/>
          <cell r="CE302"/>
          <cell r="CF302"/>
          <cell r="CG302"/>
          <cell r="CH302"/>
          <cell r="CI302"/>
          <cell r="CJ302"/>
          <cell r="CK302"/>
          <cell r="CL302"/>
          <cell r="CM302"/>
          <cell r="CN302"/>
          <cell r="CO302"/>
        </row>
        <row r="303">
          <cell r="B303">
            <v>1742</v>
          </cell>
          <cell r="C303">
            <v>295</v>
          </cell>
          <cell r="D303">
            <v>11</v>
          </cell>
          <cell r="E303">
            <v>2</v>
          </cell>
          <cell r="F303">
            <v>2565</v>
          </cell>
          <cell r="G303">
            <v>800044321514</v>
          </cell>
          <cell r="H303" t="str">
            <v>นาง</v>
          </cell>
          <cell r="I303" t="str">
            <v>ฉวีวรรณ</v>
          </cell>
          <cell r="J303" t="str">
            <v>จ๊ะพรหม</v>
          </cell>
          <cell r="K303">
            <v>3501200790928</v>
          </cell>
          <cell r="L303" t="str">
            <v>สันป่าตอง</v>
          </cell>
          <cell r="M303" t="str">
            <v>เชียงใหม่ 3</v>
          </cell>
          <cell r="N303">
            <v>8</v>
          </cell>
          <cell r="O303" t="str">
            <v>ธนาคารประชาชน</v>
          </cell>
          <cell r="P303" t="str">
            <v>1.บุคคลค้ำประกัน</v>
          </cell>
          <cell r="Q303">
            <v>106534.97</v>
          </cell>
          <cell r="R303">
            <v>27695.23</v>
          </cell>
          <cell r="S303" t="str">
            <v>แขวงเชียงใหม่</v>
          </cell>
          <cell r="T303" t="str">
            <v>ผบ.3234</v>
          </cell>
          <cell r="U303">
            <v>2563</v>
          </cell>
          <cell r="V303" t="str">
            <v>ผบ.6986</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t="str">
            <v/>
          </cell>
          <cell r="BD303" t="str">
            <v/>
          </cell>
          <cell r="BE303" t="str">
            <v/>
          </cell>
          <cell r="BF303" t="str">
            <v/>
          </cell>
          <cell r="BG303" t="str">
            <v/>
          </cell>
          <cell r="BH303" t="str">
            <v/>
          </cell>
          <cell r="BI303" t="str">
            <v/>
          </cell>
          <cell r="BJ303" t="str">
            <v/>
          </cell>
          <cell r="BK303" t="str">
            <v/>
          </cell>
          <cell r="BL303" t="str">
            <v/>
          </cell>
          <cell r="BM303" t="str">
            <v/>
          </cell>
          <cell r="BN303" t="str">
            <v/>
          </cell>
          <cell r="BO303" t="str">
            <v/>
          </cell>
          <cell r="BP303" t="str">
            <v/>
          </cell>
          <cell r="BQ303" t="str">
            <v/>
          </cell>
          <cell r="BR303" t="str">
            <v/>
          </cell>
          <cell r="BS303" t="str">
            <v/>
          </cell>
          <cell r="BT303" t="str">
            <v>นางฉวีวรรณ จ๊ะพรหม</v>
          </cell>
          <cell r="BU303">
            <v>883263010309</v>
          </cell>
          <cell r="BV303"/>
          <cell r="BW303"/>
          <cell r="BX303"/>
          <cell r="BY303" t="str">
            <v>-ไม่พบว่ามีกรรมสิทธิ์ในที่ดิน อ.เมืองอุทัยธานี จ.อุทัยธานี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1743</v>
          </cell>
          <cell r="C304">
            <v>296</v>
          </cell>
          <cell r="D304">
            <v>11</v>
          </cell>
          <cell r="E304">
            <v>2</v>
          </cell>
          <cell r="F304">
            <v>2565</v>
          </cell>
          <cell r="G304">
            <v>800032632922</v>
          </cell>
          <cell r="H304" t="str">
            <v>นางสาว</v>
          </cell>
          <cell r="I304" t="str">
            <v>เจนจิรา</v>
          </cell>
          <cell r="J304" t="str">
            <v>พรมมา</v>
          </cell>
          <cell r="K304">
            <v>3501200624955</v>
          </cell>
          <cell r="L304" t="str">
            <v>สันป่าตอง</v>
          </cell>
          <cell r="M304" t="str">
            <v>เชียงใหม่ 3</v>
          </cell>
          <cell r="N304">
            <v>8</v>
          </cell>
          <cell r="O304" t="str">
            <v>องค์กรชุมชน</v>
          </cell>
          <cell r="P304" t="str">
            <v>1.บุคคลค้ำประกัน</v>
          </cell>
          <cell r="Q304">
            <v>217669.74</v>
          </cell>
          <cell r="R304">
            <v>16981.82</v>
          </cell>
          <cell r="S304" t="str">
            <v>แขวงเชียงใหม่</v>
          </cell>
          <cell r="T304" t="str">
            <v>ผบ.13193</v>
          </cell>
          <cell r="U304">
            <v>2562</v>
          </cell>
          <cell r="V304" t="str">
            <v>ผบ.969</v>
          </cell>
          <cell r="W304">
            <v>2563</v>
          </cell>
          <cell r="X304"/>
          <cell r="Y304"/>
          <cell r="Z304"/>
          <cell r="AA304">
            <v>27</v>
          </cell>
          <cell r="AB304">
            <v>1</v>
          </cell>
          <cell r="AC304">
            <v>2563</v>
          </cell>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21/4/2565//ยกเลิกคำสั่งให้สืบทรัพย์ (14/6/2565)เนื่องจากกำลังจะยึดทรัพย์</v>
          </cell>
          <cell r="BC304">
            <v>2400</v>
          </cell>
          <cell r="BD304">
            <v>18</v>
          </cell>
          <cell r="BE304">
            <v>8</v>
          </cell>
          <cell r="BF304">
            <v>2566</v>
          </cell>
          <cell r="BG304">
            <v>0</v>
          </cell>
          <cell r="BH304" t="str">
            <v>-</v>
          </cell>
          <cell r="BI304" t="str">
            <v>-</v>
          </cell>
          <cell r="BJ304" t="str">
            <v>-</v>
          </cell>
          <cell r="BK304">
            <v>0</v>
          </cell>
          <cell r="BL304">
            <v>2445</v>
          </cell>
          <cell r="BM304">
            <v>0</v>
          </cell>
          <cell r="BN304" t="str">
            <v/>
          </cell>
          <cell r="BO304" t="str">
            <v/>
          </cell>
          <cell r="BP304" t="str">
            <v/>
          </cell>
          <cell r="BQ304" t="str">
            <v>-</v>
          </cell>
          <cell r="BR304" t="str">
            <v>-</v>
          </cell>
          <cell r="BS304" t="str">
            <v>-</v>
          </cell>
          <cell r="BT304" t="str">
            <v>นางสาวเจนจิรา พรมมา</v>
          </cell>
          <cell r="BU304">
            <v>883262012407</v>
          </cell>
          <cell r="BV304"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4" t="str">
            <v>จำเลยที่ 1
คู่สมรสจำเลยที่ 1
จำเลยที่ 2
จำเลยที่ 3
จำเลยที่ 4
คู่สมรสจำเลยที่ 4
จำเลยที่ 5
คู่สมรสจำเลยที่ 5</v>
          </cell>
          <cell r="BX304" t="str">
            <v>3501200624955
3501200237366
3501200361164
3501200237307
3501200237609
3501200237625
3501200218817
3501200454354</v>
          </cell>
          <cell r="BY304"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1744</v>
          </cell>
          <cell r="C305">
            <v>297</v>
          </cell>
          <cell r="D305">
            <v>11</v>
          </cell>
          <cell r="E305">
            <v>2</v>
          </cell>
          <cell r="F305">
            <v>2565</v>
          </cell>
          <cell r="G305">
            <v>800023960639</v>
          </cell>
          <cell r="H305" t="str">
            <v>นาง</v>
          </cell>
          <cell r="I305" t="str">
            <v xml:space="preserve">พชรภรณ์ </v>
          </cell>
          <cell r="J305" t="str">
            <v>อินสอน</v>
          </cell>
          <cell r="K305">
            <v>3501200998251</v>
          </cell>
          <cell r="L305" t="str">
            <v>สันป่าตอง</v>
          </cell>
          <cell r="M305" t="str">
            <v>เชียงใหม่ 3</v>
          </cell>
          <cell r="N305">
            <v>8</v>
          </cell>
          <cell r="O305" t="str">
            <v>ธนาคารประชาชน</v>
          </cell>
          <cell r="P305" t="str">
            <v>1.บุคคลค้ำประกัน</v>
          </cell>
          <cell r="Q305">
            <v>93713.77</v>
          </cell>
          <cell r="R305">
            <v>21124.36</v>
          </cell>
          <cell r="S305" t="str">
            <v>แขวงเชียงใหม่</v>
          </cell>
          <cell r="T305" t="str">
            <v>ผบ.5398</v>
          </cell>
          <cell r="U305">
            <v>2563</v>
          </cell>
          <cell r="V305" t="str">
            <v>ผบ.6527</v>
          </cell>
          <cell r="W305">
            <v>2563</v>
          </cell>
          <cell r="X305"/>
          <cell r="Y305"/>
          <cell r="Z305"/>
          <cell r="AA305">
            <v>29</v>
          </cell>
          <cell r="AB305">
            <v>9</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v>
          </cell>
          <cell r="BC305">
            <v>1800</v>
          </cell>
          <cell r="BD305">
            <v>31</v>
          </cell>
          <cell r="BE305">
            <v>8</v>
          </cell>
          <cell r="BF305">
            <v>2565</v>
          </cell>
          <cell r="BG305">
            <v>0</v>
          </cell>
          <cell r="BH305" t="str">
            <v>-</v>
          </cell>
          <cell r="BI305" t="str">
            <v>-</v>
          </cell>
          <cell r="BJ305" t="str">
            <v>-</v>
          </cell>
          <cell r="BK305">
            <v>0</v>
          </cell>
          <cell r="BL305">
            <v>1695</v>
          </cell>
          <cell r="BM305">
            <v>0</v>
          </cell>
          <cell r="BN305">
            <v>17</v>
          </cell>
          <cell r="BO305">
            <v>11</v>
          </cell>
          <cell r="BP305">
            <v>2565</v>
          </cell>
          <cell r="BQ305" t="str">
            <v>-</v>
          </cell>
          <cell r="BR305" t="str">
            <v>-</v>
          </cell>
          <cell r="BS305" t="str">
            <v>-</v>
          </cell>
          <cell r="BT305" t="str">
            <v>นางพชรภรณ์  อินสอน</v>
          </cell>
          <cell r="BU305">
            <v>823758010641</v>
          </cell>
          <cell r="BV305" t="str">
            <v>1.นางพชรภรณ์ อินสอน
2.นายอนุพงษ์ หม้อศรีใจ
3.นางผ่องใส ทาวี
4.นายเฉลิม ทาวี
5.นางพรรณี ไชยชนะ
6.นายสุเทพ ไชยชนะ</v>
          </cell>
          <cell r="BW305" t="str">
            <v>จำเลยที่ 1
คู่สมรสจำเลยที่ 1
จำเลยที่ 2
คู่สมรสจำเลยที่ 2
จำเลยที่ 3
คู่สมรสจำเลยที่ 3</v>
          </cell>
          <cell r="BX305" t="str">
            <v>3501200998251
3521200446305
3501200154193
3501200154185
3630600251267
3630600251186</v>
          </cell>
          <cell r="BY30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1745</v>
          </cell>
          <cell r="C306">
            <v>298</v>
          </cell>
          <cell r="D306">
            <v>11</v>
          </cell>
          <cell r="E306">
            <v>2</v>
          </cell>
          <cell r="F306">
            <v>2565</v>
          </cell>
          <cell r="G306">
            <v>800032404959</v>
          </cell>
          <cell r="H306" t="str">
            <v>นาง</v>
          </cell>
          <cell r="I306" t="str">
            <v>ปิ่นปินัทธิ์</v>
          </cell>
          <cell r="J306" t="str">
            <v>บุญสูงหรือภรณ์พงศ์หทัย</v>
          </cell>
          <cell r="K306">
            <v>3501900184249</v>
          </cell>
          <cell r="L306" t="str">
            <v>สารภี</v>
          </cell>
          <cell r="M306" t="str">
            <v>เชียงใหม่ 3</v>
          </cell>
          <cell r="N306">
            <v>8</v>
          </cell>
          <cell r="O306" t="str">
            <v>ธนาคารประชาชน</v>
          </cell>
          <cell r="P306" t="str">
            <v>1.บุคคลค้ำประกัน</v>
          </cell>
          <cell r="Q306">
            <v>54497.16</v>
          </cell>
          <cell r="R306">
            <v>10761.52</v>
          </cell>
          <cell r="S306" t="str">
            <v>แขวงเชียงใหม่</v>
          </cell>
          <cell r="T306" t="str">
            <v>ผบ.5401</v>
          </cell>
          <cell r="U306">
            <v>2563</v>
          </cell>
          <cell r="V306" t="str">
            <v>ผบ.6528</v>
          </cell>
          <cell r="W306">
            <v>25663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18/3/2565</v>
          </cell>
          <cell r="BC306">
            <v>900</v>
          </cell>
          <cell r="BD306">
            <v>7</v>
          </cell>
          <cell r="BE306">
            <v>11</v>
          </cell>
          <cell r="BF306">
            <v>2565</v>
          </cell>
          <cell r="BG306">
            <v>0</v>
          </cell>
          <cell r="BH306" t="str">
            <v>-</v>
          </cell>
          <cell r="BI306" t="str">
            <v>-</v>
          </cell>
          <cell r="BJ306" t="str">
            <v>-</v>
          </cell>
          <cell r="BK306">
            <v>0</v>
          </cell>
          <cell r="BL306">
            <v>930</v>
          </cell>
          <cell r="BM306">
            <v>0</v>
          </cell>
          <cell r="BN306">
            <v>27</v>
          </cell>
          <cell r="BO306">
            <v>2</v>
          </cell>
          <cell r="BP306">
            <v>2566</v>
          </cell>
          <cell r="BQ306" t="str">
            <v>-</v>
          </cell>
          <cell r="BR306" t="str">
            <v>-</v>
          </cell>
          <cell r="BS306" t="str">
            <v>-</v>
          </cell>
          <cell r="BT306" t="str">
            <v>นางปิ่นปินัทธิ์ บุญสูงหรือภรณ์พงศ์หทัย</v>
          </cell>
          <cell r="BU306">
            <v>883263010065</v>
          </cell>
          <cell r="BV306" t="str">
            <v>1.นางปิ่นปินัทธิ์ ภรณ์พงศ์หทัย
2.นายสุชาติ บุญสูง
3.นางสาวอำไพ บุญสูง</v>
          </cell>
          <cell r="BW306" t="str">
            <v>จำเลยที่ 1
คู่สมรสจำเลยที่ 1
จำเลยที่ 2</v>
          </cell>
          <cell r="BX306" t="str">
            <v>3501900184249
3501900186128
3501900186110</v>
          </cell>
          <cell r="BY306"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6"/>
          <cell r="CA306"/>
          <cell r="CB306"/>
          <cell r="CC306" t="str">
            <v>จันทร์นิภา</v>
          </cell>
          <cell r="CD306"/>
          <cell r="CE306"/>
          <cell r="CF306"/>
          <cell r="CG306"/>
          <cell r="CH306"/>
          <cell r="CI306"/>
          <cell r="CJ306"/>
          <cell r="CK306"/>
          <cell r="CL306"/>
          <cell r="CM306"/>
          <cell r="CN306"/>
          <cell r="CO306"/>
        </row>
        <row r="307">
          <cell r="B307">
            <v>1746</v>
          </cell>
          <cell r="C307">
            <v>299</v>
          </cell>
          <cell r="D307">
            <v>11</v>
          </cell>
          <cell r="E307">
            <v>2</v>
          </cell>
          <cell r="F307">
            <v>2565</v>
          </cell>
          <cell r="G307" t="str">
            <v>800098742532
800003720581</v>
          </cell>
          <cell r="H307" t="str">
            <v>นาน</v>
          </cell>
          <cell r="I307" t="str">
            <v>คนึง</v>
          </cell>
          <cell r="J307" t="str">
            <v>นาวงษ์</v>
          </cell>
          <cell r="K307">
            <v>3501400403731</v>
          </cell>
          <cell r="L307" t="str">
            <v>สารภี</v>
          </cell>
          <cell r="M307" t="str">
            <v>เชียงใหม่ 3</v>
          </cell>
          <cell r="N307">
            <v>8</v>
          </cell>
          <cell r="O307" t="str">
            <v>พัฒนาชนบท</v>
          </cell>
          <cell r="P307" t="str">
            <v>1.บุคคลค้ำประกัน</v>
          </cell>
          <cell r="Q307">
            <v>61616.92</v>
          </cell>
          <cell r="R307">
            <v>24116.92</v>
          </cell>
          <cell r="S307" t="str">
            <v>แขวงเชียงใหม่</v>
          </cell>
          <cell r="T307" t="str">
            <v>ผบ.6787</v>
          </cell>
          <cell r="U307">
            <v>2563</v>
          </cell>
          <cell r="V307" t="str">
            <v>ผบ.234</v>
          </cell>
          <cell r="W307">
            <v>2564</v>
          </cell>
          <cell r="X307">
            <v>16</v>
          </cell>
          <cell r="Y307">
            <v>3</v>
          </cell>
          <cell r="Z307">
            <v>2564</v>
          </cell>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v>
          </cell>
          <cell r="BC307">
            <v>300</v>
          </cell>
          <cell r="BD307">
            <v>7</v>
          </cell>
          <cell r="BE307">
            <v>11</v>
          </cell>
          <cell r="BF307">
            <v>2565</v>
          </cell>
          <cell r="BG307">
            <v>0</v>
          </cell>
          <cell r="BH307" t="str">
            <v>-</v>
          </cell>
          <cell r="BI307" t="str">
            <v>-</v>
          </cell>
          <cell r="BJ307" t="str">
            <v>-</v>
          </cell>
          <cell r="BK307">
            <v>0</v>
          </cell>
          <cell r="BL307">
            <v>230</v>
          </cell>
          <cell r="BM307">
            <v>0</v>
          </cell>
          <cell r="BN307">
            <v>27</v>
          </cell>
          <cell r="BO307">
            <v>2</v>
          </cell>
          <cell r="BP307">
            <v>2566</v>
          </cell>
          <cell r="BQ307" t="str">
            <v>-</v>
          </cell>
          <cell r="BR307" t="str">
            <v>-</v>
          </cell>
          <cell r="BS307" t="str">
            <v>-</v>
          </cell>
          <cell r="BT307" t="str">
            <v>นานคนึง นาวงษ์</v>
          </cell>
          <cell r="BU307">
            <v>883263011910</v>
          </cell>
          <cell r="BV307" t="str">
            <v>1.นายคนึง นาวงษ์</v>
          </cell>
          <cell r="BW307" t="str">
            <v>จำเลยที่ 1</v>
          </cell>
          <cell r="BX307">
            <v>3501400403731</v>
          </cell>
          <cell r="BY307" t="str">
            <v>"-ไม่พบว่ามีกรรมสิทธิ์ในที่ดิน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1747</v>
          </cell>
          <cell r="C308">
            <v>300</v>
          </cell>
          <cell r="D308">
            <v>11</v>
          </cell>
          <cell r="E308">
            <v>2</v>
          </cell>
          <cell r="F308">
            <v>2565</v>
          </cell>
          <cell r="G308" t="str">
            <v>800097953676
800001129777</v>
          </cell>
          <cell r="H308" t="str">
            <v>นาย</v>
          </cell>
          <cell r="I308" t="str">
            <v>เลิศ</v>
          </cell>
          <cell r="J308" t="str">
            <v>จุลกิจ</v>
          </cell>
          <cell r="K308">
            <v>3501900438704</v>
          </cell>
          <cell r="L308" t="str">
            <v>สารภี</v>
          </cell>
          <cell r="M308" t="str">
            <v>เชียงใหม่ 3</v>
          </cell>
          <cell r="N308">
            <v>8</v>
          </cell>
          <cell r="O308" t="str">
            <v>พัฒนาชนบท</v>
          </cell>
          <cell r="P308" t="str">
            <v>1.บุคคลค้ำประกัน</v>
          </cell>
          <cell r="Q308">
            <v>50000</v>
          </cell>
          <cell r="R308">
            <v>49699.46</v>
          </cell>
          <cell r="S308" t="str">
            <v>แขวงเชียงใหม่</v>
          </cell>
          <cell r="T308" t="str">
            <v>ผบ.6788</v>
          </cell>
          <cell r="U308">
            <v>2563</v>
          </cell>
          <cell r="V308" t="str">
            <v>ผบ.1328</v>
          </cell>
          <cell r="W308">
            <v>2564</v>
          </cell>
          <cell r="X308">
            <v>11</v>
          </cell>
          <cell r="Y308">
            <v>8</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นายเลิศ จุลกิจ</v>
          </cell>
          <cell r="BU308">
            <v>883263011815</v>
          </cell>
          <cell r="BV308" t="str">
            <v>1.นายเลิศ จุลกิจ</v>
          </cell>
          <cell r="BW308" t="str">
            <v>จำเลยที่ 1</v>
          </cell>
          <cell r="BX308">
            <v>3501900438704</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1748</v>
          </cell>
          <cell r="C309">
            <v>301</v>
          </cell>
          <cell r="D309">
            <v>11</v>
          </cell>
          <cell r="E309">
            <v>2</v>
          </cell>
          <cell r="F309">
            <v>2565</v>
          </cell>
          <cell r="G309">
            <v>800097942133</v>
          </cell>
          <cell r="H309" t="str">
            <v>นาย</v>
          </cell>
          <cell r="I309" t="str">
            <v>มา</v>
          </cell>
          <cell r="J309" t="str">
            <v>ดอกปัน</v>
          </cell>
          <cell r="K309">
            <v>3501900396319</v>
          </cell>
          <cell r="L309" t="str">
            <v>สารภี</v>
          </cell>
          <cell r="M309" t="str">
            <v>เชียงใหม่ 3</v>
          </cell>
          <cell r="N309">
            <v>8</v>
          </cell>
          <cell r="O309" t="str">
            <v>พัฒนาชนบท</v>
          </cell>
          <cell r="P309" t="str">
            <v>1.บุคคลค้ำประกัน</v>
          </cell>
          <cell r="Q309">
            <v>146327.43</v>
          </cell>
          <cell r="R309">
            <v>56327.43</v>
          </cell>
          <cell r="S309" t="str">
            <v>แขวงเชียงใหม่</v>
          </cell>
          <cell r="T309" t="str">
            <v>ผบ.6791</v>
          </cell>
          <cell r="U309">
            <v>2563</v>
          </cell>
          <cell r="V309" t="str">
            <v>ผบ.2164</v>
          </cell>
          <cell r="W309">
            <v>2564</v>
          </cell>
          <cell r="X309">
            <v>21</v>
          </cell>
          <cell r="Y309">
            <v>9</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นายมา ดอกปัน</v>
          </cell>
          <cell r="BU309">
            <v>883263011452</v>
          </cell>
          <cell r="BV309" t="str">
            <v>1.นายมา ดอนปัน</v>
          </cell>
          <cell r="BW309" t="str">
            <v>จำเลยที่ 1</v>
          </cell>
          <cell r="BX309">
            <v>3501900396319</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1749</v>
          </cell>
          <cell r="C310">
            <v>302</v>
          </cell>
          <cell r="D310">
            <v>11</v>
          </cell>
          <cell r="E310">
            <v>2</v>
          </cell>
          <cell r="F310">
            <v>2565</v>
          </cell>
          <cell r="G310" t="str">
            <v>800097914413
822052032296</v>
          </cell>
          <cell r="H310" t="str">
            <v>นาย</v>
          </cell>
          <cell r="I310" t="str">
            <v>อนุรักษ์</v>
          </cell>
          <cell r="J310" t="str">
            <v>มาลา</v>
          </cell>
          <cell r="K310">
            <v>3501900408813</v>
          </cell>
          <cell r="L310" t="str">
            <v>สารภี</v>
          </cell>
          <cell r="M310" t="str">
            <v>เชียงใหม่ 3</v>
          </cell>
          <cell r="N310">
            <v>8</v>
          </cell>
          <cell r="O310" t="str">
            <v>พัฒนาชนบท</v>
          </cell>
          <cell r="P310" t="str">
            <v>1.บุคคลค้ำประกัน</v>
          </cell>
          <cell r="Q310">
            <v>83945.25</v>
          </cell>
          <cell r="R310">
            <v>30727.14</v>
          </cell>
          <cell r="S310" t="str">
            <v>แขวงเชียงใหม่</v>
          </cell>
          <cell r="T310" t="str">
            <v>ผบ.6790</v>
          </cell>
          <cell r="U310">
            <v>2563</v>
          </cell>
          <cell r="V310" t="str">
            <v>ผบ.235</v>
          </cell>
          <cell r="W310">
            <v>2564</v>
          </cell>
          <cell r="X310">
            <v>16</v>
          </cell>
          <cell r="Y310">
            <v>3</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นายอนุรักษ์ มาลา</v>
          </cell>
          <cell r="BU310">
            <v>883263011456</v>
          </cell>
          <cell r="BV310" t="str">
            <v>1.นายอนุรักษ์ มาลา</v>
          </cell>
          <cell r="BW310" t="str">
            <v>จำเลยที่ 1</v>
          </cell>
          <cell r="BX310">
            <v>3501900408813</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1750</v>
          </cell>
          <cell r="C311">
            <v>303</v>
          </cell>
          <cell r="D311">
            <v>11</v>
          </cell>
          <cell r="E311">
            <v>2</v>
          </cell>
          <cell r="F311">
            <v>2565</v>
          </cell>
          <cell r="G311">
            <v>800097910908</v>
          </cell>
          <cell r="H311" t="str">
            <v>นาง</v>
          </cell>
          <cell r="I311" t="str">
            <v>สายทอง</v>
          </cell>
          <cell r="J311" t="str">
            <v>มาลา</v>
          </cell>
          <cell r="K311">
            <v>3501900408783</v>
          </cell>
          <cell r="L311" t="str">
            <v>สารภี</v>
          </cell>
          <cell r="M311" t="str">
            <v>เชียงใหม่ 3</v>
          </cell>
          <cell r="N311">
            <v>8</v>
          </cell>
          <cell r="O311" t="str">
            <v>พัฒนาชนบท</v>
          </cell>
          <cell r="P311" t="str">
            <v>1.บุคคลค้ำประกัน</v>
          </cell>
          <cell r="Q311">
            <v>83837.23</v>
          </cell>
          <cell r="R311">
            <v>30719.119999999999</v>
          </cell>
          <cell r="S311" t="str">
            <v>แขวงเชียงใหม่</v>
          </cell>
          <cell r="T311" t="str">
            <v>ผบ.6789</v>
          </cell>
          <cell r="U311">
            <v>2563</v>
          </cell>
          <cell r="V311" t="str">
            <v>ผบ.236</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นางสายทอง มาลา</v>
          </cell>
          <cell r="BU311">
            <v>883263011455</v>
          </cell>
          <cell r="BV311" t="str">
            <v>1.นางสายทอง มาลา</v>
          </cell>
          <cell r="BW311" t="str">
            <v>จำเลยที่ 1</v>
          </cell>
          <cell r="BX311">
            <v>3501900408783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1751</v>
          </cell>
          <cell r="C312">
            <v>304</v>
          </cell>
          <cell r="D312">
            <v>11</v>
          </cell>
          <cell r="E312">
            <v>2</v>
          </cell>
          <cell r="F312">
            <v>2565</v>
          </cell>
          <cell r="G312">
            <v>800097942935</v>
          </cell>
          <cell r="H312" t="str">
            <v>นาง</v>
          </cell>
          <cell r="I312" t="str">
            <v>อมรา</v>
          </cell>
          <cell r="J312" t="str">
            <v>ปัญญาเมืองใจ</v>
          </cell>
          <cell r="K312">
            <v>3501900438542</v>
          </cell>
          <cell r="L312" t="str">
            <v>สารภี</v>
          </cell>
          <cell r="M312" t="str">
            <v>เชียงใหม่ 3</v>
          </cell>
          <cell r="N312">
            <v>8</v>
          </cell>
          <cell r="O312" t="str">
            <v>พัฒนาชนบท</v>
          </cell>
          <cell r="P312" t="str">
            <v>1.บุคคลค้ำประกัน</v>
          </cell>
          <cell r="Q312">
            <v>154961.13</v>
          </cell>
          <cell r="R312">
            <v>56428.25</v>
          </cell>
          <cell r="S312" t="str">
            <v>แขวงเชียงใหม่</v>
          </cell>
          <cell r="T312" t="str">
            <v>ผบ.6793</v>
          </cell>
          <cell r="U312">
            <v>2563</v>
          </cell>
          <cell r="V312" t="str">
            <v>ผบ.2167</v>
          </cell>
          <cell r="W312">
            <v>2564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240</v>
          </cell>
          <cell r="BM312">
            <v>0</v>
          </cell>
          <cell r="BN312">
            <v>27</v>
          </cell>
          <cell r="BO312">
            <v>2</v>
          </cell>
          <cell r="BP312">
            <v>2566</v>
          </cell>
          <cell r="BQ312" t="str">
            <v>-</v>
          </cell>
          <cell r="BR312" t="str">
            <v>-</v>
          </cell>
          <cell r="BS312" t="str">
            <v>-</v>
          </cell>
          <cell r="BT312" t="str">
            <v>นางอมรา ปัญญาเมืองใจ</v>
          </cell>
          <cell r="BU312">
            <v>0</v>
          </cell>
          <cell r="BV312" t="str">
            <v>1.นางอมรา ปัญญาเมืองใจ</v>
          </cell>
          <cell r="BW312" t="str">
            <v>จำเลยที่ 1</v>
          </cell>
          <cell r="BX312">
            <v>3501900438542</v>
          </cell>
          <cell r="BY312" t="str">
            <v>"-ไม่พบว่ามีกรรมสิทธิ์ในที่ดิน อ.สารภี จ.เชียงใหม่</v>
          </cell>
          <cell r="BZ312"/>
          <cell r="CA312"/>
          <cell r="CB312"/>
          <cell r="CC312" t="str">
            <v>วรกมล</v>
          </cell>
          <cell r="CD312"/>
          <cell r="CE312"/>
          <cell r="CF312"/>
          <cell r="CG312"/>
          <cell r="CH312"/>
          <cell r="CI312"/>
          <cell r="CJ312"/>
          <cell r="CK312"/>
          <cell r="CL312"/>
          <cell r="CM312"/>
          <cell r="CN312"/>
          <cell r="CO312"/>
        </row>
        <row r="313">
          <cell r="B313">
            <v>1753</v>
          </cell>
          <cell r="C313">
            <v>305</v>
          </cell>
          <cell r="D313">
            <v>11</v>
          </cell>
          <cell r="E313">
            <v>2</v>
          </cell>
          <cell r="F313">
            <v>2565</v>
          </cell>
          <cell r="G313">
            <v>800097944295</v>
          </cell>
          <cell r="H313" t="str">
            <v>นาย</v>
          </cell>
          <cell r="I313" t="str">
            <v>บุญมา</v>
          </cell>
          <cell r="J313" t="str">
            <v>ทาโสด</v>
          </cell>
          <cell r="K313">
            <v>3501900391457</v>
          </cell>
          <cell r="L313" t="str">
            <v>สารภี</v>
          </cell>
          <cell r="M313" t="str">
            <v>เชียงใหม่ 1</v>
          </cell>
          <cell r="N313">
            <v>8</v>
          </cell>
          <cell r="O313" t="str">
            <v>เพื่อพัฒนาชนบท</v>
          </cell>
          <cell r="P313" t="str">
            <v>1.บุคคลค้ำประกัน</v>
          </cell>
          <cell r="Q313">
            <v>85345.36</v>
          </cell>
          <cell r="R313">
            <v>56103.97</v>
          </cell>
          <cell r="S313" t="str">
            <v>แขวงเชียงใหม่</v>
          </cell>
          <cell r="T313" t="str">
            <v>ผบE2779</v>
          </cell>
          <cell r="U313">
            <v>2564</v>
          </cell>
          <cell r="V313" t="str">
            <v>ผบE3212</v>
          </cell>
          <cell r="W313">
            <v>2564</v>
          </cell>
          <cell r="X313"/>
          <cell r="Y313"/>
          <cell r="Z313"/>
          <cell r="AA313">
            <v>5</v>
          </cell>
          <cell r="AB313">
            <v>10</v>
          </cell>
          <cell r="AC313">
            <v>2564</v>
          </cell>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600</v>
          </cell>
          <cell r="BD313">
            <v>7</v>
          </cell>
          <cell r="BE313">
            <v>11</v>
          </cell>
          <cell r="BF313">
            <v>2565</v>
          </cell>
          <cell r="BG313">
            <v>0</v>
          </cell>
          <cell r="BH313" t="str">
            <v>-</v>
          </cell>
          <cell r="BI313" t="str">
            <v>-</v>
          </cell>
          <cell r="BJ313" t="str">
            <v>-</v>
          </cell>
          <cell r="BK313">
            <v>0</v>
          </cell>
          <cell r="BL313">
            <v>390</v>
          </cell>
          <cell r="BM313">
            <v>0</v>
          </cell>
          <cell r="BN313">
            <v>27</v>
          </cell>
          <cell r="BO313">
            <v>2</v>
          </cell>
          <cell r="BP313">
            <v>2566</v>
          </cell>
          <cell r="BQ313" t="str">
            <v>-</v>
          </cell>
          <cell r="BR313" t="str">
            <v>-</v>
          </cell>
          <cell r="BS313" t="str">
            <v>-</v>
          </cell>
          <cell r="BT313" t="str">
            <v>นายบุญมา ทาโสด</v>
          </cell>
          <cell r="BU313">
            <v>0</v>
          </cell>
          <cell r="BV313" t="str">
            <v>1.นายบุญมา ทาโสด
2.นางสาคร ทาโสด</v>
          </cell>
          <cell r="BW313" t="str">
            <v>จำเลยที่ 1
คู่สมรสจำเลยที่ 1</v>
          </cell>
          <cell r="BX313" t="str">
            <v>3501900391457
3501900391406</v>
          </cell>
          <cell r="BY313" t="str">
            <v>"-ไม่พบว่ามีกรรมสิทธิ์ในที่ดิน อ.สารภี จ.เชียงใหม่
-ไม่พบว่ามีกรรมสิทธิ์ในที่ดิน อ.สารภี จ.เชียงใหม่</v>
          </cell>
          <cell r="BZ313"/>
          <cell r="CA313"/>
          <cell r="CB313"/>
          <cell r="CC313" t="str">
            <v>จันทร์นิภา</v>
          </cell>
          <cell r="CD313"/>
          <cell r="CE313"/>
          <cell r="CF313"/>
          <cell r="CG313"/>
          <cell r="CH313"/>
          <cell r="CI313"/>
          <cell r="CJ313"/>
          <cell r="CK313"/>
          <cell r="CL313"/>
          <cell r="CM313"/>
          <cell r="CN313"/>
          <cell r="CO313"/>
        </row>
        <row r="314">
          <cell r="B314">
            <v>1754</v>
          </cell>
          <cell r="C314">
            <v>306</v>
          </cell>
          <cell r="D314">
            <v>11</v>
          </cell>
          <cell r="E314">
            <v>2</v>
          </cell>
          <cell r="F314">
            <v>2565</v>
          </cell>
          <cell r="G314">
            <v>800001129777</v>
          </cell>
          <cell r="H314" t="str">
            <v>นาย</v>
          </cell>
          <cell r="I314" t="str">
            <v>จักรพงศ์</v>
          </cell>
          <cell r="J314" t="str">
            <v>ดอกปัน</v>
          </cell>
          <cell r="K314">
            <v>1509900008140</v>
          </cell>
          <cell r="L314" t="str">
            <v>สารภี</v>
          </cell>
          <cell r="M314" t="str">
            <v>เชียงใหม่ 1</v>
          </cell>
          <cell r="N314">
            <v>8</v>
          </cell>
          <cell r="O314" t="str">
            <v>พัฒนาชนบท</v>
          </cell>
          <cell r="P314" t="str">
            <v>1.บุคคลค้ำประกัน</v>
          </cell>
          <cell r="Q314">
            <v>134644.81</v>
          </cell>
          <cell r="R314">
            <v>55136.94</v>
          </cell>
          <cell r="S314" t="str">
            <v>แขวงเชียงใหม่</v>
          </cell>
          <cell r="T314" t="str">
            <v>ผบ.6792</v>
          </cell>
          <cell r="U314">
            <v>2563</v>
          </cell>
          <cell r="V314" t="str">
            <v>ผบ.2165</v>
          </cell>
          <cell r="W314">
            <v>2563</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300</v>
          </cell>
          <cell r="BD314">
            <v>7</v>
          </cell>
          <cell r="BE314">
            <v>11</v>
          </cell>
          <cell r="BF314">
            <v>2565</v>
          </cell>
          <cell r="BG314">
            <v>0</v>
          </cell>
          <cell r="BH314" t="str">
            <v>-</v>
          </cell>
          <cell r="BI314" t="str">
            <v>-</v>
          </cell>
          <cell r="BJ314" t="str">
            <v>-</v>
          </cell>
          <cell r="BK314">
            <v>0</v>
          </cell>
          <cell r="BL314">
            <v>260</v>
          </cell>
          <cell r="BM314">
            <v>0</v>
          </cell>
          <cell r="BN314">
            <v>27</v>
          </cell>
          <cell r="BO314">
            <v>2</v>
          </cell>
          <cell r="BP314">
            <v>2566</v>
          </cell>
          <cell r="BQ314" t="str">
            <v>-</v>
          </cell>
          <cell r="BR314" t="str">
            <v>-</v>
          </cell>
          <cell r="BS314" t="str">
            <v>-</v>
          </cell>
          <cell r="BT314" t="str">
            <v>นายจักรพงศ์ ดอกปัน</v>
          </cell>
          <cell r="BU314">
            <v>883263011453</v>
          </cell>
          <cell r="BV314" t="str">
            <v>1.นายจักรพงศ์ ดอนปัน</v>
          </cell>
          <cell r="BW314" t="str">
            <v>จำเลยที่ 1</v>
          </cell>
          <cell r="BX314">
            <v>1509900008140</v>
          </cell>
          <cell r="BY314" t="str">
            <v>"-ไม่พบว่ามีกรรมสิทธิ์ในที่ดิน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1755</v>
          </cell>
          <cell r="C315">
            <v>307</v>
          </cell>
          <cell r="D315">
            <v>23</v>
          </cell>
          <cell r="E315">
            <v>11</v>
          </cell>
          <cell r="F315">
            <v>2565</v>
          </cell>
          <cell r="G315">
            <v>800059832488</v>
          </cell>
          <cell r="H315" t="str">
            <v>นาย</v>
          </cell>
          <cell r="I315" t="str">
            <v>อาทิตย์</v>
          </cell>
          <cell r="J315" t="str">
            <v>มอกอง</v>
          </cell>
          <cell r="K315">
            <v>1540100059663</v>
          </cell>
          <cell r="L315" t="str">
            <v>ช้างคลาน</v>
          </cell>
          <cell r="M315" t="str">
            <v>เชียงใหม่ 1</v>
          </cell>
          <cell r="N315">
            <v>8</v>
          </cell>
          <cell r="O315" t="str">
            <v>สินเชื่อธนาคารประชาชน</v>
          </cell>
          <cell r="P315" t="str">
            <v>1.บุคคลค้ำประกัน</v>
          </cell>
          <cell r="Q315">
            <v>40934.720000000001</v>
          </cell>
          <cell r="R315">
            <v>25458.68</v>
          </cell>
          <cell r="S315" t="str">
            <v>จังหวัดแพร่</v>
          </cell>
          <cell r="T315" t="str">
            <v>ผบE2148</v>
          </cell>
          <cell r="U315">
            <v>2564</v>
          </cell>
          <cell r="V315" t="str">
            <v>ผบE2031</v>
          </cell>
          <cell r="W315">
            <v>2564</v>
          </cell>
          <cell r="X315">
            <v>29</v>
          </cell>
          <cell r="Y315">
            <v>11</v>
          </cell>
          <cell r="Z315">
            <v>2564</v>
          </cell>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 (คำสั่ง 23/2/2565)//สืบแล้ว  รายงานผล วันที่ 31/3/2565</v>
          </cell>
          <cell r="BC315">
            <v>900</v>
          </cell>
          <cell r="BD315">
            <v>16</v>
          </cell>
          <cell r="BE315">
            <v>9</v>
          </cell>
          <cell r="BF315">
            <v>2565</v>
          </cell>
          <cell r="BG315">
            <v>0</v>
          </cell>
          <cell r="BH315" t="str">
            <v>-</v>
          </cell>
          <cell r="BI315" t="str">
            <v>-</v>
          </cell>
          <cell r="BJ315" t="str">
            <v>-</v>
          </cell>
          <cell r="BK315">
            <v>0</v>
          </cell>
          <cell r="BL315">
            <v>1025</v>
          </cell>
          <cell r="BM315">
            <v>0</v>
          </cell>
          <cell r="BN315" t="str">
            <v/>
          </cell>
          <cell r="BO315" t="str">
            <v/>
          </cell>
          <cell r="BP315" t="str">
            <v/>
          </cell>
          <cell r="BQ315" t="str">
            <v>-</v>
          </cell>
          <cell r="BR315" t="str">
            <v>-</v>
          </cell>
          <cell r="BS315" t="str">
            <v>-</v>
          </cell>
          <cell r="BT315" t="str">
            <v>นายอาทิตย์ มอกอง</v>
          </cell>
          <cell r="BU315">
            <v>0</v>
          </cell>
          <cell r="BV315" t="str">
            <v>1.นายอาทิตย์ มอกอง
2.นายนัทธพงศ์ สรรพช่าง
3.นางสาวพรทิวา สรรพช่าง</v>
          </cell>
          <cell r="BW315" t="str">
            <v>จำเลยที่ 1
จำเลยที่ 2
จำเลยที่ 3</v>
          </cell>
          <cell r="BX315" t="str">
            <v>1-5401-00059-66-3
3-5406-00520-31-5
1-5406-00070-66-6</v>
          </cell>
          <cell r="BY315"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5" t="str">
            <v>ไม่พบทรัพย์</v>
          </cell>
          <cell r="CA315" t="str">
            <v>พบทรัพย์</v>
          </cell>
          <cell r="CB315">
            <v>3</v>
          </cell>
          <cell r="CC315" t="str">
            <v>จันทร์นิภา</v>
          </cell>
          <cell r="CD315"/>
          <cell r="CE315"/>
          <cell r="CF315"/>
          <cell r="CG315"/>
          <cell r="CH315"/>
          <cell r="CI315"/>
          <cell r="CJ315"/>
          <cell r="CK315"/>
          <cell r="CL315">
            <v>243004</v>
          </cell>
          <cell r="CM315">
            <v>243141</v>
          </cell>
          <cell r="CN315"/>
          <cell r="CO315"/>
        </row>
        <row r="316">
          <cell r="B316">
            <v>1756</v>
          </cell>
          <cell r="C316">
            <v>308</v>
          </cell>
          <cell r="D316">
            <v>4</v>
          </cell>
          <cell r="E316">
            <v>3</v>
          </cell>
          <cell r="F316">
            <v>2565</v>
          </cell>
          <cell r="G316">
            <v>800074562128</v>
          </cell>
          <cell r="H316" t="str">
            <v>นาย</v>
          </cell>
          <cell r="I316" t="str">
            <v>วีรธิน</v>
          </cell>
          <cell r="J316" t="str">
            <v>สุทธวงค์</v>
          </cell>
          <cell r="K316">
            <v>1571100061804</v>
          </cell>
          <cell r="L316" t="str">
            <v>นิมมานเหมินทร์</v>
          </cell>
          <cell r="M316" t="str">
            <v>เชียงใหม่ 1</v>
          </cell>
          <cell r="N316">
            <v>8</v>
          </cell>
          <cell r="O316" t="str">
            <v>ธนาคารประชาชน</v>
          </cell>
          <cell r="P316" t="str">
            <v>1.บุคคลค้ำประกัน</v>
          </cell>
          <cell r="Q316">
            <v>40905</v>
          </cell>
          <cell r="R316">
            <v>8426.81</v>
          </cell>
          <cell r="S316" t="str">
            <v>แขวงเชียงราย</v>
          </cell>
          <cell r="T316" t="str">
            <v>ผบ.3307</v>
          </cell>
          <cell r="U316">
            <v>2562</v>
          </cell>
          <cell r="V316" t="str">
            <v>ผบ.3512</v>
          </cell>
          <cell r="W316">
            <v>2562</v>
          </cell>
          <cell r="X316">
            <v>17</v>
          </cell>
          <cell r="Y316">
            <v>10</v>
          </cell>
          <cell r="Z316">
            <v>2562</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4/3/2565)//สืบแล้ว //สืบแล้ว  รายงานผล วันที่ 15/3/2565//สั่งสืบรอบ 2 วันที่ 25/3/2567 //</v>
          </cell>
          <cell r="BC316">
            <v>600</v>
          </cell>
          <cell r="BD316">
            <v>18</v>
          </cell>
          <cell r="BE316">
            <v>1</v>
          </cell>
          <cell r="BF316">
            <v>2566</v>
          </cell>
          <cell r="BG316">
            <v>0</v>
          </cell>
          <cell r="BH316" t="str">
            <v>-</v>
          </cell>
          <cell r="BI316" t="str">
            <v>-</v>
          </cell>
          <cell r="BJ316" t="str">
            <v>-</v>
          </cell>
          <cell r="BK316">
            <v>0</v>
          </cell>
          <cell r="BL316">
            <v>460</v>
          </cell>
          <cell r="BM316">
            <v>0</v>
          </cell>
          <cell r="BN316">
            <v>29</v>
          </cell>
          <cell r="BO316">
            <v>3</v>
          </cell>
          <cell r="BP316">
            <v>2566</v>
          </cell>
          <cell r="BQ316" t="str">
            <v>-</v>
          </cell>
          <cell r="BR316" t="str">
            <v>-</v>
          </cell>
          <cell r="BS316" t="str">
            <v>-</v>
          </cell>
          <cell r="BT316" t="str">
            <v>นายวีรธิน สุทธวงค์</v>
          </cell>
          <cell r="BU316">
            <v>0</v>
          </cell>
          <cell r="BV316" t="str">
            <v>1.นายวีรธิน สุทธวงค์
2.นายร่มฉัตร ราบรื่น</v>
          </cell>
          <cell r="BW316" t="str">
            <v>จำเลยที่ 1
จำเลยที่ 2</v>
          </cell>
          <cell r="BX316" t="str">
            <v>1571100061804
1560300099201</v>
          </cell>
          <cell r="BY316" t="str">
            <v>-ไม่พบว่ามีกรรมสิทธิ์ในที่ดิน อ.เมืองเชียงราย จ.เชียงราย
-ไม่พบว่ามีกรรมสิทธิ์ในที่ดิน อ.เทิง จ.เชียงราย</v>
          </cell>
          <cell r="BZ316" t="str">
            <v>ไม่พบทรัพย์</v>
          </cell>
          <cell r="CA316" t="str">
            <v>ไม่พบทรัพย์</v>
          </cell>
          <cell r="CB316"/>
          <cell r="CC316" t="str">
            <v>จันทร์นิภา</v>
          </cell>
          <cell r="CD316" t="str">
            <v>1.นายวีรธิน สุทธวงค์
2.นายร่มฉัตร ราบรื่น</v>
          </cell>
          <cell r="CE316" t="str">
            <v>จำเลยที่ 1
จำเลยที่ 2</v>
          </cell>
          <cell r="CF316" t="str">
            <v>1-5711-00061-80-4
1-5603-00099-20-1</v>
          </cell>
          <cell r="CG316" t="str">
            <v>-ไม่พบว่ามีกรรมสิทธิ์ในที่ดิน อ.เมืองเชียงราย จ.เชียงราย
-ไม่พบว่ามีกรรมสิทธิ์ในที่ดิน อ.เทิง จ.เชียงราย</v>
          </cell>
          <cell r="CH316" t="str">
            <v>ไม่พบ</v>
          </cell>
          <cell r="CI316"/>
          <cell r="CJ316">
            <v>2</v>
          </cell>
          <cell r="CK316"/>
          <cell r="CL316"/>
          <cell r="CM316"/>
          <cell r="CN316"/>
          <cell r="CO316"/>
        </row>
        <row r="317">
          <cell r="B317">
            <v>1757</v>
          </cell>
          <cell r="C317">
            <v>309</v>
          </cell>
          <cell r="D317">
            <v>7</v>
          </cell>
          <cell r="E317">
            <v>3</v>
          </cell>
          <cell r="F317">
            <v>2565</v>
          </cell>
          <cell r="G317">
            <v>800022186053</v>
          </cell>
          <cell r="H317" t="str">
            <v>ส.ต.หรือนาย</v>
          </cell>
          <cell r="I317" t="str">
            <v>พิชัย</v>
          </cell>
          <cell r="J317" t="str">
            <v>อมรกิจพึ่ง</v>
          </cell>
          <cell r="K317">
            <v>1500300004081</v>
          </cell>
          <cell r="L317" t="str">
            <v>มหาวิทยาลัยเชียงใหม่</v>
          </cell>
          <cell r="M317" t="str">
            <v>เชียงใหม่ 2</v>
          </cell>
          <cell r="N317">
            <v>8</v>
          </cell>
          <cell r="O317" t="str">
            <v>สินเชื่อสวัสดิการ</v>
          </cell>
          <cell r="P317" t="str">
            <v>1.บุคคลค้ำประกัน</v>
          </cell>
          <cell r="Q317">
            <v>212384.35</v>
          </cell>
          <cell r="R317">
            <v>20822.13</v>
          </cell>
          <cell r="S317" t="str">
            <v>แขวงเชียงใหม่</v>
          </cell>
          <cell r="T317" t="str">
            <v>ผบ.3511</v>
          </cell>
          <cell r="U317">
            <v>2562</v>
          </cell>
          <cell r="V317" t="str">
            <v>ผบ.4917</v>
          </cell>
          <cell r="W317">
            <v>2562</v>
          </cell>
          <cell r="X317">
            <v>15</v>
          </cell>
          <cell r="Y317">
            <v>6</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4/3/2565)//ไม่สืบแล้ว คดีเพิกถอน</v>
          </cell>
          <cell r="BC317">
            <v>0</v>
          </cell>
          <cell r="BD317">
            <v>13</v>
          </cell>
          <cell r="BE317">
            <v>6</v>
          </cell>
          <cell r="BF317">
            <v>2565</v>
          </cell>
          <cell r="BG317">
            <v>0</v>
          </cell>
          <cell r="BH317" t="str">
            <v>-</v>
          </cell>
          <cell r="BI317" t="str">
            <v>-</v>
          </cell>
          <cell r="BJ317" t="str">
            <v>-</v>
          </cell>
          <cell r="BK317">
            <v>0</v>
          </cell>
          <cell r="BL317">
            <v>915</v>
          </cell>
          <cell r="BM317">
            <v>0</v>
          </cell>
          <cell r="BN317">
            <v>30</v>
          </cell>
          <cell r="BO317">
            <v>8</v>
          </cell>
          <cell r="BP317">
            <v>2565</v>
          </cell>
          <cell r="BQ317" t="str">
            <v>-</v>
          </cell>
          <cell r="BR317" t="str">
            <v>-</v>
          </cell>
          <cell r="BS317" t="str">
            <v>-</v>
          </cell>
          <cell r="BT317" t="str">
            <v>ส.ต.หรือนายพิชัย อมรกิจพึ่ง</v>
          </cell>
          <cell r="BU317">
            <v>88326011105</v>
          </cell>
          <cell r="BV317" t="str">
            <v>1.ส.ต.หรือนาย พิชัย อมรกิจพึ่ง
2.นายจรัญ อินทจักร์</v>
          </cell>
          <cell r="BW317" t="str">
            <v>จำเลยที่ 1
จำเลยที่ 2</v>
          </cell>
          <cell r="BX317" t="str">
            <v>1500300004081
3500600318745</v>
          </cell>
          <cell r="BY317"/>
          <cell r="BZ317"/>
          <cell r="CA317"/>
          <cell r="CB317"/>
          <cell r="CC317" t="str">
            <v>จันทร์นิภา</v>
          </cell>
          <cell r="CD317"/>
          <cell r="CE317"/>
          <cell r="CF317"/>
          <cell r="CG317"/>
          <cell r="CH317"/>
          <cell r="CI317"/>
          <cell r="CJ317"/>
          <cell r="CK317"/>
          <cell r="CL317"/>
          <cell r="CM317"/>
          <cell r="CN317"/>
          <cell r="CO317"/>
        </row>
        <row r="318">
          <cell r="B318">
            <v>1758</v>
          </cell>
          <cell r="C318">
            <v>310</v>
          </cell>
          <cell r="D318">
            <v>9</v>
          </cell>
          <cell r="E318">
            <v>3</v>
          </cell>
          <cell r="F318">
            <v>2565</v>
          </cell>
          <cell r="G318">
            <v>800041104301</v>
          </cell>
          <cell r="H318" t="str">
            <v>นางสาว</v>
          </cell>
          <cell r="I318" t="str">
            <v>สุชัญญา</v>
          </cell>
          <cell r="J318" t="str">
            <v>กันสม</v>
          </cell>
          <cell r="K318">
            <v>3570900524553</v>
          </cell>
          <cell r="L318" t="str">
            <v>เซ็นทรัลแอร์พอร์ตพลาซ่า
เชียงใหม่</v>
          </cell>
          <cell r="M318" t="str">
            <v>เชียงใหม่ 1</v>
          </cell>
          <cell r="N318">
            <v>8</v>
          </cell>
          <cell r="O318" t="str">
            <v>สินเชื่อธนาคารประชาชน</v>
          </cell>
          <cell r="P318" t="str">
            <v>1.บุคคลค้ำประกัน</v>
          </cell>
          <cell r="Q318">
            <v>47172.95</v>
          </cell>
          <cell r="R318">
            <v>8552.7900000000009</v>
          </cell>
          <cell r="S318" t="str">
            <v>จังหวัดเชียงราย</v>
          </cell>
          <cell r="T318" t="str">
            <v>ผบ.1805</v>
          </cell>
          <cell r="U318">
            <v>2559</v>
          </cell>
          <cell r="V318" t="str">
            <v>ผบ.5653</v>
          </cell>
          <cell r="W318">
            <v>2559</v>
          </cell>
          <cell r="X318">
            <v>25</v>
          </cell>
          <cell r="Y318">
            <v>7</v>
          </cell>
          <cell r="Z318">
            <v>2559</v>
          </cell>
          <cell r="AA318">
            <v>25</v>
          </cell>
          <cell r="AB318">
            <v>7</v>
          </cell>
          <cell r="AC318">
            <v>2559</v>
          </cell>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9/3/2565)//สืบแล้ว  รายงานผล วันที่ 5/4/2565</v>
          </cell>
          <cell r="BC318">
            <v>1200</v>
          </cell>
          <cell r="BD318">
            <v>30</v>
          </cell>
          <cell r="BE318">
            <v>11</v>
          </cell>
          <cell r="BF318">
            <v>2565</v>
          </cell>
          <cell r="BG318">
            <v>0</v>
          </cell>
          <cell r="BH318" t="str">
            <v>-</v>
          </cell>
          <cell r="BI318" t="str">
            <v>-</v>
          </cell>
          <cell r="BJ318" t="str">
            <v>-</v>
          </cell>
          <cell r="BK318">
            <v>0</v>
          </cell>
          <cell r="BL318">
            <v>1395</v>
          </cell>
          <cell r="BM318">
            <v>0</v>
          </cell>
          <cell r="BN318">
            <v>17</v>
          </cell>
          <cell r="BO318">
            <v>2</v>
          </cell>
          <cell r="BP318">
            <v>2566</v>
          </cell>
          <cell r="BQ318" t="str">
            <v>-</v>
          </cell>
          <cell r="BR318" t="str">
            <v>-</v>
          </cell>
          <cell r="BS318" t="str">
            <v>-</v>
          </cell>
          <cell r="BT318" t="str">
            <v>นางสาวสุชัญญา กันสม</v>
          </cell>
          <cell r="BU318">
            <v>0</v>
          </cell>
          <cell r="BV318" t="str">
            <v>1.นางสาวสุชัญญา  กันสม
2.นายอธิภัทร  สาระไชย
3.นางสาวนันทกาณจน์  ศรีปิยะวัฒน์
4.นายฉัตรฐพล เรืองเจริญ</v>
          </cell>
          <cell r="BW318" t="str">
            <v>จำเลยที่ 1
จำเลยที่ 2
จำเลยที่ 3
คู่สมรสจำเลยที่ 3</v>
          </cell>
          <cell r="BX318" t="str">
            <v>3570900524553
5550500409541
1529900116112
1510500012044</v>
          </cell>
          <cell r="BY318"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8" t="str">
            <v>ไม่พบทรัพย์</v>
          </cell>
          <cell r="CA318" t="str">
            <v>พบทรัพย์</v>
          </cell>
          <cell r="CB318"/>
          <cell r="CC318" t="str">
            <v>จันทร์นิภา</v>
          </cell>
          <cell r="CD318"/>
          <cell r="CE318"/>
          <cell r="CF318"/>
          <cell r="CG318"/>
          <cell r="CH318"/>
          <cell r="CI318"/>
          <cell r="CJ318"/>
          <cell r="CK318"/>
          <cell r="CL318"/>
          <cell r="CM318"/>
          <cell r="CN318"/>
          <cell r="CO318"/>
        </row>
        <row r="319">
          <cell r="B319">
            <v>1759</v>
          </cell>
          <cell r="C319">
            <v>311</v>
          </cell>
          <cell r="D319">
            <v>11</v>
          </cell>
          <cell r="E319">
            <v>3</v>
          </cell>
          <cell r="F319">
            <v>2565</v>
          </cell>
          <cell r="G319">
            <v>800024823349</v>
          </cell>
          <cell r="H319" t="str">
            <v>นาง</v>
          </cell>
          <cell r="I319" t="str">
            <v>พัชรวรรธ์</v>
          </cell>
          <cell r="J319" t="str">
            <v>ก้างออนตา</v>
          </cell>
          <cell r="K319">
            <v>3570700233865</v>
          </cell>
          <cell r="L319" t="str">
            <v>เซ็นทรัลแอร์พอร์ตพลาซ่า
เชียงใหม่</v>
          </cell>
          <cell r="M319" t="str">
            <v>เชียงใหม่ 1</v>
          </cell>
          <cell r="N319">
            <v>8</v>
          </cell>
          <cell r="O319" t="str">
            <v>สินเชื่อธนาคารประชาชน</v>
          </cell>
          <cell r="P319" t="str">
            <v>1.บุคคลค้ำประกัน</v>
          </cell>
          <cell r="Q319">
            <v>185513.43</v>
          </cell>
          <cell r="R319">
            <v>89713.43</v>
          </cell>
          <cell r="S319" t="str">
            <v>แขวงเชียงราย</v>
          </cell>
          <cell r="T319" t="str">
            <v>ผบE.1340</v>
          </cell>
          <cell r="U319">
            <v>2564</v>
          </cell>
          <cell r="V319" t="str">
            <v>ผบE.1258</v>
          </cell>
          <cell r="W319">
            <v>2564</v>
          </cell>
          <cell r="X319">
            <v>25</v>
          </cell>
          <cell r="Y319">
            <v>8</v>
          </cell>
          <cell r="Z319">
            <v>2564</v>
          </cell>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11/3/2565)//สืบแล้ว  รายงานผล วันที่ 5/4/2565</v>
          </cell>
          <cell r="BC319">
            <v>1500</v>
          </cell>
          <cell r="BD319">
            <v>18</v>
          </cell>
          <cell r="BE319">
            <v>1</v>
          </cell>
          <cell r="BF319">
            <v>2566</v>
          </cell>
          <cell r="BG319">
            <v>0</v>
          </cell>
          <cell r="BH319" t="str">
            <v>-</v>
          </cell>
          <cell r="BI319" t="str">
            <v>-</v>
          </cell>
          <cell r="BJ319" t="str">
            <v>-</v>
          </cell>
          <cell r="BK319">
            <v>0</v>
          </cell>
          <cell r="BL319">
            <v>1785</v>
          </cell>
          <cell r="BM319">
            <v>0</v>
          </cell>
          <cell r="BN319">
            <v>21</v>
          </cell>
          <cell r="BO319">
            <v>3</v>
          </cell>
          <cell r="BP319">
            <v>2566</v>
          </cell>
          <cell r="BQ319" t="str">
            <v>-</v>
          </cell>
          <cell r="BR319" t="str">
            <v>-</v>
          </cell>
          <cell r="BS319" t="str">
            <v>-</v>
          </cell>
          <cell r="BT319" t="str">
            <v>นางพัชรวรรธ์ ก้างออนตา</v>
          </cell>
          <cell r="BU319">
            <v>823559010707</v>
          </cell>
          <cell r="BV319"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19" t="str">
            <v>จำเลยที่ 1
คู่สมรสจำเลยที่ 1
จำเลยที่ 2
คู่สมรสจำเลยที่ 2
จำเลยที่ 3</v>
          </cell>
          <cell r="BX319" t="str">
            <v>3570700233865
3110102521062
3650800404229
3650801016648
3130500132864</v>
          </cell>
          <cell r="BY319"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19"/>
          <cell r="CA319" t="str">
            <v>พบทรัพย์</v>
          </cell>
          <cell r="CB319">
            <v>5</v>
          </cell>
          <cell r="CC319" t="str">
            <v>จันทร์นิภา</v>
          </cell>
          <cell r="CD319"/>
          <cell r="CE319"/>
          <cell r="CF319"/>
          <cell r="CG319"/>
          <cell r="CH319"/>
          <cell r="CI319"/>
          <cell r="CJ319"/>
          <cell r="CK319"/>
          <cell r="CL319"/>
          <cell r="CM319"/>
          <cell r="CN319"/>
          <cell r="CO319"/>
        </row>
        <row r="320">
          <cell r="B320">
            <v>1760</v>
          </cell>
          <cell r="C320">
            <v>312</v>
          </cell>
          <cell r="D320">
            <v>11</v>
          </cell>
          <cell r="E320">
            <v>3</v>
          </cell>
          <cell r="F320">
            <v>2565</v>
          </cell>
          <cell r="G320">
            <v>800031896635</v>
          </cell>
          <cell r="H320" t="str">
            <v>นาง</v>
          </cell>
          <cell r="I320" t="str">
            <v>ลลิดา</v>
          </cell>
          <cell r="J320" t="str">
            <v>ปลาเงิน</v>
          </cell>
          <cell r="K320">
            <v>3570500233012</v>
          </cell>
          <cell r="L320" t="str">
            <v>เซ็นทรัลแอร์พอร์ตพลาซ่า
เชียงใหม่</v>
          </cell>
          <cell r="M320" t="str">
            <v>เชียงใหม่ 1</v>
          </cell>
          <cell r="N320">
            <v>8</v>
          </cell>
          <cell r="O320" t="str">
            <v>สินเชื่อสวัสดิการ</v>
          </cell>
          <cell r="P320" t="str">
            <v>1.บุคคลค้ำประกัน</v>
          </cell>
          <cell r="Q320">
            <v>975940.95</v>
          </cell>
          <cell r="R320">
            <v>284766.21000000002</v>
          </cell>
          <cell r="S320" t="str">
            <v>จังหวัดเชียงใหม่</v>
          </cell>
          <cell r="T320" t="str">
            <v>ผบE.86</v>
          </cell>
          <cell r="U320">
            <v>2564</v>
          </cell>
          <cell r="V320" t="str">
            <v>ผบE.947</v>
          </cell>
          <cell r="W320">
            <v>2564</v>
          </cell>
          <cell r="X320"/>
          <cell r="Y320"/>
          <cell r="Z320"/>
          <cell r="AA320">
            <v>18</v>
          </cell>
          <cell r="AB320">
            <v>10</v>
          </cell>
          <cell r="AC320">
            <v>2564</v>
          </cell>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21/4/2565</v>
          </cell>
          <cell r="BC320">
            <v>1800</v>
          </cell>
          <cell r="BD320">
            <v>18</v>
          </cell>
          <cell r="BE320">
            <v>1</v>
          </cell>
          <cell r="BF320">
            <v>2566</v>
          </cell>
          <cell r="BG320">
            <v>0</v>
          </cell>
          <cell r="BH320" t="str">
            <v>-</v>
          </cell>
          <cell r="BI320" t="str">
            <v>-</v>
          </cell>
          <cell r="BJ320" t="str">
            <v>-</v>
          </cell>
          <cell r="BK320">
            <v>0</v>
          </cell>
          <cell r="BL320">
            <v>2520</v>
          </cell>
          <cell r="BM320">
            <v>0</v>
          </cell>
          <cell r="BN320">
            <v>21</v>
          </cell>
          <cell r="BO320">
            <v>3</v>
          </cell>
          <cell r="BP320">
            <v>2566</v>
          </cell>
          <cell r="BQ320" t="str">
            <v>-</v>
          </cell>
          <cell r="BR320" t="str">
            <v>-</v>
          </cell>
          <cell r="BS320" t="str">
            <v>-</v>
          </cell>
          <cell r="BT320" t="str">
            <v>นางลลิดา ปลาเงิน</v>
          </cell>
          <cell r="BU320">
            <v>883162012413</v>
          </cell>
          <cell r="BV320"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0" t="str">
            <v>จำเลยที่ 1
คู่สมรสจำเลยที่ 1
จำเลยที่ 2
คู่สมรสจำเลยที่ 2
จำเลยที่ 3
คู่สมรสจำเลยที่ 3</v>
          </cell>
          <cell r="BX320" t="str">
            <v>3570500233012
1500700008253
3400800175329
3670100887383
3501500396435
3101801386823</v>
          </cell>
          <cell r="BY320"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0" t="str">
            <v>พบทรัพย์</v>
          </cell>
          <cell r="CA320" t="str">
            <v>พบทรัพย์</v>
          </cell>
          <cell r="CB320">
            <v>6</v>
          </cell>
          <cell r="CC320" t="str">
            <v>จันทร์นิภา</v>
          </cell>
          <cell r="CD320"/>
          <cell r="CE320"/>
          <cell r="CF320"/>
          <cell r="CG320"/>
          <cell r="CH320"/>
          <cell r="CI320"/>
          <cell r="CJ320"/>
          <cell r="CK320"/>
          <cell r="CL320"/>
          <cell r="CM320"/>
          <cell r="CN320"/>
          <cell r="CO320"/>
        </row>
        <row r="321">
          <cell r="B321">
            <v>1761</v>
          </cell>
          <cell r="C321">
            <v>313</v>
          </cell>
          <cell r="D321">
            <v>16</v>
          </cell>
          <cell r="E321">
            <v>3</v>
          </cell>
          <cell r="F321">
            <v>2565</v>
          </cell>
          <cell r="G321">
            <v>800041641757</v>
          </cell>
          <cell r="H321" t="str">
            <v>นาย</v>
          </cell>
          <cell r="I321" t="str">
            <v>ชัยวุฒิ</v>
          </cell>
          <cell r="J321" t="str">
            <v>ถวาย</v>
          </cell>
          <cell r="K321">
            <v>3501400148430</v>
          </cell>
          <cell r="L321" t="str">
            <v>แม่โจ้</v>
          </cell>
          <cell r="M321" t="str">
            <v>เชียงใหม่ 2</v>
          </cell>
          <cell r="N321">
            <v>8</v>
          </cell>
          <cell r="O321" t="str">
            <v>สินเชื่อห้องแถว</v>
          </cell>
          <cell r="P321" t="str">
            <v>1.บุคคลค้ำประกัน</v>
          </cell>
          <cell r="Q321">
            <v>504747.36</v>
          </cell>
          <cell r="R321">
            <v>139670.98000000001</v>
          </cell>
          <cell r="S321" t="str">
            <v>จังหวัดเชียงใหม่</v>
          </cell>
          <cell r="T321" t="str">
            <v>ผบE.927</v>
          </cell>
          <cell r="U321">
            <v>2564</v>
          </cell>
          <cell r="V321" t="str">
            <v>ผบE.56</v>
          </cell>
          <cell r="W321">
            <v>2565</v>
          </cell>
          <cell r="X321">
            <v>19</v>
          </cell>
          <cell r="Y321">
            <v>1</v>
          </cell>
          <cell r="Z321">
            <v>2565</v>
          </cell>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16/3/2565)//สืบแล้ว  รายงานผล วันที่ 11/5/2565</v>
          </cell>
          <cell r="BC321">
            <v>1200</v>
          </cell>
          <cell r="BD321">
            <v>25</v>
          </cell>
          <cell r="BE321">
            <v>11</v>
          </cell>
          <cell r="BF321">
            <v>2565</v>
          </cell>
          <cell r="BG321">
            <v>0</v>
          </cell>
          <cell r="BH321" t="str">
            <v>-</v>
          </cell>
          <cell r="BI321" t="str">
            <v>-</v>
          </cell>
          <cell r="BJ321" t="str">
            <v>-</v>
          </cell>
          <cell r="BK321">
            <v>0</v>
          </cell>
          <cell r="BL321">
            <v>1790</v>
          </cell>
          <cell r="BM321">
            <v>0</v>
          </cell>
          <cell r="BN321">
            <v>2</v>
          </cell>
          <cell r="BO321">
            <v>6</v>
          </cell>
          <cell r="BP321">
            <v>2566</v>
          </cell>
          <cell r="BQ321" t="str">
            <v>-</v>
          </cell>
          <cell r="BR321" t="str">
            <v>-</v>
          </cell>
          <cell r="BS321" t="str">
            <v>-</v>
          </cell>
          <cell r="BT321" t="str">
            <v>นายชัยวุฒิ ถวาย</v>
          </cell>
          <cell r="BU321">
            <v>823660010748</v>
          </cell>
          <cell r="BV321" t="str">
            <v>1.นายอดิสรณ์ พวงทอง
2.นางจันทร์เพ็ญ พวงทอง
3.นายอุทัย เลิศกุลทิพย์
4.นางสาวจิรชญา ศรีอุทัย</v>
          </cell>
          <cell r="BW321" t="str">
            <v>จำเลยที่ 2
คู่สมรสจำเลยที่ 2
จำเลยที่ 3
คู่สมรสจำเลยที่ 3</v>
          </cell>
          <cell r="BX321" t="str">
            <v>3-5899-00049-57-8
3-5899-00049-53-5
3-8099-00676-87-1
3-5012-00190-16-9</v>
          </cell>
          <cell r="BY321"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1" t="str">
            <v>พบทรัพย์</v>
          </cell>
          <cell r="CA321" t="str">
            <v>พบทรัพย์</v>
          </cell>
          <cell r="CB321">
            <v>4</v>
          </cell>
          <cell r="CC321" t="str">
            <v>จันทร์นิภา</v>
          </cell>
          <cell r="CD321"/>
          <cell r="CE321"/>
          <cell r="CF321"/>
          <cell r="CG321"/>
          <cell r="CH321"/>
          <cell r="CI321"/>
          <cell r="CJ321"/>
          <cell r="CK321"/>
          <cell r="CL321"/>
          <cell r="CM321"/>
          <cell r="CN321"/>
          <cell r="CO321"/>
        </row>
        <row r="322">
          <cell r="B322">
            <v>1762</v>
          </cell>
          <cell r="C322">
            <v>314</v>
          </cell>
          <cell r="D322">
            <v>16</v>
          </cell>
          <cell r="E322">
            <v>3</v>
          </cell>
          <cell r="F322">
            <v>2565</v>
          </cell>
          <cell r="G322">
            <v>800057873666</v>
          </cell>
          <cell r="H322" t="str">
            <v>นางสาว</v>
          </cell>
          <cell r="I322" t="str">
            <v>สายน้ำผึ้ง</v>
          </cell>
          <cell r="J322" t="str">
            <v>ศรีบุญเป็ง</v>
          </cell>
          <cell r="K322">
            <v>1471200032971</v>
          </cell>
          <cell r="L322" t="str">
            <v>แม่แตง</v>
          </cell>
          <cell r="M322" t="str">
            <v>เชียงใหม่ 2</v>
          </cell>
          <cell r="N322">
            <v>8</v>
          </cell>
          <cell r="O322" t="str">
            <v>สินเชื่อธปช.</v>
          </cell>
          <cell r="P322" t="str">
            <v>1.บุคคลค้ำประกัน</v>
          </cell>
          <cell r="Q322">
            <v>52083.64</v>
          </cell>
          <cell r="R322">
            <v>40364.400000000001</v>
          </cell>
          <cell r="S322" t="str">
            <v>แขวงเชียงดาว</v>
          </cell>
          <cell r="T322" t="str">
            <v>ผบE.419</v>
          </cell>
          <cell r="U322">
            <v>2564</v>
          </cell>
          <cell r="V322" t="str">
            <v>ผบE.647</v>
          </cell>
          <cell r="W322">
            <v>2564</v>
          </cell>
          <cell r="X322"/>
          <cell r="Y322"/>
          <cell r="Z322"/>
          <cell r="AA322">
            <v>14</v>
          </cell>
          <cell r="AB322">
            <v>12</v>
          </cell>
          <cell r="AC322">
            <v>2564</v>
          </cell>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9/5/2565</v>
          </cell>
          <cell r="BC322">
            <v>1200</v>
          </cell>
          <cell r="BD322">
            <v>25</v>
          </cell>
          <cell r="BE322">
            <v>11</v>
          </cell>
          <cell r="BF322">
            <v>2565</v>
          </cell>
          <cell r="BG322">
            <v>0</v>
          </cell>
          <cell r="BH322" t="str">
            <v>-</v>
          </cell>
          <cell r="BI322" t="str">
            <v>-</v>
          </cell>
          <cell r="BJ322" t="str">
            <v>-</v>
          </cell>
          <cell r="BK322">
            <v>0</v>
          </cell>
          <cell r="BL322">
            <v>1150</v>
          </cell>
          <cell r="BM322">
            <v>0</v>
          </cell>
          <cell r="BN322">
            <v>2</v>
          </cell>
          <cell r="BO322">
            <v>6</v>
          </cell>
          <cell r="BP322">
            <v>2566</v>
          </cell>
          <cell r="BQ322" t="str">
            <v>-</v>
          </cell>
          <cell r="BR322" t="str">
            <v>-</v>
          </cell>
          <cell r="BS322" t="str">
            <v>-</v>
          </cell>
          <cell r="BT322" t="str">
            <v>นางสาวสายน้ำผึ้ง ศรีบุญเป็ง</v>
          </cell>
          <cell r="BU322">
            <v>823561010346</v>
          </cell>
          <cell r="BV322" t="str">
            <v>1.นางสาวสายน้ำผึ้ง ศรีบุญเป็ง
2.นายทองอยู่ ศรีบุญเป็ง
3.นางสาววรรณิดา สุวรรณ์
4.นายอาทิตติยพัฒน์ ศรีนวล</v>
          </cell>
          <cell r="BW322" t="str">
            <v>จำเลยที่ 1
คู่สมรสจำเลยที่ 1
จำเลยที่ 2
จำเลยที่ 3</v>
          </cell>
          <cell r="BX322" t="str">
            <v>1471200032971
3500600640612
1500600075030
1500690002541</v>
          </cell>
          <cell r="BY32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1763</v>
          </cell>
          <cell r="C323">
            <v>315</v>
          </cell>
          <cell r="D323">
            <v>16</v>
          </cell>
          <cell r="E323">
            <v>3</v>
          </cell>
          <cell r="F323">
            <v>2565</v>
          </cell>
          <cell r="G323">
            <v>800087026467</v>
          </cell>
          <cell r="H323" t="str">
            <v>นาย</v>
          </cell>
          <cell r="I323" t="str">
            <v>ภัทรกฤษ</v>
          </cell>
          <cell r="J323" t="str">
            <v>แปงจันทร์หอม</v>
          </cell>
          <cell r="K323">
            <v>3500700071105</v>
          </cell>
          <cell r="L323" t="str">
            <v>ดอยสะเก็ด</v>
          </cell>
          <cell r="M323" t="str">
            <v>เชียงใหม่ 1</v>
          </cell>
          <cell r="N323">
            <v>8</v>
          </cell>
          <cell r="O323" t="str">
            <v>สินเชื่อธนาคารประชาชน</v>
          </cell>
          <cell r="P323" t="str">
            <v>1.บุคคลค้ำประกัน</v>
          </cell>
          <cell r="Q323">
            <v>73887.55</v>
          </cell>
          <cell r="R323">
            <v>15231.55</v>
          </cell>
          <cell r="S323" t="str">
            <v>แขวงเชียงใหม่</v>
          </cell>
          <cell r="T323" t="str">
            <v>ผบE.3196</v>
          </cell>
          <cell r="U323">
            <v>2564</v>
          </cell>
          <cell r="V323" t="str">
            <v>ผบE.4081</v>
          </cell>
          <cell r="W323">
            <v>2564</v>
          </cell>
          <cell r="X323">
            <v>13</v>
          </cell>
          <cell r="Y323">
            <v>12</v>
          </cell>
          <cell r="Z323">
            <v>2564</v>
          </cell>
          <cell r="AA323"/>
          <cell r="AB323"/>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v>
          </cell>
          <cell r="BC323">
            <v>900</v>
          </cell>
          <cell r="BD323">
            <v>25</v>
          </cell>
          <cell r="BE323">
            <v>11</v>
          </cell>
          <cell r="BF323">
            <v>2565</v>
          </cell>
          <cell r="BG323">
            <v>0</v>
          </cell>
          <cell r="BH323" t="str">
            <v>-</v>
          </cell>
          <cell r="BI323" t="str">
            <v>-</v>
          </cell>
          <cell r="BJ323" t="str">
            <v>-</v>
          </cell>
          <cell r="BK323">
            <v>0</v>
          </cell>
          <cell r="BL323">
            <v>1160</v>
          </cell>
          <cell r="BM323">
            <v>0</v>
          </cell>
          <cell r="BN323">
            <v>25</v>
          </cell>
          <cell r="BO323">
            <v>4</v>
          </cell>
          <cell r="BP323">
            <v>2566</v>
          </cell>
          <cell r="BQ323" t="str">
            <v>-</v>
          </cell>
          <cell r="BR323" t="str">
            <v>-</v>
          </cell>
          <cell r="BS323" t="str">
            <v>-</v>
          </cell>
          <cell r="BT323" t="str">
            <v>นายภัทรกฤษ แปงจันทร์หอม</v>
          </cell>
          <cell r="BU323">
            <v>883264010097</v>
          </cell>
          <cell r="BV323" t="str">
            <v>1.นายภัทรกฤษ แปงจันทร์หอม
2.นางสาวเขมจิรา จอมเม็ด
3.นายอร่าม อิ่มสมโภช</v>
          </cell>
          <cell r="BW323" t="str">
            <v>จำเลยที่ 1
จำเลยที่ 2
จำเลยที่ 3</v>
          </cell>
          <cell r="BX323" t="str">
            <v>3500700071105
1500600079507
3102001273880</v>
          </cell>
          <cell r="BY323"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3" t="str">
            <v>พบทรัพย์</v>
          </cell>
          <cell r="CA323" t="str">
            <v>พบทรัพย์</v>
          </cell>
          <cell r="CB323">
            <v>3</v>
          </cell>
          <cell r="CC323" t="str">
            <v>จันทร์นิภา</v>
          </cell>
          <cell r="CD323"/>
          <cell r="CE323"/>
          <cell r="CF323"/>
          <cell r="CG323"/>
          <cell r="CH323"/>
          <cell r="CI323"/>
          <cell r="CJ323"/>
          <cell r="CK323"/>
          <cell r="CL323"/>
          <cell r="CM323"/>
          <cell r="CN323"/>
          <cell r="CO323"/>
        </row>
        <row r="324">
          <cell r="B324">
            <v>1764</v>
          </cell>
          <cell r="C324">
            <v>316</v>
          </cell>
          <cell r="D324">
            <v>16</v>
          </cell>
          <cell r="E324">
            <v>3</v>
          </cell>
          <cell r="F324">
            <v>2565</v>
          </cell>
          <cell r="G324">
            <v>800088217131</v>
          </cell>
          <cell r="H324" t="str">
            <v>นางสาว</v>
          </cell>
          <cell r="I324" t="str">
            <v>ฐิติวรดา</v>
          </cell>
          <cell r="J324" t="str">
            <v>ไชยเทพ</v>
          </cell>
          <cell r="K324">
            <v>3500500322741</v>
          </cell>
          <cell r="L324" t="str">
            <v>ดอยสะเก็ด</v>
          </cell>
          <cell r="M324" t="str">
            <v>เชียงใหม่ 1</v>
          </cell>
          <cell r="N324">
            <v>8</v>
          </cell>
          <cell r="O324" t="str">
            <v>สินเชื่อแก้ไขปัญหาหนี้นอกระบบPSA ระยะที่ 2</v>
          </cell>
          <cell r="P324" t="str">
            <v>1.บุคคลค้ำประกัน</v>
          </cell>
          <cell r="Q324">
            <v>42794.47</v>
          </cell>
          <cell r="R324">
            <v>6972.47</v>
          </cell>
          <cell r="S324" t="str">
            <v>แขวงเชียงใหม่</v>
          </cell>
          <cell r="T324" t="str">
            <v>ผบE.3195</v>
          </cell>
          <cell r="U324">
            <v>2564</v>
          </cell>
          <cell r="V324" t="str">
            <v>ผบE.4082</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21/4/2565//สืบครั้งที่ 2 รายงานผล 25/6/2567</v>
          </cell>
          <cell r="BC324">
            <v>1200</v>
          </cell>
          <cell r="BD324">
            <v>25</v>
          </cell>
          <cell r="BE324">
            <v>11</v>
          </cell>
          <cell r="BF324">
            <v>2565</v>
          </cell>
          <cell r="BG324">
            <v>0</v>
          </cell>
          <cell r="BH324" t="str">
            <v>-</v>
          </cell>
          <cell r="BI324" t="str">
            <v>-</v>
          </cell>
          <cell r="BJ324" t="str">
            <v>-</v>
          </cell>
          <cell r="BK324">
            <v>0</v>
          </cell>
          <cell r="BL324">
            <v>810</v>
          </cell>
          <cell r="BM324">
            <v>0</v>
          </cell>
          <cell r="BN324">
            <v>25</v>
          </cell>
          <cell r="BO324">
            <v>4</v>
          </cell>
          <cell r="BP324">
            <v>2566</v>
          </cell>
          <cell r="BQ324" t="str">
            <v>-</v>
          </cell>
          <cell r="BR324" t="str">
            <v>-</v>
          </cell>
          <cell r="BS324" t="str">
            <v>-</v>
          </cell>
          <cell r="BT324" t="str">
            <v>นางสาวฐิติวรดา ไชยเทพ</v>
          </cell>
          <cell r="BU324">
            <v>883264010094</v>
          </cell>
          <cell r="BV324" t="str">
            <v>1.นางสาวฐิติวรดา ไชยเทพ
2.นางจันทร์เพ็ญ ตาอุ่นใจ
3.นางเจษฎา กิจสุภา
4.นายเฉลียว ตาอุ่นใจ</v>
          </cell>
          <cell r="BW324" t="str">
            <v>จำเลยที่ 1
จำเลยที่ 2
จำเลยที่ 3
คู่สมรสจำเลยที่ 3</v>
          </cell>
          <cell r="BX324" t="str">
            <v>3500500322741
3500500322791
3500500562202
3500500360880</v>
          </cell>
          <cell r="BY324"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4" t="str">
            <v>ไม่พบทรัพย์</v>
          </cell>
          <cell r="CA324" t="str">
            <v>พบทรัพย์</v>
          </cell>
          <cell r="CB324">
            <v>4</v>
          </cell>
          <cell r="CC324" t="str">
            <v>จันทร์นิภา</v>
          </cell>
          <cell r="CD324" t="str">
            <v>1.นางสาวฐิติวรดา  ไชยเทพ
2.นางจันทร์เพ็ญ  ตาอุ่นใจ
3.นายเฉลียว  ตาอุ่นใจ
4.นางเจษฎา  กิจสุภา</v>
          </cell>
          <cell r="CE324" t="str">
            <v xml:space="preserve">จำเลยที่ 1
จำเลยที่ 2
คู่สมรสจำเลยที่ 2
จำเลยที่ 3
</v>
          </cell>
          <cell r="CF324" t="str">
            <v>3-5005-00322-74-1
3-5005-00322-79-1
3-5005-00360-88-0
3-5005-00562-20-2</v>
          </cell>
          <cell r="CG324"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4"/>
          <cell r="CI324"/>
          <cell r="CJ324">
            <v>4</v>
          </cell>
          <cell r="CK324"/>
          <cell r="CL324"/>
          <cell r="CM324"/>
          <cell r="CN324"/>
          <cell r="CO324"/>
        </row>
        <row r="325">
          <cell r="B325">
            <v>1765</v>
          </cell>
          <cell r="C325">
            <v>317</v>
          </cell>
          <cell r="D325">
            <v>16</v>
          </cell>
          <cell r="E325">
            <v>3</v>
          </cell>
          <cell r="F325">
            <v>2565</v>
          </cell>
          <cell r="G325">
            <v>800088217180</v>
          </cell>
          <cell r="H325" t="str">
            <v>นาง</v>
          </cell>
          <cell r="I325" t="str">
            <v>เจษฎา</v>
          </cell>
          <cell r="J325" t="str">
            <v>กิจสุภา</v>
          </cell>
          <cell r="K325">
            <v>3500500562202</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42895.7</v>
          </cell>
          <cell r="R325">
            <v>7073.7</v>
          </cell>
          <cell r="S325" t="str">
            <v>แขวงเชียงใหม่</v>
          </cell>
          <cell r="T325" t="str">
            <v>ผบE.3197</v>
          </cell>
          <cell r="U325">
            <v>2564</v>
          </cell>
          <cell r="V325" t="str">
            <v>ผบE.4105</v>
          </cell>
          <cell r="W325">
            <v>2564</v>
          </cell>
          <cell r="X325">
            <v>13</v>
          </cell>
          <cell r="Y325">
            <v>112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21/4/2565//สืบแล้ว รายงานวันที่ 5/1/2566(ครั้งที่ 2)</v>
          </cell>
          <cell r="BC325">
            <v>1200</v>
          </cell>
          <cell r="BD325">
            <v>14</v>
          </cell>
          <cell r="BE325">
            <v>3</v>
          </cell>
          <cell r="BF325">
            <v>2567</v>
          </cell>
          <cell r="BG325">
            <v>0</v>
          </cell>
          <cell r="BH325" t="str">
            <v>-</v>
          </cell>
          <cell r="BI325" t="str">
            <v>-</v>
          </cell>
          <cell r="BJ325" t="str">
            <v>-</v>
          </cell>
          <cell r="BK325">
            <v>0</v>
          </cell>
          <cell r="BL325">
            <v>770</v>
          </cell>
          <cell r="BM325">
            <v>0</v>
          </cell>
          <cell r="BN325" t="str">
            <v/>
          </cell>
          <cell r="BO325" t="str">
            <v/>
          </cell>
          <cell r="BP325" t="str">
            <v/>
          </cell>
          <cell r="BQ325" t="str">
            <v>-</v>
          </cell>
          <cell r="BR325" t="str">
            <v>-</v>
          </cell>
          <cell r="BS325" t="str">
            <v>-</v>
          </cell>
          <cell r="BT325" t="str">
            <v>นางเจษฎา กิจสุภา</v>
          </cell>
          <cell r="BU325">
            <v>883264010095</v>
          </cell>
          <cell r="BV325" t="str">
            <v>1.นางเจษฎา กิจสุภา
2.นางสาวฐิติวรดา ไชยเทพ
3.นางจันทร์เพ็ญ ตาอุ่นใจ
4.นายเฉลียว ตาอุ่นใจ</v>
          </cell>
          <cell r="BW325" t="str">
            <v>จำเลยที่ 1
จำเลยที่ 2
จำเลยที่ 3
คู่สมรสจำเลยที่ 3</v>
          </cell>
          <cell r="BX325" t="str">
            <v>3500500562202
3500500322741
3500500322791
3500500360880</v>
          </cell>
          <cell r="BY325"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5" t="str">
            <v>ไม่พบทรัพย์</v>
          </cell>
          <cell r="CA325"/>
          <cell r="CB325">
            <v>4</v>
          </cell>
          <cell r="CC325" t="str">
            <v>จันทร์นิภา</v>
          </cell>
          <cell r="CD325" t="str">
            <v>1.นางเจษฎา กิจสุภา
2.นายเฉลียว ตาอุ่นใจ
3.นางสาวฐิติวรดา ไชยเทพ
4.นางจันทร์เพ็ญ ตาอุ่นใจ</v>
          </cell>
          <cell r="CE325" t="str">
            <v>จำเลยที่ 1
คู่สมรสจำเลยที่ 1
จำเลยที่ 2
จำเลยที่ 3</v>
          </cell>
          <cell r="CF325" t="str">
            <v>3500500562202
3500500360880
3500500322741
3500500322791</v>
          </cell>
          <cell r="CG325"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5" t="str">
            <v>ไม่พบทรัพย์</v>
          </cell>
          <cell r="CI325"/>
          <cell r="CJ325">
            <v>4</v>
          </cell>
          <cell r="CK325"/>
          <cell r="CL325"/>
          <cell r="CM325"/>
          <cell r="CN325"/>
          <cell r="CO325"/>
        </row>
        <row r="326">
          <cell r="B326">
            <v>1766</v>
          </cell>
          <cell r="C326">
            <v>318</v>
          </cell>
          <cell r="D326">
            <v>23</v>
          </cell>
          <cell r="E326">
            <v>3</v>
          </cell>
          <cell r="F326">
            <v>2565</v>
          </cell>
          <cell r="G326">
            <v>800065165980</v>
          </cell>
          <cell r="H326" t="str">
            <v>นาย</v>
          </cell>
          <cell r="I326" t="str">
            <v xml:space="preserve">วนาฬาร </v>
          </cell>
          <cell r="J326" t="str">
            <v>ตาเร็ว</v>
          </cell>
          <cell r="K326">
            <v>1529900632803</v>
          </cell>
          <cell r="L326" t="str">
            <v>มีโชคพลาซ่า</v>
          </cell>
          <cell r="M326" t="str">
            <v>เชียงใหม่ 2</v>
          </cell>
          <cell r="N326">
            <v>8</v>
          </cell>
          <cell r="O326" t="str">
            <v>สินเชื่อโครงการธนาคารประชาชน</v>
          </cell>
          <cell r="P326" t="str">
            <v>1.บุคคลค้ำประกัน</v>
          </cell>
          <cell r="Q326">
            <v>65492</v>
          </cell>
          <cell r="R326">
            <v>52626.86</v>
          </cell>
          <cell r="S326" t="str">
            <v>แขวงลำปาง</v>
          </cell>
          <cell r="T326" t="str">
            <v>ผบ.4841</v>
          </cell>
          <cell r="U326">
            <v>2562</v>
          </cell>
          <cell r="V326" t="str">
            <v>ผบ.5850</v>
          </cell>
          <cell r="W326">
            <v>2562</v>
          </cell>
          <cell r="X326"/>
          <cell r="Y326"/>
          <cell r="Z326"/>
          <cell r="AA326">
            <v>24</v>
          </cell>
          <cell r="AB326">
            <v>9</v>
          </cell>
          <cell r="AC326">
            <v>2562</v>
          </cell>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23/3/2565)//สืบแล้ว  รายงานผล วันที่ 24/5/2565</v>
          </cell>
          <cell r="BC326">
            <v>900</v>
          </cell>
          <cell r="BD326">
            <v>13</v>
          </cell>
          <cell r="BE326">
            <v>1</v>
          </cell>
          <cell r="BF326">
            <v>2566</v>
          </cell>
          <cell r="BG326">
            <v>0</v>
          </cell>
          <cell r="BH326" t="str">
            <v>-</v>
          </cell>
          <cell r="BI326" t="str">
            <v>-</v>
          </cell>
          <cell r="BJ326" t="str">
            <v>-</v>
          </cell>
          <cell r="BK326">
            <v>0</v>
          </cell>
          <cell r="BL326">
            <v>1255</v>
          </cell>
          <cell r="BM326">
            <v>0</v>
          </cell>
          <cell r="BN326">
            <v>8</v>
          </cell>
          <cell r="BO326">
            <v>6</v>
          </cell>
          <cell r="BP326">
            <v>2566</v>
          </cell>
          <cell r="BQ326" t="str">
            <v>-</v>
          </cell>
          <cell r="BR326" t="str">
            <v>-</v>
          </cell>
          <cell r="BS326" t="str">
            <v>-</v>
          </cell>
          <cell r="BT326" t="str">
            <v>นายวนาฬาร  ตาเร็ว</v>
          </cell>
          <cell r="BU326">
            <v>883262011061</v>
          </cell>
          <cell r="BV326" t="str">
            <v>1.นายวนาฬาร ตาเร็ว
2.นางสาวขวัญสกุล พลับพลา
3.นายวรยศ วิลัยวงค์</v>
          </cell>
          <cell r="BW326" t="str">
            <v>จำเลยที่ 1
จำเลยที่ 2
จำเลยที่ 3</v>
          </cell>
          <cell r="BX326" t="str">
            <v>1529900632803
1103700709169
1571100014105</v>
          </cell>
          <cell r="BY326"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6" t="str">
            <v>พบทรัพย์</v>
          </cell>
          <cell r="CA326" t="str">
            <v>พบทรัพย์</v>
          </cell>
          <cell r="CB326"/>
          <cell r="CC326" t="str">
            <v>จันทร์นิภา</v>
          </cell>
          <cell r="CD326"/>
          <cell r="CE326"/>
          <cell r="CF326"/>
          <cell r="CG326"/>
          <cell r="CH326"/>
          <cell r="CI326"/>
          <cell r="CJ326"/>
          <cell r="CK326"/>
          <cell r="CL326"/>
          <cell r="CM326"/>
          <cell r="CN326"/>
          <cell r="CO326"/>
        </row>
        <row r="327">
          <cell r="B327">
            <v>1767</v>
          </cell>
          <cell r="C327">
            <v>319</v>
          </cell>
          <cell r="D327">
            <v>23</v>
          </cell>
          <cell r="E327">
            <v>3</v>
          </cell>
          <cell r="F327">
            <v>2565</v>
          </cell>
          <cell r="G327">
            <v>800015728051</v>
          </cell>
          <cell r="H327" t="str">
            <v>นางสาว</v>
          </cell>
          <cell r="I327" t="str">
            <v>พรพรรณ</v>
          </cell>
          <cell r="J327" t="str">
            <v>ธรรมเสนีย์</v>
          </cell>
          <cell r="K327">
            <v>3430100207023</v>
          </cell>
          <cell r="L327" t="str">
            <v>หนองคาย</v>
          </cell>
          <cell r="M327" t="str">
            <v>เชียงใหม่ 2</v>
          </cell>
          <cell r="N327">
            <v>8</v>
          </cell>
          <cell r="O327" t="str">
            <v>สินเชื่อธนาคารประชาชน</v>
          </cell>
          <cell r="P327" t="str">
            <v>1.บุคคลค้ำประกัน</v>
          </cell>
          <cell r="Q327">
            <v>124395.9</v>
          </cell>
          <cell r="R327">
            <v>4940.3900000000003</v>
          </cell>
          <cell r="S327" t="str">
            <v>จังหวัดหนองคาย</v>
          </cell>
          <cell r="T327" t="str">
            <v>ผบ.655</v>
          </cell>
          <cell r="U327">
            <v>2561</v>
          </cell>
          <cell r="V327" t="str">
            <v>ผบ.1613</v>
          </cell>
          <cell r="W327">
            <v>2561</v>
          </cell>
          <cell r="X327">
            <v>3</v>
          </cell>
          <cell r="Y327">
            <v>5</v>
          </cell>
          <cell r="Z327">
            <v>2561</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25/5/2565</v>
          </cell>
          <cell r="BC327">
            <v>1200</v>
          </cell>
          <cell r="BD327">
            <v>25</v>
          </cell>
          <cell r="BE327">
            <v>11</v>
          </cell>
          <cell r="BF327">
            <v>2565</v>
          </cell>
          <cell r="BG327">
            <v>0</v>
          </cell>
          <cell r="BH327" t="str">
            <v>-</v>
          </cell>
          <cell r="BI327" t="str">
            <v>-</v>
          </cell>
          <cell r="BJ327" t="str">
            <v>-</v>
          </cell>
          <cell r="BK327">
            <v>0</v>
          </cell>
          <cell r="BL327">
            <v>1565</v>
          </cell>
          <cell r="BM327">
            <v>0</v>
          </cell>
          <cell r="BN327">
            <v>12</v>
          </cell>
          <cell r="BO327">
            <v>7</v>
          </cell>
          <cell r="BP327">
            <v>2566</v>
          </cell>
          <cell r="BQ327" t="str">
            <v>-</v>
          </cell>
          <cell r="BR327" t="str">
            <v>-</v>
          </cell>
          <cell r="BS327" t="str">
            <v>-</v>
          </cell>
          <cell r="BT327" t="str">
            <v>นางสาวพรพรรณ ธรรมเสนีย์</v>
          </cell>
          <cell r="BU327">
            <v>883206630335</v>
          </cell>
          <cell r="BV327" t="str">
            <v>1.นางสาวพรพรรณ ธรรมเสนย์
2.นางสาวเฌอฟ้า สิทธิ
3.นายสุพล ไชยทัด
4.นายนิรุธ สิทธิ</v>
          </cell>
          <cell r="BW327" t="str">
            <v>จำเลยที่ 1
จำเลยที่ 2
คู่สมรสจำเลยที่ 2
จำเลยที่ 3</v>
          </cell>
          <cell r="BX327" t="str">
            <v>3430100207023
3501400477140
3-3209-00969-51-4
3501400477158</v>
          </cell>
          <cell r="BY327"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1768</v>
          </cell>
          <cell r="C328">
            <v>320</v>
          </cell>
          <cell r="D328">
            <v>23</v>
          </cell>
          <cell r="E328">
            <v>3</v>
          </cell>
          <cell r="F328">
            <v>2565</v>
          </cell>
          <cell r="G328">
            <v>803051016696</v>
          </cell>
          <cell r="H328" t="str">
            <v>จ.ส.ต.</v>
          </cell>
          <cell r="I328" t="str">
            <v>เรวัตร</v>
          </cell>
          <cell r="J328" t="str">
            <v>โค้วตระกูล</v>
          </cell>
          <cell r="K328">
            <v>3580400034824</v>
          </cell>
          <cell r="L328" t="str">
            <v>มหาวิทยาลัยเชียงใหม่</v>
          </cell>
          <cell r="M328" t="str">
            <v>เชียงใหม่ 2</v>
          </cell>
          <cell r="N328">
            <v>8</v>
          </cell>
          <cell r="O328" t="str">
            <v>สินเชื่อสวัสดิการ</v>
          </cell>
          <cell r="P328" t="str">
            <v>1.บุคคลค้ำประกัน</v>
          </cell>
          <cell r="Q328">
            <v>76371.03</v>
          </cell>
          <cell r="R328">
            <v>17047.48</v>
          </cell>
          <cell r="S328" t="str">
            <v>จังหวัดแม่สะเรียง</v>
          </cell>
          <cell r="T328" t="str">
            <v>ผบ.5</v>
          </cell>
          <cell r="U328">
            <v>2556</v>
          </cell>
          <cell r="V328" t="str">
            <v>ผบ.175</v>
          </cell>
          <cell r="W328">
            <v>2556</v>
          </cell>
          <cell r="X328">
            <v>19</v>
          </cell>
          <cell r="Y328">
            <v>9</v>
          </cell>
          <cell r="Z328">
            <v>2556</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26/4/2565</v>
          </cell>
          <cell r="BC328" t="str">
            <v>0
900</v>
          </cell>
          <cell r="BD328" t="str">
            <v>31
10</v>
          </cell>
          <cell r="BE328" t="str">
            <v>1
6</v>
          </cell>
          <cell r="BF328" t="str">
            <v>2567
2567</v>
          </cell>
          <cell r="BG328">
            <v>0</v>
          </cell>
          <cell r="BH328" t="str">
            <v>-</v>
          </cell>
          <cell r="BI328" t="str">
            <v>-</v>
          </cell>
          <cell r="BJ328" t="str">
            <v>-</v>
          </cell>
          <cell r="BK328">
            <v>0</v>
          </cell>
          <cell r="BL328" t="str">
            <v>610
195</v>
          </cell>
          <cell r="BM328">
            <v>0</v>
          </cell>
          <cell r="BN328" t="str">
            <v/>
          </cell>
          <cell r="BO328" t="str">
            <v/>
          </cell>
          <cell r="BP328" t="str">
            <v/>
          </cell>
          <cell r="BQ328" t="str">
            <v>-</v>
          </cell>
          <cell r="BR328" t="str">
            <v>-</v>
          </cell>
          <cell r="BS328" t="str">
            <v>-</v>
          </cell>
          <cell r="BT328" t="str">
            <v>จ.ส.ต.เรวัตร โค้วตระกูล</v>
          </cell>
          <cell r="BU328">
            <v>883262010291</v>
          </cell>
          <cell r="BV328" t="str">
            <v xml:space="preserve">1.นางพรทิพย์ โค้วตระกูล
2.ด.ต.เรวัตร โค้วตระกูล
3.ด.ต.สมศักดิ์ ทองคำ
</v>
          </cell>
          <cell r="BW328" t="str">
            <v xml:space="preserve">ทายาทโดยธรรมของ จ.1
จำเลยที่ 1
จำเลยที่ 2
</v>
          </cell>
          <cell r="BX328" t="str">
            <v xml:space="preserve">3-5804-00034-81-6
3-5804-00034-82-4
3-5001-00113-21-4
</v>
          </cell>
          <cell r="BY328"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8" t="str">
            <v>ไม่พบทรัพย์</v>
          </cell>
          <cell r="CA328"/>
          <cell r="CB328"/>
          <cell r="CC328" t="str">
            <v>จันทร์นิภา</v>
          </cell>
          <cell r="CD328"/>
          <cell r="CE328"/>
          <cell r="CF328"/>
          <cell r="CG328"/>
          <cell r="CH328"/>
          <cell r="CI328"/>
          <cell r="CJ328"/>
          <cell r="CK328"/>
          <cell r="CL328"/>
          <cell r="CM328"/>
          <cell r="CN328"/>
          <cell r="CO328"/>
        </row>
        <row r="329">
          <cell r="B329">
            <v>1769</v>
          </cell>
          <cell r="C329">
            <v>321</v>
          </cell>
          <cell r="D329">
            <v>23</v>
          </cell>
          <cell r="E329">
            <v>3</v>
          </cell>
          <cell r="F329">
            <v>2565</v>
          </cell>
          <cell r="G329">
            <v>800017757918</v>
          </cell>
          <cell r="H329" t="str">
            <v>นางสาว</v>
          </cell>
          <cell r="I329" t="str">
            <v>อังคณา</v>
          </cell>
          <cell r="J329" t="str">
            <v>ปันใจ</v>
          </cell>
          <cell r="K329">
            <v>3510300300662</v>
          </cell>
          <cell r="L329" t="str">
            <v>ดอยสะเก็ด</v>
          </cell>
          <cell r="M329" t="str">
            <v>เชียงใหม่ 2</v>
          </cell>
          <cell r="N329">
            <v>8</v>
          </cell>
          <cell r="O329" t="str">
            <v>สินเชื่อธนาคารประชาชน</v>
          </cell>
          <cell r="P329" t="str">
            <v>1.บุคคลค้ำประกัน</v>
          </cell>
          <cell r="Q329">
            <v>48726.85</v>
          </cell>
          <cell r="R329">
            <v>8470.57</v>
          </cell>
          <cell r="S329" t="str">
            <v>จังหวัดแม่สะเรียง</v>
          </cell>
          <cell r="T329" t="str">
            <v>ผบ.230</v>
          </cell>
          <cell r="U329">
            <v>2557</v>
          </cell>
          <cell r="V329" t="str">
            <v>ผบ.302</v>
          </cell>
          <cell r="W329">
            <v>2557</v>
          </cell>
          <cell r="X329"/>
          <cell r="Y329"/>
          <cell r="Z329"/>
          <cell r="AA329">
            <v>19</v>
          </cell>
          <cell r="AB329">
            <v>12</v>
          </cell>
          <cell r="AC329">
            <v>2557</v>
          </cell>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v>1200</v>
          </cell>
          <cell r="BD329">
            <v>25</v>
          </cell>
          <cell r="BE329">
            <v>11</v>
          </cell>
          <cell r="BF329">
            <v>2565</v>
          </cell>
          <cell r="BG329">
            <v>0</v>
          </cell>
          <cell r="BH329" t="str">
            <v>-</v>
          </cell>
          <cell r="BI329" t="str">
            <v>-</v>
          </cell>
          <cell r="BJ329" t="str">
            <v>-</v>
          </cell>
          <cell r="BK329">
            <v>0</v>
          </cell>
          <cell r="BL329">
            <v>1125</v>
          </cell>
          <cell r="BM329">
            <v>0</v>
          </cell>
          <cell r="BN329">
            <v>25</v>
          </cell>
          <cell r="BO329">
            <v>4</v>
          </cell>
          <cell r="BP329">
            <v>2566</v>
          </cell>
          <cell r="BQ329" t="str">
            <v>-</v>
          </cell>
          <cell r="BR329" t="str">
            <v>-</v>
          </cell>
          <cell r="BS329" t="str">
            <v>-</v>
          </cell>
          <cell r="BT329" t="str">
            <v>นางสาวอังคณา ปันใจ</v>
          </cell>
          <cell r="BU329">
            <v>823661010588</v>
          </cell>
          <cell r="BV329" t="str">
            <v>1.นางสาวอังคณา ปันใจ
2.นายปัถวี สามสี
3.นางสาวแสงเดือน อุโมงค์
4.ว่าที่ร.ต.ธงชัย บุญมาเลิศ</v>
          </cell>
          <cell r="BW329" t="str">
            <v>จำเลยที่ 1
จำเลยที่ 2
จำเลยที่ 3
คู่สมรสจำเลยที่ 3</v>
          </cell>
          <cell r="BX329" t="str">
            <v xml:space="preserve">3-5103-00300-66-2
1-5099-00499-43-7
3-5705-00901-56-2
3-5009-00378-73-5
</v>
          </cell>
          <cell r="BY329"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29" t="str">
            <v>ไม่พบทรัพย์</v>
          </cell>
          <cell r="CA329" t="str">
            <v>พบทรัพย์</v>
          </cell>
          <cell r="CB329"/>
          <cell r="CC329" t="str">
            <v>จันทร์นิภา</v>
          </cell>
          <cell r="CD329"/>
          <cell r="CE329"/>
          <cell r="CF329"/>
          <cell r="CG329"/>
          <cell r="CH329"/>
          <cell r="CI329"/>
          <cell r="CJ329"/>
          <cell r="CK329"/>
          <cell r="CL329"/>
          <cell r="CM329"/>
          <cell r="CN329"/>
          <cell r="CO329"/>
        </row>
        <row r="330">
          <cell r="B330">
            <v>1770</v>
          </cell>
          <cell r="C330">
            <v>322</v>
          </cell>
          <cell r="D330">
            <v>23</v>
          </cell>
          <cell r="E330">
            <v>3</v>
          </cell>
          <cell r="F330">
            <v>2565</v>
          </cell>
          <cell r="G330">
            <v>800041533640</v>
          </cell>
          <cell r="H330" t="str">
            <v>นางสาว</v>
          </cell>
          <cell r="I330" t="str">
            <v>สายฝน</v>
          </cell>
          <cell r="J330" t="str">
            <v>จอมดวง</v>
          </cell>
          <cell r="K330">
            <v>3501400235308</v>
          </cell>
          <cell r="L330" t="str">
            <v>แม่โจ้</v>
          </cell>
          <cell r="M330" t="str">
            <v>เชียงใหม่ 2</v>
          </cell>
          <cell r="N330">
            <v>8</v>
          </cell>
          <cell r="O330" t="str">
            <v>สินเชื่อธนาคารประชาชน</v>
          </cell>
          <cell r="P330" t="str">
            <v>1.บุคคลค้ำประกัน</v>
          </cell>
          <cell r="Q330">
            <v>75680.63</v>
          </cell>
          <cell r="R330">
            <v>8434.07</v>
          </cell>
          <cell r="S330" t="str">
            <v>แขวงเชีบงใหม่</v>
          </cell>
          <cell r="T330" t="str">
            <v>ผบ.1009</v>
          </cell>
          <cell r="U330">
            <v>2560</v>
          </cell>
          <cell r="V330" t="str">
            <v>ผบ.2445</v>
          </cell>
          <cell r="W330">
            <v>2560</v>
          </cell>
          <cell r="X330">
            <v>15</v>
          </cell>
          <cell r="Y330">
            <v>5</v>
          </cell>
          <cell r="Z330">
            <v>2560</v>
          </cell>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25/5/2565</v>
          </cell>
          <cell r="BC330">
            <v>1200</v>
          </cell>
          <cell r="BD330">
            <v>25</v>
          </cell>
          <cell r="BE330">
            <v>11</v>
          </cell>
          <cell r="BF330">
            <v>2565</v>
          </cell>
          <cell r="BG330">
            <v>0</v>
          </cell>
          <cell r="BH330" t="str">
            <v>-</v>
          </cell>
          <cell r="BI330" t="str">
            <v>-</v>
          </cell>
          <cell r="BJ330" t="str">
            <v>-</v>
          </cell>
          <cell r="BK330">
            <v>0</v>
          </cell>
          <cell r="BL330">
            <v>1190</v>
          </cell>
          <cell r="BM330">
            <v>0</v>
          </cell>
          <cell r="BN330">
            <v>2</v>
          </cell>
          <cell r="BO330">
            <v>6</v>
          </cell>
          <cell r="BP330">
            <v>2566</v>
          </cell>
          <cell r="BQ330" t="str">
            <v>-</v>
          </cell>
          <cell r="BR330" t="str">
            <v>-</v>
          </cell>
          <cell r="BS330" t="str">
            <v>-</v>
          </cell>
          <cell r="BT330" t="str">
            <v>นางสาวสายฝน จอมดวง</v>
          </cell>
          <cell r="BU330">
            <v>823659010820</v>
          </cell>
          <cell r="BV330" t="str">
            <v>1.นางสาวสายฝน จอมดวง
2.นายสมพจน์ มาภาพ
2.นางสาวบัวคำ ชาญกิจ
3.นางสาวพิมพร ไชยวัง</v>
          </cell>
          <cell r="BW330" t="str">
            <v>จำเลยที่ 1
ค่สมรสจำเลยที่ 1
จำเลยที่ 2
จำเลยที่ 3</v>
          </cell>
          <cell r="BX330" t="str">
            <v>3-5014-00235-30-8
3-5014-00307-28-7
3-5010-00029-00-0
1-5099-00504-10-4</v>
          </cell>
          <cell r="BY330"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0"/>
          <cell r="CA330" t="str">
            <v>พบทรัพย์</v>
          </cell>
          <cell r="CB330"/>
          <cell r="CC330" t="str">
            <v>จันทร์นิภา</v>
          </cell>
          <cell r="CD330"/>
          <cell r="CE330"/>
          <cell r="CF330"/>
          <cell r="CG330"/>
          <cell r="CH330"/>
          <cell r="CI330"/>
          <cell r="CJ330"/>
          <cell r="CK330"/>
          <cell r="CL330"/>
          <cell r="CM330"/>
          <cell r="CN330"/>
          <cell r="CO330"/>
        </row>
        <row r="331">
          <cell r="B331">
            <v>1771</v>
          </cell>
          <cell r="C331">
            <v>323</v>
          </cell>
          <cell r="D331">
            <v>23</v>
          </cell>
          <cell r="E331">
            <v>3</v>
          </cell>
          <cell r="F331">
            <v>2565</v>
          </cell>
          <cell r="G331">
            <v>800029558023</v>
          </cell>
          <cell r="H331" t="str">
            <v>นาย</v>
          </cell>
          <cell r="I331" t="str">
            <v>นพพงษ์</v>
          </cell>
          <cell r="J331" t="str">
            <v>ชื่นทา</v>
          </cell>
          <cell r="K331">
            <v>1509900459494</v>
          </cell>
          <cell r="L331" t="str">
            <v>แม่โจ้</v>
          </cell>
          <cell r="M331" t="str">
            <v>เชียงใหม่ 2</v>
          </cell>
          <cell r="N331">
            <v>8</v>
          </cell>
          <cell r="O331" t="str">
            <v>สินเชื่อธุรกิจห้องแถว</v>
          </cell>
          <cell r="P331" t="str">
            <v>1.บุคคลค้ำประกัน</v>
          </cell>
          <cell r="Q331">
            <v>329083.63</v>
          </cell>
          <cell r="R331">
            <v>56154.22</v>
          </cell>
          <cell r="S331" t="str">
            <v>จังหวัดเชียงใหม่</v>
          </cell>
          <cell r="T331" t="str">
            <v>ผบ.2006</v>
          </cell>
          <cell r="U331">
            <v>2558</v>
          </cell>
          <cell r="V331" t="str">
            <v>ผบ.2437</v>
          </cell>
          <cell r="W331">
            <v>2558</v>
          </cell>
          <cell r="X331">
            <v>30</v>
          </cell>
          <cell r="Y331">
            <v>11</v>
          </cell>
          <cell r="Z331">
            <v>2558</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26/4/2565</v>
          </cell>
          <cell r="BC331">
            <v>900</v>
          </cell>
          <cell r="BD331">
            <v>25</v>
          </cell>
          <cell r="BE331">
            <v>11</v>
          </cell>
          <cell r="BF331">
            <v>2565</v>
          </cell>
          <cell r="BG331">
            <v>0</v>
          </cell>
          <cell r="BH331" t="str">
            <v>-</v>
          </cell>
          <cell r="BI331" t="str">
            <v>-</v>
          </cell>
          <cell r="BJ331" t="str">
            <v>-</v>
          </cell>
          <cell r="BK331">
            <v>0</v>
          </cell>
          <cell r="BL331">
            <v>660</v>
          </cell>
          <cell r="BM331">
            <v>0</v>
          </cell>
          <cell r="BN331">
            <v>2</v>
          </cell>
          <cell r="BO331">
            <v>6</v>
          </cell>
          <cell r="BP331">
            <v>2566</v>
          </cell>
          <cell r="BQ331" t="str">
            <v>-</v>
          </cell>
          <cell r="BR331" t="str">
            <v>-</v>
          </cell>
          <cell r="BS331" t="str">
            <v>-</v>
          </cell>
          <cell r="BT331" t="str">
            <v>นายนพพงษ์ ชื่นทา</v>
          </cell>
          <cell r="BU331">
            <v>823658010365</v>
          </cell>
          <cell r="BV331" t="str">
            <v>1.นายนพพงษ์ ชื่นทา
2.นายไพบูลย์ วงศ์ฝั้น
3.นายเอกวิทย์ พรวีระยานนท์</v>
          </cell>
          <cell r="BW331" t="str">
            <v>จำเลยที่ 1
จำเลยที่ 2
จำเลยที่ 3</v>
          </cell>
          <cell r="BX331" t="str">
            <v>1-5099-00459-49-4
3-5103-00044-74-7
3-4201-00508-70-8</v>
          </cell>
          <cell r="BY331"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1" t="str">
            <v>ไม่พบทรัพย์</v>
          </cell>
          <cell r="CA331" t="str">
            <v>พบทรัพย์</v>
          </cell>
          <cell r="CB331"/>
          <cell r="CC331" t="str">
            <v>จันทร์นิภา</v>
          </cell>
          <cell r="CD331"/>
          <cell r="CE331"/>
          <cell r="CF331"/>
          <cell r="CG331"/>
          <cell r="CH331"/>
          <cell r="CI331"/>
          <cell r="CJ331"/>
          <cell r="CK331"/>
          <cell r="CL331"/>
          <cell r="CM331"/>
          <cell r="CN331"/>
          <cell r="CO331"/>
        </row>
        <row r="332">
          <cell r="B332">
            <v>1772</v>
          </cell>
          <cell r="C332">
            <v>324</v>
          </cell>
          <cell r="D332">
            <v>23</v>
          </cell>
          <cell r="E332">
            <v>3</v>
          </cell>
          <cell r="F332">
            <v>2565</v>
          </cell>
          <cell r="G332">
            <v>800019655003</v>
          </cell>
          <cell r="H332" t="str">
            <v>นางสาว</v>
          </cell>
          <cell r="I332" t="str">
            <v>สมพิศ</v>
          </cell>
          <cell r="J332" t="str">
            <v>สุวรรณศรี</v>
          </cell>
          <cell r="K332">
            <v>3500500032483</v>
          </cell>
          <cell r="L332" t="str">
            <v>ดอยสะเก็ด</v>
          </cell>
          <cell r="M332" t="str">
            <v>เชียงใหม่ 2</v>
          </cell>
          <cell r="N332">
            <v>8</v>
          </cell>
          <cell r="O332" t="str">
            <v>สินเชื่อธนาคารประชาชน</v>
          </cell>
          <cell r="P332" t="str">
            <v>1.บุคคลค้ำประกัน</v>
          </cell>
          <cell r="Q332">
            <v>85671.79</v>
          </cell>
          <cell r="R332">
            <v>18244.68</v>
          </cell>
          <cell r="S332" t="str">
            <v>แขวงเชียงใหม่</v>
          </cell>
          <cell r="T332" t="str">
            <v>ผบ.8602</v>
          </cell>
          <cell r="U332">
            <v>2558</v>
          </cell>
          <cell r="V332" t="str">
            <v>ผบ.9022</v>
          </cell>
          <cell r="W332">
            <v>2558</v>
          </cell>
          <cell r="X332"/>
          <cell r="Y332"/>
          <cell r="Z332"/>
          <cell r="AA332">
            <v>23</v>
          </cell>
          <cell r="AB332">
            <v>11</v>
          </cell>
          <cell r="AC332">
            <v>2558</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25/5/2565</v>
          </cell>
          <cell r="BC332">
            <v>1200</v>
          </cell>
          <cell r="BD332">
            <v>25</v>
          </cell>
          <cell r="BE332">
            <v>11</v>
          </cell>
          <cell r="BF332">
            <v>2565</v>
          </cell>
          <cell r="BG332">
            <v>0</v>
          </cell>
          <cell r="BH332" t="str">
            <v>-</v>
          </cell>
          <cell r="BI332" t="str">
            <v>-</v>
          </cell>
          <cell r="BJ332" t="str">
            <v>-</v>
          </cell>
          <cell r="BK332">
            <v>0</v>
          </cell>
          <cell r="BL332">
            <v>1375</v>
          </cell>
          <cell r="BM332">
            <v>0</v>
          </cell>
          <cell r="BN332">
            <v>25</v>
          </cell>
          <cell r="BO332">
            <v>4</v>
          </cell>
          <cell r="BP332">
            <v>2566</v>
          </cell>
          <cell r="BQ332" t="str">
            <v>-</v>
          </cell>
          <cell r="BR332" t="str">
            <v>-</v>
          </cell>
          <cell r="BS332" t="str">
            <v>-</v>
          </cell>
          <cell r="BT332" t="str">
            <v>นางสาวสมพิศ สุวรรณศรี</v>
          </cell>
          <cell r="BU332">
            <v>823658010363</v>
          </cell>
          <cell r="BV332" t="str">
            <v>1.นางสาวสมพิศหรือกันต์กนิษฐ์ สุวรรณศรี
2.นางนงนุช แสงซอน
3.นายนิรุตต์ แสงซอน
4.นางสาวอภิญญา มณีจอม</v>
          </cell>
          <cell r="BW332" t="str">
            <v>จำเลยที่ 1
จำเลยที่ 2
คู่สมรสจำเลยที่ 2
จำเลยที่ 3</v>
          </cell>
          <cell r="BX332" t="str">
            <v>3-5005-00032-48-3
3-5103-00377-94-1
3-5005-00029-99-7
3-5005-00033-14-5</v>
          </cell>
          <cell r="BY332"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2" t="str">
            <v>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1773</v>
          </cell>
          <cell r="C333">
            <v>325</v>
          </cell>
          <cell r="D333">
            <v>23</v>
          </cell>
          <cell r="E333">
            <v>3</v>
          </cell>
          <cell r="F333">
            <v>2565</v>
          </cell>
          <cell r="G333">
            <v>800078098137</v>
          </cell>
          <cell r="H333" t="str">
            <v>นาง</v>
          </cell>
          <cell r="I333" t="str">
            <v>พรรณี</v>
          </cell>
          <cell r="J333" t="str">
            <v>เพชรสุวรรณ</v>
          </cell>
          <cell r="K333">
            <v>3509900193776</v>
          </cell>
          <cell r="L333" t="str">
            <v>มหาวิทยาลัยเชียงใหม่</v>
          </cell>
          <cell r="M333" t="str">
            <v>เชียงใหม่ 2</v>
          </cell>
          <cell r="N333">
            <v>8</v>
          </cell>
          <cell r="O333" t="str">
            <v>สินเชื่อแก้ไขหนี้นอกระบบ (PSA)</v>
          </cell>
          <cell r="P333" t="str">
            <v>1.บุคคลค้ำประกัน</v>
          </cell>
          <cell r="Q333">
            <v>34842.980000000003</v>
          </cell>
          <cell r="R333">
            <v>5677.98</v>
          </cell>
          <cell r="S333" t="str">
            <v>แขวงเชียงใหม่</v>
          </cell>
          <cell r="T333" t="str">
            <v>ผบ.3331</v>
          </cell>
          <cell r="U333">
            <v>2563</v>
          </cell>
          <cell r="V333" t="str">
            <v>ผบ.5903</v>
          </cell>
          <cell r="W333">
            <v>2563</v>
          </cell>
          <cell r="X333"/>
          <cell r="Y333"/>
          <cell r="Z333"/>
          <cell r="AA333">
            <v>1</v>
          </cell>
          <cell r="AB333">
            <v>9</v>
          </cell>
          <cell r="AC333">
            <v>2563</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30/5/2565</v>
          </cell>
          <cell r="BC333" t="str">
            <v>0
1200</v>
          </cell>
          <cell r="BD333" t="str">
            <v>31
19</v>
          </cell>
          <cell r="BE333" t="str">
            <v>1
4</v>
          </cell>
          <cell r="BF333" t="str">
            <v>2567
2567</v>
          </cell>
          <cell r="BG333">
            <v>0</v>
          </cell>
          <cell r="BH333" t="str">
            <v>-</v>
          </cell>
          <cell r="BI333" t="str">
            <v>-</v>
          </cell>
          <cell r="BJ333" t="str">
            <v>-</v>
          </cell>
          <cell r="BK333">
            <v>0</v>
          </cell>
          <cell r="BL333" t="str">
            <v>1375
380</v>
          </cell>
          <cell r="BM333">
            <v>0</v>
          </cell>
          <cell r="BN333" t="str">
            <v/>
          </cell>
          <cell r="BO333" t="str">
            <v/>
          </cell>
          <cell r="BP333" t="str">
            <v/>
          </cell>
          <cell r="BQ333" t="str">
            <v>-</v>
          </cell>
          <cell r="BR333" t="str">
            <v>-</v>
          </cell>
          <cell r="BS333" t="str">
            <v>-</v>
          </cell>
          <cell r="BT333" t="str">
            <v>นางพรรณี เพชรสุวรรณ</v>
          </cell>
          <cell r="BU333">
            <v>883263010447</v>
          </cell>
          <cell r="BV333" t="str">
            <v>1.นางพรรณี เพชรสุวรรณ
2.นายวาทิน เพชรสุวรรณ
3.นางเหรียญทอง เพชรสุวรรณ
4.นายชวลิต เพชรสุวรรณ</v>
          </cell>
          <cell r="BW333" t="str">
            <v>จำเลยที่ 1
คู่สมรสจำเลยที่ 1
จำเลยที่ 2
คู่สมรสจำเลยที่ 2</v>
          </cell>
          <cell r="BX333" t="str">
            <v>3-5099-00193-77-6
3-5099-01411-48-3
3-5015-00121-57-6
3-5099-01411-50-5</v>
          </cell>
          <cell r="BY333"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3" t="str">
            <v>พบทรัพย์</v>
          </cell>
          <cell r="CA333"/>
          <cell r="CB333"/>
          <cell r="CC333" t="str">
            <v>จันทร์นิภา</v>
          </cell>
          <cell r="CD333"/>
          <cell r="CE333"/>
          <cell r="CF333"/>
          <cell r="CG333"/>
          <cell r="CH333"/>
          <cell r="CI333"/>
          <cell r="CJ333"/>
          <cell r="CK333"/>
          <cell r="CL333"/>
          <cell r="CM333"/>
          <cell r="CN333"/>
          <cell r="CO333"/>
        </row>
        <row r="334">
          <cell r="B334">
            <v>1774</v>
          </cell>
          <cell r="C334">
            <v>326</v>
          </cell>
          <cell r="D334">
            <v>23</v>
          </cell>
          <cell r="E334">
            <v>3</v>
          </cell>
          <cell r="F334">
            <v>2565</v>
          </cell>
          <cell r="G334">
            <v>803053006869</v>
          </cell>
          <cell r="H334" t="str">
            <v>นาง</v>
          </cell>
          <cell r="I334" t="str">
            <v xml:space="preserve">อุษณีย์ </v>
          </cell>
          <cell r="J334" t="str">
            <v>ไชยคำปัน</v>
          </cell>
          <cell r="K334">
            <v>3501500154491</v>
          </cell>
          <cell r="L334" t="str">
            <v>มหาวิทยาลัยเชียงใหม่</v>
          </cell>
          <cell r="M334" t="str">
            <v>เชียงใหม่ 2</v>
          </cell>
          <cell r="N334">
            <v>8</v>
          </cell>
          <cell r="O334" t="str">
            <v>สินเชื่อเพื่อพัฒนากลุ่มอาชีพ</v>
          </cell>
          <cell r="P334" t="str">
            <v>1.บุคคลค้ำประกัน</v>
          </cell>
          <cell r="Q334">
            <v>1190048.08</v>
          </cell>
          <cell r="R334">
            <v>281891.38</v>
          </cell>
          <cell r="S334" t="str">
            <v>จังหวัดเชียงใหม่</v>
          </cell>
          <cell r="T334" t="str">
            <v>ผบ.1138</v>
          </cell>
          <cell r="U334">
            <v>2562</v>
          </cell>
          <cell r="V334" t="str">
            <v>ผบ.1390</v>
          </cell>
          <cell r="W334">
            <v>2562</v>
          </cell>
          <cell r="X334"/>
          <cell r="Y334"/>
          <cell r="Z334"/>
          <cell r="AA334">
            <v>10</v>
          </cell>
          <cell r="AB334">
            <v>7</v>
          </cell>
          <cell r="AC334">
            <v>2562</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6/10/2565</v>
          </cell>
          <cell r="BC334" t="str">
            <v>2400
0</v>
          </cell>
          <cell r="BD334" t="str">
            <v>11
31</v>
          </cell>
          <cell r="BE334" t="str">
            <v>8
1</v>
          </cell>
          <cell r="BF334" t="str">
            <v>2566
2567</v>
          </cell>
          <cell r="BG334">
            <v>0</v>
          </cell>
          <cell r="BH334" t="str">
            <v>-</v>
          </cell>
          <cell r="BI334" t="str">
            <v>-</v>
          </cell>
          <cell r="BJ334" t="str">
            <v>-</v>
          </cell>
          <cell r="BK334">
            <v>0</v>
          </cell>
          <cell r="BL334" t="str">
            <v>2915
425</v>
          </cell>
          <cell r="BM334">
            <v>0</v>
          </cell>
          <cell r="BN334" t="str">
            <v/>
          </cell>
          <cell r="BO334" t="str">
            <v/>
          </cell>
          <cell r="BP334" t="str">
            <v/>
          </cell>
          <cell r="BQ334" t="str">
            <v>-</v>
          </cell>
          <cell r="BR334" t="str">
            <v>-</v>
          </cell>
          <cell r="BS334" t="str">
            <v>-</v>
          </cell>
          <cell r="BT334" t="str">
            <v>นางอุษณีย์  ไชยคำปัน</v>
          </cell>
          <cell r="BU334">
            <v>883262010642</v>
          </cell>
          <cell r="BV334"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4" t="str">
            <v>จำเลยที่ 1
คู่สมรสจำเลยที่ 1
จำเลยที่ 2
คู่สมรสจำเลยที่ 2
จำเลยที่ 3
จำเลยที่ 4
คู่สมรสจำเลยที่ 4
จำเลยที่ 5</v>
          </cell>
          <cell r="BX334" t="str">
            <v>3-5015-00154-49-1
3-5015-00345-58-0
3-5019-00198-23-1
3-1706-00125-23-1
3-5099-00916-86-7
3-5099-01422-02-7
3-6299-00113-49-6
3-5005-00290-63-6</v>
          </cell>
          <cell r="BY334"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4" t="str">
            <v>พบทรัพย์</v>
          </cell>
          <cell r="CA334" t="str">
            <v>พบ</v>
          </cell>
          <cell r="CB334"/>
          <cell r="CC334" t="str">
            <v>จันทร์นิภา</v>
          </cell>
          <cell r="CD334"/>
          <cell r="CE334"/>
          <cell r="CF334"/>
          <cell r="CG334"/>
          <cell r="CH334"/>
          <cell r="CI334"/>
          <cell r="CJ334"/>
          <cell r="CK334"/>
          <cell r="CL334"/>
          <cell r="CM334"/>
          <cell r="CN334"/>
          <cell r="CO334"/>
        </row>
        <row r="335">
          <cell r="B335">
            <v>1775</v>
          </cell>
          <cell r="C335">
            <v>327</v>
          </cell>
          <cell r="D335">
            <v>23</v>
          </cell>
          <cell r="E335">
            <v>3</v>
          </cell>
          <cell r="F335">
            <v>2565</v>
          </cell>
          <cell r="G335">
            <v>800041742720</v>
          </cell>
          <cell r="H335" t="str">
            <v>นาง</v>
          </cell>
          <cell r="I335" t="str">
            <v>เรไร</v>
          </cell>
          <cell r="J335" t="str">
            <v>สินธุ</v>
          </cell>
          <cell r="K335">
            <v>3570100325823</v>
          </cell>
          <cell r="L335" t="str">
            <v>สันทราย</v>
          </cell>
          <cell r="M335" t="str">
            <v>เชียงใหม่ 2</v>
          </cell>
          <cell r="N335">
            <v>8</v>
          </cell>
          <cell r="O335" t="str">
            <v>สินเชื่อธนาคารประชาชน</v>
          </cell>
          <cell r="P335" t="str">
            <v>1.บุคคลค้ำประกัน</v>
          </cell>
          <cell r="Q335">
            <v>66098.039999999994</v>
          </cell>
          <cell r="R335">
            <v>28598.05</v>
          </cell>
          <cell r="S335" t="str">
            <v>แขวงเชียงราย</v>
          </cell>
          <cell r="T335" t="str">
            <v>ผบ.4346</v>
          </cell>
          <cell r="U335">
            <v>2562</v>
          </cell>
          <cell r="V335" t="str">
            <v>ผบ.4254</v>
          </cell>
          <cell r="W335">
            <v>2562</v>
          </cell>
          <cell r="X335"/>
          <cell r="Y335"/>
          <cell r="Z335"/>
          <cell r="AA335">
            <v>11</v>
          </cell>
          <cell r="AB335">
            <v>12</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24/5/2565</v>
          </cell>
          <cell r="BC335" t="str">
            <v>0
600</v>
          </cell>
          <cell r="BD335" t="str">
            <v>31
14</v>
          </cell>
          <cell r="BE335" t="str">
            <v>1
3</v>
          </cell>
          <cell r="BF335" t="str">
            <v>2567
2567</v>
          </cell>
          <cell r="BG335">
            <v>0</v>
          </cell>
          <cell r="BH335" t="str">
            <v>-</v>
          </cell>
          <cell r="BI335" t="str">
            <v>-</v>
          </cell>
          <cell r="BJ335" t="str">
            <v>-</v>
          </cell>
          <cell r="BK335">
            <v>0</v>
          </cell>
          <cell r="BL335" t="str">
            <v>820
210</v>
          </cell>
          <cell r="BM335">
            <v>0</v>
          </cell>
          <cell r="BN335">
            <v>8</v>
          </cell>
          <cell r="BO335">
            <v>5</v>
          </cell>
          <cell r="BP335">
            <v>2567</v>
          </cell>
          <cell r="BQ335" t="str">
            <v>-</v>
          </cell>
          <cell r="BR335" t="str">
            <v>-</v>
          </cell>
          <cell r="BS335" t="str">
            <v>-</v>
          </cell>
          <cell r="BT335" t="str">
            <v>นางเรไร สินธุ</v>
          </cell>
          <cell r="BU335">
            <v>883262012101</v>
          </cell>
          <cell r="BV335" t="str">
            <v xml:space="preserve">1.นางไพรวัน พ้นภัย
2.จ.ส.ต.ทรงณฐพล พ้นภัย </v>
          </cell>
          <cell r="BW335" t="str">
            <v>จำเลย
คู่สมรสจำเลย</v>
          </cell>
          <cell r="BX335" t="str">
            <v>3-5709-00540-68-1
3-5709-00540-67-2</v>
          </cell>
          <cell r="BY335"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5" t="str">
            <v>พบทรัพย์</v>
          </cell>
          <cell r="CA335"/>
          <cell r="CB335"/>
          <cell r="CC335" t="str">
            <v>จันทร์นิภา</v>
          </cell>
          <cell r="CD335"/>
          <cell r="CE335"/>
          <cell r="CF335"/>
          <cell r="CG335"/>
          <cell r="CH335"/>
          <cell r="CI335"/>
          <cell r="CJ335"/>
          <cell r="CK335"/>
          <cell r="CL335"/>
          <cell r="CM335"/>
          <cell r="CN335"/>
          <cell r="CO335"/>
        </row>
        <row r="336">
          <cell r="B336">
            <v>1776</v>
          </cell>
          <cell r="C336">
            <v>328</v>
          </cell>
          <cell r="D336">
            <v>23</v>
          </cell>
          <cell r="E336">
            <v>3</v>
          </cell>
          <cell r="F336">
            <v>2565</v>
          </cell>
          <cell r="G336">
            <v>800026011646</v>
          </cell>
          <cell r="H336" t="str">
            <v>นางสาว</v>
          </cell>
          <cell r="I336" t="str">
            <v>สร้อยลัดดา</v>
          </cell>
          <cell r="J336" t="str">
            <v>คนใจดี</v>
          </cell>
          <cell r="K336">
            <v>3570800315707</v>
          </cell>
          <cell r="L336" t="str">
            <v>สันทราย</v>
          </cell>
          <cell r="M336" t="str">
            <v>เชียงใหม่ 2</v>
          </cell>
          <cell r="N336">
            <v>8</v>
          </cell>
          <cell r="O336" t="str">
            <v>สินเชื่อธนาคารประชาชน</v>
          </cell>
          <cell r="P336" t="str">
            <v>1.บุคคลค้ำประกัน</v>
          </cell>
          <cell r="Q336">
            <v>91623.89</v>
          </cell>
          <cell r="R336">
            <v>24984.99</v>
          </cell>
          <cell r="S336" t="str">
            <v>แขวงเชียงราย</v>
          </cell>
          <cell r="T336" t="str">
            <v>ผบ.2663</v>
          </cell>
          <cell r="U336">
            <v>2562</v>
          </cell>
          <cell r="V336" t="str">
            <v>ผบ.3223</v>
          </cell>
          <cell r="W336">
            <v>2562</v>
          </cell>
          <cell r="X336"/>
          <cell r="Y336"/>
          <cell r="Z336"/>
          <cell r="AA336">
            <v>1</v>
          </cell>
          <cell r="AB336">
            <v>10</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30/5/2565</v>
          </cell>
          <cell r="BC336">
            <v>1200</v>
          </cell>
          <cell r="BD336">
            <v>13</v>
          </cell>
          <cell r="BE336">
            <v>1</v>
          </cell>
          <cell r="BF336">
            <v>2566</v>
          </cell>
          <cell r="BG336">
            <v>0</v>
          </cell>
          <cell r="BH336" t="str">
            <v>-</v>
          </cell>
          <cell r="BI336" t="str">
            <v>-</v>
          </cell>
          <cell r="BJ336" t="str">
            <v>-</v>
          </cell>
          <cell r="BK336">
            <v>0</v>
          </cell>
          <cell r="BL336">
            <v>1625</v>
          </cell>
          <cell r="BM336">
            <v>0</v>
          </cell>
          <cell r="BN336" t="str">
            <v/>
          </cell>
          <cell r="BO336" t="str">
            <v/>
          </cell>
          <cell r="BP336" t="str">
            <v/>
          </cell>
          <cell r="BQ336" t="str">
            <v>-</v>
          </cell>
          <cell r="BR336" t="str">
            <v>-</v>
          </cell>
          <cell r="BS336" t="str">
            <v>-</v>
          </cell>
          <cell r="BT336" t="str">
            <v>นางสาวสร้อยลัดดา คนใจดี</v>
          </cell>
          <cell r="BU336">
            <v>823659011009</v>
          </cell>
          <cell r="BV336" t="str">
            <v>1.นางสาวสร้อยลัดดา คนใจดี
2.นายสันติ คนใจดี
3.นางสาวรภัทภร อินยะพรม
3.นางสาวปิ่นระย้าหรือปริยากร มอญยิ่ง</v>
          </cell>
          <cell r="BW336" t="str">
            <v>จำเลยที่ 1
คู่สมรสจำเลยที่ 1
จำเลยที่ 2
จำเลยที่ 3</v>
          </cell>
          <cell r="BX336" t="str">
            <v>3-5708-00315-70-7
3-5014-00345-49-9
3-5701-01551-84-3
1-5099-00280-21-4</v>
          </cell>
          <cell r="BY336"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6" t="str">
            <v>พบทรัพย์</v>
          </cell>
          <cell r="CA336" t="str">
            <v>พบทรัพย์</v>
          </cell>
          <cell r="CB336"/>
          <cell r="CC336" t="str">
            <v>จันทร์นิภา</v>
          </cell>
          <cell r="CD336"/>
          <cell r="CE336"/>
          <cell r="CF336"/>
          <cell r="CG336"/>
          <cell r="CH336"/>
          <cell r="CI336"/>
          <cell r="CJ336"/>
          <cell r="CK336"/>
          <cell r="CL336"/>
          <cell r="CM336"/>
          <cell r="CN336"/>
          <cell r="CO336"/>
        </row>
        <row r="337">
          <cell r="B337">
            <v>1777</v>
          </cell>
          <cell r="C337">
            <v>329</v>
          </cell>
          <cell r="D337">
            <v>23</v>
          </cell>
          <cell r="E337">
            <v>3</v>
          </cell>
          <cell r="F337">
            <v>2565</v>
          </cell>
          <cell r="G337">
            <v>800059792799</v>
          </cell>
          <cell r="H337" t="str">
            <v>นาย</v>
          </cell>
          <cell r="I337" t="str">
            <v xml:space="preserve">รังสรร </v>
          </cell>
          <cell r="J337" t="str">
            <v>ศรีวรรณ</v>
          </cell>
          <cell r="K337">
            <v>3640700099980</v>
          </cell>
          <cell r="L337" t="str">
            <v>สันทราย</v>
          </cell>
          <cell r="M337" t="str">
            <v>เชียงใหม่ 2</v>
          </cell>
          <cell r="N337">
            <v>8</v>
          </cell>
          <cell r="O337" t="str">
            <v>สินเชื่อธนาคารประชาชน</v>
          </cell>
          <cell r="P337" t="str">
            <v>1.บุคคลค้ำประกัน</v>
          </cell>
          <cell r="Q337">
            <v>225206.43</v>
          </cell>
          <cell r="R337">
            <v>27290.26</v>
          </cell>
          <cell r="S337" t="str">
            <v>แขวงเชียงใหม่</v>
          </cell>
          <cell r="T337" t="str">
            <v>ผบ.11342</v>
          </cell>
          <cell r="U337">
            <v>2560</v>
          </cell>
          <cell r="V337" t="str">
            <v>ผบ.302</v>
          </cell>
          <cell r="W337">
            <v>2561</v>
          </cell>
          <cell r="X337">
            <v>23</v>
          </cell>
          <cell r="Y337">
            <v>1</v>
          </cell>
          <cell r="Z337">
            <v>2561</v>
          </cell>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25/5/2565</v>
          </cell>
          <cell r="BC337">
            <v>1200</v>
          </cell>
          <cell r="BD337">
            <v>25</v>
          </cell>
          <cell r="BE337">
            <v>11</v>
          </cell>
          <cell r="BF337">
            <v>2565</v>
          </cell>
          <cell r="BG337">
            <v>0</v>
          </cell>
          <cell r="BH337" t="str">
            <v>-</v>
          </cell>
          <cell r="BI337" t="str">
            <v>-</v>
          </cell>
          <cell r="BJ337" t="str">
            <v>-</v>
          </cell>
          <cell r="BK337">
            <v>0</v>
          </cell>
          <cell r="BL337">
            <v>1235</v>
          </cell>
          <cell r="BM337">
            <v>0</v>
          </cell>
          <cell r="BN337">
            <v>22</v>
          </cell>
          <cell r="BO337">
            <v>6</v>
          </cell>
          <cell r="BP337">
            <v>2566</v>
          </cell>
          <cell r="BQ337" t="str">
            <v>-</v>
          </cell>
          <cell r="BR337" t="str">
            <v>-</v>
          </cell>
          <cell r="BS337" t="str">
            <v>-</v>
          </cell>
          <cell r="BT337" t="str">
            <v>นายรังสรร  ศรีวรรณ</v>
          </cell>
          <cell r="BU337">
            <v>823660010544</v>
          </cell>
          <cell r="BV337" t="str">
            <v>1.นายรังสรรค์หรือณภกรณ์ ศรีวรรณ
2.นางสาวนงเยาว์ คำโพธิ์
3.นายชำนาญ คำมา
4.นางบัวผัน คำมา
5.นายสนั่น พุทธา</v>
          </cell>
          <cell r="BW337" t="str">
            <v>จำเลยที่ 1
คู่สมรสจำเลยที่ 1
จำเลยที่ 2
คู่สมรสจำเลยที่ 2
จำเลยที่ 3</v>
          </cell>
          <cell r="BX337" t="str">
            <v>3-6407-00099-98-0
3-5014-00652-40-5
3-5014-00394-94-5
3-5014-00650-62-3
3-5014-00655-40-4</v>
          </cell>
          <cell r="BY33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7" t="str">
            <v>พบทรัพย์</v>
          </cell>
          <cell r="CA337" t="str">
            <v>พบทรัพย์</v>
          </cell>
          <cell r="CB337"/>
          <cell r="CC337" t="str">
            <v>จันทร์นิภา</v>
          </cell>
          <cell r="CD337"/>
          <cell r="CE337"/>
          <cell r="CF337"/>
          <cell r="CG337"/>
          <cell r="CH337"/>
          <cell r="CI337"/>
          <cell r="CJ337"/>
          <cell r="CK337"/>
          <cell r="CL337"/>
          <cell r="CM337"/>
          <cell r="CN337"/>
          <cell r="CO337"/>
        </row>
        <row r="338">
          <cell r="B338">
            <v>1778</v>
          </cell>
          <cell r="C338">
            <v>330</v>
          </cell>
          <cell r="D338">
            <v>23</v>
          </cell>
          <cell r="E338">
            <v>3</v>
          </cell>
          <cell r="F338">
            <v>2565</v>
          </cell>
          <cell r="G338">
            <v>800039641413</v>
          </cell>
          <cell r="H338" t="str">
            <v>นาง</v>
          </cell>
          <cell r="I338" t="str">
            <v>ธนันท์ชล</v>
          </cell>
          <cell r="J338" t="str">
            <v>อาษากิจ</v>
          </cell>
          <cell r="K338" t="str">
            <v>3-5014-00597-71-4</v>
          </cell>
          <cell r="L338" t="str">
            <v>สันทราย</v>
          </cell>
          <cell r="M338" t="str">
            <v>เชียงใหม่ 2</v>
          </cell>
          <cell r="N338">
            <v>8</v>
          </cell>
          <cell r="O338" t="str">
            <v>สินเชื่อธนาคารประชาชน</v>
          </cell>
          <cell r="P338" t="str">
            <v>1.บุคคลค้ำประกัน</v>
          </cell>
          <cell r="Q338">
            <v>51154.26</v>
          </cell>
          <cell r="R338">
            <v>11166.26</v>
          </cell>
          <cell r="S338" t="str">
            <v>แขวงเชียงใหม่</v>
          </cell>
          <cell r="T338" t="str">
            <v>ผบ.8003</v>
          </cell>
          <cell r="U338">
            <v>2561</v>
          </cell>
          <cell r="V338" t="str">
            <v>ผบ.8891</v>
          </cell>
          <cell r="W338">
            <v>2561</v>
          </cell>
          <cell r="X338">
            <v>4</v>
          </cell>
          <cell r="Y338">
            <v>9</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v>
          </cell>
          <cell r="BC338">
            <v>1500</v>
          </cell>
          <cell r="BD338">
            <v>25</v>
          </cell>
          <cell r="BE338">
            <v>11</v>
          </cell>
          <cell r="BF338">
            <v>2565</v>
          </cell>
          <cell r="BG338">
            <v>0</v>
          </cell>
          <cell r="BH338" t="str">
            <v>-</v>
          </cell>
          <cell r="BI338" t="str">
            <v>-</v>
          </cell>
          <cell r="BJ338" t="str">
            <v>-</v>
          </cell>
          <cell r="BK338">
            <v>0</v>
          </cell>
          <cell r="BL338">
            <v>1385</v>
          </cell>
          <cell r="BM338">
            <v>0</v>
          </cell>
          <cell r="BN338">
            <v>22</v>
          </cell>
          <cell r="BO338">
            <v>6</v>
          </cell>
          <cell r="BP338">
            <v>2566</v>
          </cell>
          <cell r="BQ338" t="str">
            <v>-</v>
          </cell>
          <cell r="BR338" t="str">
            <v>-</v>
          </cell>
          <cell r="BS338" t="str">
            <v>-</v>
          </cell>
          <cell r="BT338" t="str">
            <v>นางธนันท์ชล อาษากิจ</v>
          </cell>
          <cell r="BU338">
            <v>823661010190</v>
          </cell>
          <cell r="BV338"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8" t="str">
            <v>จำเลยที่ 1
คู่สมรสจำเลยที่ 1
จำเลยที่ 2
จำเลยที่ 3
คู่สมรสจำเลยที่ 3</v>
          </cell>
          <cell r="BX338" t="str">
            <v>3-5014-00597-71-4
3-5001-00225-30-6
3-5014-00598-81-8
3-5014-00598-80-0
3-3008-00346-45-1</v>
          </cell>
          <cell r="BY338"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8" t="str">
            <v>พบทรัพย์</v>
          </cell>
          <cell r="CA338" t="str">
            <v>ไม่พบทรัพย์</v>
          </cell>
          <cell r="CB338"/>
          <cell r="CC338" t="str">
            <v>จันทร์นิภา</v>
          </cell>
          <cell r="CD338"/>
          <cell r="CE338"/>
          <cell r="CF338"/>
          <cell r="CG338"/>
          <cell r="CH338"/>
          <cell r="CI338"/>
          <cell r="CJ338"/>
          <cell r="CK338"/>
          <cell r="CL338"/>
          <cell r="CM338"/>
          <cell r="CN338"/>
          <cell r="CO338"/>
        </row>
        <row r="339">
          <cell r="B339">
            <v>1779</v>
          </cell>
          <cell r="C339">
            <v>331</v>
          </cell>
          <cell r="D339">
            <v>23</v>
          </cell>
          <cell r="E339">
            <v>3</v>
          </cell>
          <cell r="F339">
            <v>2565</v>
          </cell>
          <cell r="G339">
            <v>800064448569</v>
          </cell>
          <cell r="H339" t="str">
            <v>นาง</v>
          </cell>
          <cell r="I339" t="str">
            <v>รุ่งรัตน์</v>
          </cell>
          <cell r="J339" t="str">
            <v>บัวชุม</v>
          </cell>
          <cell r="K339">
            <v>1509900046025</v>
          </cell>
          <cell r="L339" t="str">
            <v>ดอยสะเก็ด</v>
          </cell>
          <cell r="M339" t="str">
            <v>เชียงใหม่ 2</v>
          </cell>
          <cell r="N339">
            <v>8</v>
          </cell>
          <cell r="O339" t="str">
            <v>สินเชื่อธนาคารประชาชน</v>
          </cell>
          <cell r="P339" t="str">
            <v>1.บุคคลค้ำประกัน</v>
          </cell>
          <cell r="Q339">
            <v>213581.39</v>
          </cell>
          <cell r="R339">
            <v>30251.61</v>
          </cell>
          <cell r="S339" t="str">
            <v>แขวงเชียงใหม่</v>
          </cell>
          <cell r="T339" t="str">
            <v>ผบ.13784</v>
          </cell>
          <cell r="U339">
            <v>2561</v>
          </cell>
          <cell r="V339" t="str">
            <v>ผบ.50</v>
          </cell>
          <cell r="W339">
            <v>2562</v>
          </cell>
          <cell r="X339">
            <v>14</v>
          </cell>
          <cell r="Y339">
            <v>1</v>
          </cell>
          <cell r="Z339">
            <v>2562</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30/5/2565</v>
          </cell>
          <cell r="BC339">
            <v>1500</v>
          </cell>
          <cell r="BD339">
            <v>31</v>
          </cell>
          <cell r="BE339">
            <v>10</v>
          </cell>
          <cell r="BF339">
            <v>2565</v>
          </cell>
          <cell r="BG339">
            <v>0</v>
          </cell>
          <cell r="BH339" t="str">
            <v>-</v>
          </cell>
          <cell r="BI339" t="str">
            <v>-</v>
          </cell>
          <cell r="BJ339" t="str">
            <v>-</v>
          </cell>
          <cell r="BK339">
            <v>0</v>
          </cell>
          <cell r="BL339">
            <v>1765</v>
          </cell>
          <cell r="BM339">
            <v>0</v>
          </cell>
          <cell r="BN339">
            <v>25</v>
          </cell>
          <cell r="BO339">
            <v>4</v>
          </cell>
          <cell r="BP339">
            <v>2566</v>
          </cell>
          <cell r="BQ339" t="str">
            <v>-</v>
          </cell>
          <cell r="BR339" t="str">
            <v>-</v>
          </cell>
          <cell r="BS339" t="str">
            <v>-</v>
          </cell>
          <cell r="BT339" t="str">
            <v>นางรุ่งรัตน์ บัวชุม</v>
          </cell>
          <cell r="BU339">
            <v>823661010298</v>
          </cell>
          <cell r="BV339" t="str">
            <v>1.นางรุ่งรัตน์ บัวชุม
2.นายวิสุทธิ์ บัวชุม
3.นางสาวจรัญญา วงศ์ชมภู
4.นางอารียา บุญตัน
5.นายจักรพันธ์ บุญตัน</v>
          </cell>
          <cell r="BW339" t="str">
            <v>จำเลยที่ 1
คู่สมรสจำเลยที่ 1
จำเลยที่ 2
จำเลยที่ 3
คู่สมรสจำเลยที่ 3</v>
          </cell>
          <cell r="BX339" t="str">
            <v>1-5099-00046-02-5
3-5005-00208-78-6
3-2106-00087-33-9
3-5015-00089-43-5
3-5005-00229-42-2</v>
          </cell>
          <cell r="BY339"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39" t="str">
            <v>พบทรัพย์</v>
          </cell>
          <cell r="CA339"/>
          <cell r="CB339"/>
          <cell r="CC339" t="str">
            <v>จันทร์นิภา</v>
          </cell>
          <cell r="CD339"/>
          <cell r="CE339"/>
          <cell r="CF339"/>
          <cell r="CG339"/>
          <cell r="CH339"/>
          <cell r="CI339"/>
          <cell r="CJ339"/>
          <cell r="CK339"/>
          <cell r="CL339"/>
          <cell r="CM339"/>
          <cell r="CN339"/>
          <cell r="CO339"/>
        </row>
        <row r="340">
          <cell r="B340">
            <v>1780</v>
          </cell>
          <cell r="C340">
            <v>332</v>
          </cell>
          <cell r="D340">
            <v>23</v>
          </cell>
          <cell r="E340">
            <v>3</v>
          </cell>
          <cell r="F340">
            <v>2565</v>
          </cell>
          <cell r="G340">
            <v>800095823657</v>
          </cell>
          <cell r="H340" t="str">
            <v>นางสาว</v>
          </cell>
          <cell r="I340" t="str">
            <v>แสงเดือน</v>
          </cell>
          <cell r="J340" t="str">
            <v>เทศชมภู</v>
          </cell>
          <cell r="K340">
            <v>1509900211336</v>
          </cell>
          <cell r="L340" t="str">
            <v>ดอยสะเก็ด</v>
          </cell>
          <cell r="M340" t="str">
            <v>เชียงใหม่ 2</v>
          </cell>
          <cell r="N340">
            <v>8</v>
          </cell>
          <cell r="O340" t="str">
            <v>สินเชื่อแก้ไขปัญหาหนี้นอกระบบ(PSA)</v>
          </cell>
          <cell r="P340" t="str">
            <v>1.บุคคลค้ำประกัน</v>
          </cell>
          <cell r="Q340">
            <v>51234.25</v>
          </cell>
          <cell r="R340">
            <v>4570.25</v>
          </cell>
          <cell r="S340" t="str">
            <v>แขวงเชียงใหม่</v>
          </cell>
          <cell r="T340" t="str">
            <v>ผบ.5804</v>
          </cell>
          <cell r="U340">
            <v>2563</v>
          </cell>
          <cell r="V340" t="str">
            <v>ผบ.7935</v>
          </cell>
          <cell r="W340">
            <v>2563</v>
          </cell>
          <cell r="X340"/>
          <cell r="Y340"/>
          <cell r="Z340"/>
          <cell r="AA340">
            <v>10</v>
          </cell>
          <cell r="AB340">
            <v>11</v>
          </cell>
          <cell r="AC340">
            <v>2563</v>
          </cell>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26/4/2565</v>
          </cell>
          <cell r="BC340">
            <v>0</v>
          </cell>
          <cell r="BD340">
            <v>31</v>
          </cell>
          <cell r="BE340">
            <v>1</v>
          </cell>
          <cell r="BF340">
            <v>2567</v>
          </cell>
          <cell r="BG340">
            <v>0</v>
          </cell>
          <cell r="BH340" t="str">
            <v>-</v>
          </cell>
          <cell r="BI340" t="str">
            <v>-</v>
          </cell>
          <cell r="BJ340" t="str">
            <v>-</v>
          </cell>
          <cell r="BK340">
            <v>0</v>
          </cell>
          <cell r="BL340">
            <v>445</v>
          </cell>
          <cell r="BM340">
            <v>0</v>
          </cell>
          <cell r="BN340" t="str">
            <v/>
          </cell>
          <cell r="BO340" t="str">
            <v/>
          </cell>
          <cell r="BP340" t="str">
            <v/>
          </cell>
          <cell r="BQ340" t="str">
            <v>-</v>
          </cell>
          <cell r="BR340" t="str">
            <v>-</v>
          </cell>
          <cell r="BS340" t="str">
            <v>-</v>
          </cell>
          <cell r="BT340" t="str">
            <v>นางสาวแสงเดือน เทศชมภู</v>
          </cell>
          <cell r="BU340">
            <v>883263012151</v>
          </cell>
          <cell r="BV340" t="str">
            <v>1.นางสาวแสงเดือน เทศชมภู
2.นายวุฒิเดช เทศชมภู
3.นางสาวชนาภา รินคำ</v>
          </cell>
          <cell r="BW340" t="str">
            <v>จำเลยที่ 1
คู่สมรสจำเลยที่ 1
จำเลยที่ 2</v>
          </cell>
          <cell r="BX340" t="str">
            <v>1-5099-00211-33-6
1-5099-00203-87-2
1-5099-00535-66-2</v>
          </cell>
          <cell r="BY340"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0" t="str">
            <v>ไม่พบทรัพย์</v>
          </cell>
          <cell r="CA340"/>
          <cell r="CB340"/>
          <cell r="CC340" t="str">
            <v>จันทร์นิภา</v>
          </cell>
          <cell r="CD340"/>
          <cell r="CE340"/>
          <cell r="CF340"/>
          <cell r="CG340"/>
          <cell r="CH340"/>
          <cell r="CI340"/>
          <cell r="CJ340"/>
          <cell r="CK340"/>
          <cell r="CL340"/>
          <cell r="CM340"/>
          <cell r="CN340"/>
          <cell r="CO340"/>
        </row>
        <row r="341">
          <cell r="B341">
            <v>1781</v>
          </cell>
          <cell r="C341">
            <v>333</v>
          </cell>
          <cell r="D341">
            <v>23</v>
          </cell>
          <cell r="E341">
            <v>3</v>
          </cell>
          <cell r="F341">
            <v>2565</v>
          </cell>
          <cell r="G341">
            <v>800078830414</v>
          </cell>
          <cell r="H341" t="str">
            <v>นาง</v>
          </cell>
          <cell r="I341" t="str">
            <v>ฟ้ารุ่ง</v>
          </cell>
          <cell r="J341" t="str">
            <v>สมศรี</v>
          </cell>
          <cell r="K341">
            <v>3571100257047</v>
          </cell>
          <cell r="L341" t="str">
            <v>ดอยสะเก็ด</v>
          </cell>
          <cell r="M341" t="str">
            <v>เชียงใหม่ 2</v>
          </cell>
          <cell r="N341">
            <v>8</v>
          </cell>
          <cell r="O341" t="str">
            <v>สินเชื่อธนาคารประชาชน</v>
          </cell>
          <cell r="P341" t="str">
            <v>1.บุคคลค้ำประกัน</v>
          </cell>
          <cell r="Q341">
            <v>49735.64</v>
          </cell>
          <cell r="R341">
            <v>7072.02</v>
          </cell>
          <cell r="S341" t="str">
            <v>แขวงเวียงป่าเป้า</v>
          </cell>
          <cell r="T341" t="str">
            <v>ผบ.891</v>
          </cell>
          <cell r="U341">
            <v>2562</v>
          </cell>
          <cell r="V341" t="str">
            <v>ผบ.890</v>
          </cell>
          <cell r="W341">
            <v>2562</v>
          </cell>
          <cell r="X341"/>
          <cell r="Y341"/>
          <cell r="Z341"/>
          <cell r="AA341">
            <v>23</v>
          </cell>
          <cell r="AB341">
            <v>12</v>
          </cell>
          <cell r="AC341">
            <v>2562</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23/5/2565</v>
          </cell>
          <cell r="BC341">
            <v>1500</v>
          </cell>
          <cell r="BD341">
            <v>13</v>
          </cell>
          <cell r="BE341">
            <v>1</v>
          </cell>
          <cell r="BF341">
            <v>2566</v>
          </cell>
          <cell r="BG341">
            <v>0</v>
          </cell>
          <cell r="BH341" t="str">
            <v>-</v>
          </cell>
          <cell r="BI341" t="str">
            <v>-</v>
          </cell>
          <cell r="BJ341" t="str">
            <v>-</v>
          </cell>
          <cell r="BK341">
            <v>0</v>
          </cell>
          <cell r="BL341">
            <v>1260</v>
          </cell>
          <cell r="BM341">
            <v>0</v>
          </cell>
          <cell r="BN341">
            <v>20</v>
          </cell>
          <cell r="BO341">
            <v>7</v>
          </cell>
          <cell r="BP341">
            <v>2566</v>
          </cell>
          <cell r="BQ341" t="str">
            <v>-</v>
          </cell>
          <cell r="BR341" t="str">
            <v>-</v>
          </cell>
          <cell r="BS341" t="str">
            <v>-</v>
          </cell>
          <cell r="BT341" t="str">
            <v>นางฟ้ารุ่ง สมศรี</v>
          </cell>
          <cell r="BU341">
            <v>883262011989</v>
          </cell>
          <cell r="BV341" t="str">
            <v>1.นางฟ้ารุ่ง สมศรี
2.นายจรัญ สมศรี
3.นายณรงค์ ตาคำ
4.นางนัฐการ ติ๊บต่อม
5.นายสมพล ตามันคำ</v>
          </cell>
          <cell r="BW341" t="str">
            <v>จำเลยที่ 1
คู่สมรสจำเลยที่ 1
จำเลยที่ 2
คู่สมรสจำเลยที่ 2
จำเลยที่ 3</v>
          </cell>
          <cell r="BX341" t="str">
            <v>3-5711-00257-04-7
3-5605-00034-65-6
3-5711-00261-01-0
3-5701-01099-11-8
3-5711-00257-53-5</v>
          </cell>
          <cell r="BY341"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1" t="str">
            <v>พบทรัพย์</v>
          </cell>
          <cell r="CA341" t="str">
            <v>พบทรัพย์</v>
          </cell>
          <cell r="CB341"/>
          <cell r="CC341" t="str">
            <v>จันทร์นิภา</v>
          </cell>
          <cell r="CD341"/>
          <cell r="CE341"/>
          <cell r="CF341"/>
          <cell r="CG341"/>
          <cell r="CH341"/>
          <cell r="CI341"/>
          <cell r="CJ341"/>
          <cell r="CK341"/>
          <cell r="CL341"/>
          <cell r="CM341"/>
          <cell r="CN341"/>
          <cell r="CO341"/>
        </row>
        <row r="342">
          <cell r="B342">
            <v>1782</v>
          </cell>
          <cell r="C342">
            <v>334</v>
          </cell>
          <cell r="D342">
            <v>23</v>
          </cell>
          <cell r="E342">
            <v>3</v>
          </cell>
          <cell r="F342">
            <v>2565</v>
          </cell>
          <cell r="G342">
            <v>800062476026</v>
          </cell>
          <cell r="H342" t="str">
            <v>นางสาว</v>
          </cell>
          <cell r="I342" t="str">
            <v xml:space="preserve">เกสรา </v>
          </cell>
          <cell r="J342" t="str">
            <v>ศิรินาม</v>
          </cell>
          <cell r="K342">
            <v>3500500600414</v>
          </cell>
          <cell r="L342" t="str">
            <v>ดอยสะเก็ด</v>
          </cell>
          <cell r="M342" t="str">
            <v>เชียงใหม่ 2</v>
          </cell>
          <cell r="N342">
            <v>8</v>
          </cell>
          <cell r="O342" t="str">
            <v>สินเชื่อธนาคารประชาชน</v>
          </cell>
          <cell r="P342" t="str">
            <v>1.บุคคลค้ำประกัน</v>
          </cell>
          <cell r="Q342">
            <v>162187</v>
          </cell>
          <cell r="R342">
            <v>25829.14</v>
          </cell>
          <cell r="S342" t="str">
            <v>แขวงเชียงใหม่</v>
          </cell>
          <cell r="T342" t="str">
            <v>ผบ.11961</v>
          </cell>
          <cell r="U342">
            <v>2562</v>
          </cell>
          <cell r="V342" t="str">
            <v>ผบ.2832</v>
          </cell>
          <cell r="W342">
            <v>2562</v>
          </cell>
          <cell r="X342"/>
          <cell r="Y342"/>
          <cell r="Z342"/>
          <cell r="AA342">
            <v>9</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25/5/2565//สืบครั้งที่ 2 รายงานผล25/6/2567</v>
          </cell>
          <cell r="BC342">
            <v>1200</v>
          </cell>
          <cell r="BD342">
            <v>25</v>
          </cell>
          <cell r="BE342">
            <v>11</v>
          </cell>
          <cell r="BF342">
            <v>2565</v>
          </cell>
          <cell r="BG342">
            <v>0</v>
          </cell>
          <cell r="BH342" t="str">
            <v>-</v>
          </cell>
          <cell r="BI342" t="str">
            <v>-</v>
          </cell>
          <cell r="BJ342" t="str">
            <v>-</v>
          </cell>
          <cell r="BK342">
            <v>0</v>
          </cell>
          <cell r="BL342">
            <v>1365</v>
          </cell>
          <cell r="BM342">
            <v>0</v>
          </cell>
          <cell r="BN342">
            <v>25</v>
          </cell>
          <cell r="BO342">
            <v>4</v>
          </cell>
          <cell r="BP342">
            <v>2566</v>
          </cell>
          <cell r="BQ342" t="str">
            <v>-</v>
          </cell>
          <cell r="BR342" t="str">
            <v>-</v>
          </cell>
          <cell r="BS342" t="str">
            <v>-</v>
          </cell>
          <cell r="BT342" t="str">
            <v>นางสาวเกสรา  ศิรินาม</v>
          </cell>
          <cell r="BU342">
            <v>883262012096</v>
          </cell>
          <cell r="BV342" t="str">
            <v>1.นางสาวเกสรา ศิรินาม
2.นายนวพล ปานพรหม
3.นายดวงคำ ตะริโย
4.นางประนอม ตะริโย</v>
          </cell>
          <cell r="BW342" t="str">
            <v>จำเลยที่ 1
จำเลยที่ 2
จำเลยที่ 3
คู่สมรสจำเลยที่ 3</v>
          </cell>
          <cell r="BX342" t="str">
            <v>3-5005-00600-41-4
3-5005-00600-58-9
3-5005-00600-38-4
3-7501-00505-57-9</v>
          </cell>
          <cell r="BY342"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2" t="str">
            <v>พบทรัพย์</v>
          </cell>
          <cell r="CA342" t="str">
            <v>พบทรัพย์</v>
          </cell>
          <cell r="CB342"/>
          <cell r="CC342" t="str">
            <v>จันทร์นิภา</v>
          </cell>
          <cell r="CD342" t="str">
            <v xml:space="preserve">1.นางสาวเกสรา  ศิรินาม 
2.นายนวพล  ปานพรหม 
3.นายดวงคำ  ตะริโย 
4.นางประนอม  ขุนเที่ยง </v>
          </cell>
          <cell r="CE342" t="str">
            <v>จำเลยที่ 1
จำเลยที่ 2
จำเลยที่ 3
คู่สมรสจำเลยที่ 3</v>
          </cell>
          <cell r="CF342" t="str">
            <v>3-5005-00600-41-4
3-5005-00600-58-9
3-5005-00600-38-4
3-7501-00505-57-9</v>
          </cell>
          <cell r="CG342"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2"/>
          <cell r="CI342"/>
          <cell r="CJ342"/>
          <cell r="CK342"/>
          <cell r="CL342"/>
          <cell r="CM342"/>
          <cell r="CN342"/>
          <cell r="CO342"/>
        </row>
        <row r="343">
          <cell r="B343">
            <v>1783</v>
          </cell>
          <cell r="C343">
            <v>335</v>
          </cell>
          <cell r="D343">
            <v>23</v>
          </cell>
          <cell r="E343">
            <v>3</v>
          </cell>
          <cell r="F343">
            <v>2565</v>
          </cell>
          <cell r="G343">
            <v>800019711070</v>
          </cell>
          <cell r="H343" t="str">
            <v>นางสาว</v>
          </cell>
          <cell r="I343" t="str">
            <v>นิภาพร</v>
          </cell>
          <cell r="J343" t="str">
            <v>ธรรมพุฒิ</v>
          </cell>
          <cell r="K343">
            <v>3500500298081</v>
          </cell>
          <cell r="L343" t="str">
            <v>ดอยสะเก็ด</v>
          </cell>
          <cell r="M343" t="str">
            <v>เชียงใหม่ 2</v>
          </cell>
          <cell r="N343">
            <v>8</v>
          </cell>
          <cell r="O343" t="str">
            <v>สินเชื่อธนาคารประชาชน</v>
          </cell>
          <cell r="P343" t="str">
            <v>1.บุคคลค้ำประกัน</v>
          </cell>
          <cell r="Q343">
            <v>153278.6</v>
          </cell>
          <cell r="R343">
            <v>37130.6</v>
          </cell>
          <cell r="S343" t="str">
            <v>แขวงเชียงใหม่</v>
          </cell>
          <cell r="T343" t="str">
            <v>ผบ.9812</v>
          </cell>
          <cell r="U343">
            <v>2562</v>
          </cell>
          <cell r="V343" t="str">
            <v>ผบ.11573</v>
          </cell>
          <cell r="W343">
            <v>2562</v>
          </cell>
          <cell r="X343"/>
          <cell r="Y343"/>
          <cell r="Z343"/>
          <cell r="AA343">
            <v>12</v>
          </cell>
          <cell r="AB343">
            <v>11</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30/5/2565</v>
          </cell>
          <cell r="BC343">
            <v>1800</v>
          </cell>
          <cell r="BD343">
            <v>13</v>
          </cell>
          <cell r="BE343">
            <v>1</v>
          </cell>
          <cell r="BF343">
            <v>2566</v>
          </cell>
          <cell r="BG343">
            <v>0</v>
          </cell>
          <cell r="BH343" t="str">
            <v>-</v>
          </cell>
          <cell r="BI343" t="str">
            <v>-</v>
          </cell>
          <cell r="BJ343" t="str">
            <v>-</v>
          </cell>
          <cell r="BK343">
            <v>0</v>
          </cell>
          <cell r="BL343">
            <v>3195</v>
          </cell>
          <cell r="BM343">
            <v>0</v>
          </cell>
          <cell r="BN343" t="str">
            <v/>
          </cell>
          <cell r="BO343" t="str">
            <v/>
          </cell>
          <cell r="BP343" t="str">
            <v/>
          </cell>
          <cell r="BQ343" t="str">
            <v>-</v>
          </cell>
          <cell r="BR343" t="str">
            <v>-</v>
          </cell>
          <cell r="BS343" t="str">
            <v>-</v>
          </cell>
          <cell r="BT343" t="str">
            <v>นางสาวนิภาพร ธรรมพุฒิ</v>
          </cell>
          <cell r="BU343">
            <v>823660011016</v>
          </cell>
          <cell r="BV343"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3" t="str">
            <v>จำเลยที่ 1
คู่สมรสจำเลยที่ 1
จำเลยที่ 2
คู่สมรสจำเลยที่ 2
จำเลยที่ 3
คู่สมรสจำเลยที่ 3</v>
          </cell>
          <cell r="BX343" t="str">
            <v>3-5005-00296-08-1
1-5099-00394-78-3
3-5005-00101-90-6
3-5005-00173-81-8
3-1020-00965-69-9
3-5014-00627-75-3</v>
          </cell>
          <cell r="BY343"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3" t="str">
            <v>พบทรัพย์</v>
          </cell>
          <cell r="CA343" t="str">
            <v>พบทรัพย์</v>
          </cell>
          <cell r="CB343"/>
          <cell r="CC343" t="str">
            <v>จันทร์นิภา</v>
          </cell>
          <cell r="CD343"/>
          <cell r="CE343"/>
          <cell r="CF343"/>
          <cell r="CG343"/>
          <cell r="CH343"/>
          <cell r="CI343"/>
          <cell r="CJ343"/>
          <cell r="CK343"/>
          <cell r="CL343"/>
          <cell r="CM343"/>
          <cell r="CN343"/>
          <cell r="CO343"/>
        </row>
        <row r="344">
          <cell r="B344">
            <v>1784</v>
          </cell>
          <cell r="C344">
            <v>336</v>
          </cell>
          <cell r="D344">
            <v>23</v>
          </cell>
          <cell r="E344">
            <v>3</v>
          </cell>
          <cell r="F344">
            <v>2565</v>
          </cell>
          <cell r="G344">
            <v>800047405033</v>
          </cell>
          <cell r="H344" t="str">
            <v xml:space="preserve">นาย </v>
          </cell>
          <cell r="I344" t="str">
            <v>เกษม</v>
          </cell>
          <cell r="J344" t="str">
            <v>คำยอด</v>
          </cell>
          <cell r="K344">
            <v>3500500127565</v>
          </cell>
          <cell r="L344" t="str">
            <v>ดอยสะเก็ด</v>
          </cell>
          <cell r="M344" t="str">
            <v>เชียงใหม่ 2</v>
          </cell>
          <cell r="N344">
            <v>8</v>
          </cell>
          <cell r="O344" t="str">
            <v>สินเชื่อธนาคารประชาชน</v>
          </cell>
          <cell r="P344" t="str">
            <v>1.บุคคลค้ำประกัน</v>
          </cell>
          <cell r="Q344">
            <v>66306.28</v>
          </cell>
          <cell r="R344">
            <v>6074.24</v>
          </cell>
          <cell r="S344" t="str">
            <v>แขวงเชียงใหม่</v>
          </cell>
          <cell r="T344" t="str">
            <v>ผบ.3386</v>
          </cell>
          <cell r="U344">
            <v>2562</v>
          </cell>
          <cell r="V344" t="str">
            <v>ผบ.4205</v>
          </cell>
          <cell r="W344">
            <v>2562</v>
          </cell>
          <cell r="X344"/>
          <cell r="Y344"/>
          <cell r="Z344"/>
          <cell r="AA344">
            <v>2</v>
          </cell>
          <cell r="AB344">
            <v>6</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25/5/2565</v>
          </cell>
          <cell r="BC344">
            <v>1200</v>
          </cell>
          <cell r="BD344">
            <v>25</v>
          </cell>
          <cell r="BE344">
            <v>11</v>
          </cell>
          <cell r="BF344">
            <v>2565</v>
          </cell>
          <cell r="BG344">
            <v>0</v>
          </cell>
          <cell r="BH344" t="str">
            <v>-</v>
          </cell>
          <cell r="BI344" t="str">
            <v>-</v>
          </cell>
          <cell r="BJ344" t="str">
            <v>-</v>
          </cell>
          <cell r="BK344">
            <v>0</v>
          </cell>
          <cell r="BL344">
            <v>1220</v>
          </cell>
          <cell r="BM344">
            <v>0</v>
          </cell>
          <cell r="BN344">
            <v>25</v>
          </cell>
          <cell r="BO344">
            <v>4</v>
          </cell>
          <cell r="BP344">
            <v>2566</v>
          </cell>
          <cell r="BQ344" t="str">
            <v>-</v>
          </cell>
          <cell r="BR344" t="str">
            <v>-</v>
          </cell>
          <cell r="BS344" t="str">
            <v>-</v>
          </cell>
          <cell r="BT344" t="str">
            <v>นาย เกษม คำยอด</v>
          </cell>
          <cell r="BU344">
            <v>823660010702</v>
          </cell>
          <cell r="BV344" t="str">
            <v>1.นายเกษม คำยอด
2.นางสาวนิตยา คำกิติ
2.นายปั๋น คำเปลี่ยน
3.นายบรรพจน์ ผลนวพจน์</v>
          </cell>
          <cell r="BW344" t="str">
            <v>จำเลยที่ 1
คู่สมรสจำเลยที่ 1
จำเลยที่ 2
จำเลยที่ 3</v>
          </cell>
          <cell r="BX344" t="str">
            <v>3-5005-00127-56-5
3-5014-00172-99-3
3-5005-00135-55-0
3-5013-00064-86-2</v>
          </cell>
          <cell r="BY344"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4" t="str">
            <v>พบทรัพย์</v>
          </cell>
          <cell r="CA344" t="str">
            <v>พบทรัพย์</v>
          </cell>
          <cell r="CB344"/>
          <cell r="CC344" t="str">
            <v>จันทร์นิภา</v>
          </cell>
          <cell r="CD344"/>
          <cell r="CE344"/>
          <cell r="CF344"/>
          <cell r="CG344"/>
          <cell r="CH344"/>
          <cell r="CI344"/>
          <cell r="CJ344"/>
          <cell r="CK344"/>
          <cell r="CL344"/>
          <cell r="CM344"/>
          <cell r="CN344"/>
          <cell r="CO344"/>
        </row>
        <row r="345">
          <cell r="B345">
            <v>1785</v>
          </cell>
          <cell r="C345">
            <v>337</v>
          </cell>
          <cell r="D345">
            <v>23</v>
          </cell>
          <cell r="E345">
            <v>3</v>
          </cell>
          <cell r="F345">
            <v>2565</v>
          </cell>
          <cell r="G345">
            <v>800076117285</v>
          </cell>
          <cell r="H345" t="str">
            <v>นางสาว</v>
          </cell>
          <cell r="I345" t="str">
            <v>วนัฐชญา</v>
          </cell>
          <cell r="J345" t="str">
            <v>กันตีมูล</v>
          </cell>
          <cell r="K345">
            <v>1509900086787</v>
          </cell>
          <cell r="L345" t="str">
            <v>ดอยสะเก็ด</v>
          </cell>
          <cell r="M345" t="str">
            <v>เชียงใหม่ 2</v>
          </cell>
          <cell r="N345">
            <v>8</v>
          </cell>
          <cell r="O345" t="str">
            <v>สินเชื่อธนาคารประชาชน</v>
          </cell>
          <cell r="P345" t="str">
            <v>1.บุคคลค้ำประกัน</v>
          </cell>
          <cell r="Q345">
            <v>35605.449999999997</v>
          </cell>
          <cell r="R345">
            <v>4276.45</v>
          </cell>
          <cell r="S345" t="str">
            <v>แขวงเชียงใหม่</v>
          </cell>
          <cell r="T345" t="str">
            <v>ผบ.12850</v>
          </cell>
          <cell r="U345">
            <v>2562</v>
          </cell>
          <cell r="V345" t="str">
            <v>ผบ.227</v>
          </cell>
          <cell r="W345">
            <v>2563</v>
          </cell>
          <cell r="X345"/>
          <cell r="Y345"/>
          <cell r="Z345"/>
          <cell r="AA345">
            <v>20</v>
          </cell>
          <cell r="AB345">
            <v>1</v>
          </cell>
          <cell r="AC345">
            <v>2563</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24/5/2565 // สืบรอบ 2 (คำสั่ง 21/9/2566)</v>
          </cell>
          <cell r="BC345" t="str">
            <v>0
1500</v>
          </cell>
          <cell r="BD345" t="str">
            <v>31
14</v>
          </cell>
          <cell r="BE345" t="str">
            <v>1
3</v>
          </cell>
          <cell r="BF345" t="str">
            <v>2567
2567</v>
          </cell>
          <cell r="BG345">
            <v>0</v>
          </cell>
          <cell r="BH345" t="str">
            <v>-</v>
          </cell>
          <cell r="BI345" t="str">
            <v>-</v>
          </cell>
          <cell r="BJ345" t="str">
            <v>-</v>
          </cell>
          <cell r="BK345">
            <v>0</v>
          </cell>
          <cell r="BL345" t="str">
            <v>1360
445</v>
          </cell>
          <cell r="BM345">
            <v>0</v>
          </cell>
          <cell r="BN345" t="str">
            <v/>
          </cell>
          <cell r="BO345" t="str">
            <v/>
          </cell>
          <cell r="BP345" t="str">
            <v/>
          </cell>
          <cell r="BQ345" t="str">
            <v>-</v>
          </cell>
          <cell r="BR345" t="str">
            <v>-</v>
          </cell>
          <cell r="BS345" t="str">
            <v>-</v>
          </cell>
          <cell r="BT345" t="str">
            <v>นางสาววนัฐชญา กันตีมูล</v>
          </cell>
          <cell r="BU345">
            <v>883262012165</v>
          </cell>
          <cell r="BV345" t="str">
            <v>1.นางสาววนัฐชญา กันตีมูล
2.นายเพชรชนะ ทรัพย์แก้ว
3.นางสาวสุนิสา โปธา
4.นางสาวอนงค์ สุนาอ้าย
5.นายหนุ่ม สุปะติ</v>
          </cell>
          <cell r="BW345" t="str">
            <v>จำเลยที่ 1
คู่สมรสจำเลยที่ 1
จำเลยที่ 2
จำเลยที่ 3
คู่สมรสจำเลยที่ 3</v>
          </cell>
          <cell r="BX345" t="str">
            <v>1-5099-00086-78-7
1-5099-00493-40-4
1-5013-00075-15-9
1-5013-00071-40-4
1-1020-01095-51-9</v>
          </cell>
          <cell r="BY345"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5" t="str">
            <v>พบทรัพย์</v>
          </cell>
          <cell r="CA345"/>
          <cell r="CB345"/>
          <cell r="CC345" t="str">
            <v>วรกมล</v>
          </cell>
          <cell r="CD345"/>
          <cell r="CE345"/>
          <cell r="CF345"/>
          <cell r="CG345"/>
          <cell r="CH345"/>
          <cell r="CI345"/>
          <cell r="CJ345"/>
          <cell r="CK345"/>
          <cell r="CL345"/>
          <cell r="CM345"/>
          <cell r="CN345"/>
          <cell r="CO345"/>
        </row>
        <row r="346">
          <cell r="B346">
            <v>1786</v>
          </cell>
          <cell r="C346">
            <v>338</v>
          </cell>
          <cell r="D346">
            <v>23</v>
          </cell>
          <cell r="E346">
            <v>3</v>
          </cell>
          <cell r="F346">
            <v>2565</v>
          </cell>
          <cell r="G346">
            <v>800037726869</v>
          </cell>
          <cell r="H346" t="str">
            <v>นาง</v>
          </cell>
          <cell r="I346" t="str">
            <v>หยาดพิรุณ</v>
          </cell>
          <cell r="J346" t="str">
            <v>จำหมาย</v>
          </cell>
          <cell r="K346">
            <v>3501400343925</v>
          </cell>
          <cell r="L346" t="str">
            <v>สันมราย</v>
          </cell>
          <cell r="M346" t="str">
            <v>เชียงใหม่ 2</v>
          </cell>
          <cell r="N346">
            <v>8</v>
          </cell>
          <cell r="O346" t="str">
            <v>สินเชื่อธนาคารประชาชน</v>
          </cell>
          <cell r="P346" t="str">
            <v>1.บุคคลค้ำประกัน</v>
          </cell>
          <cell r="Q346">
            <v>80229.710000000006</v>
          </cell>
          <cell r="R346">
            <v>15756.8</v>
          </cell>
          <cell r="S346" t="str">
            <v>แขวงเชียงใหม่</v>
          </cell>
          <cell r="T346" t="str">
            <v>ผบ.12039</v>
          </cell>
          <cell r="U346">
            <v>2561</v>
          </cell>
          <cell r="V346" t="str">
            <v>ผบ.93</v>
          </cell>
          <cell r="W346">
            <v>2562</v>
          </cell>
          <cell r="X346"/>
          <cell r="Y346"/>
          <cell r="Z346"/>
          <cell r="AA346">
            <v>15</v>
          </cell>
          <cell r="AB346">
            <v>1</v>
          </cell>
          <cell r="AC346">
            <v>2562</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26/4/2565</v>
          </cell>
          <cell r="BC346" t="str">
            <v>0
1500</v>
          </cell>
          <cell r="BD346" t="str">
            <v>31
19</v>
          </cell>
          <cell r="BE346" t="str">
            <v>1
4</v>
          </cell>
          <cell r="BF346" t="str">
            <v>2567
2567</v>
          </cell>
          <cell r="BG346">
            <v>0</v>
          </cell>
          <cell r="BH346" t="str">
            <v>-</v>
          </cell>
          <cell r="BI346" t="str">
            <v>-</v>
          </cell>
          <cell r="BJ346" t="str">
            <v>-</v>
          </cell>
          <cell r="BK346">
            <v>0</v>
          </cell>
          <cell r="BL346" t="str">
            <v>1035
365</v>
          </cell>
          <cell r="BM346">
            <v>0</v>
          </cell>
          <cell r="BN346">
            <v>8</v>
          </cell>
          <cell r="BO346">
            <v>5</v>
          </cell>
          <cell r="BP346">
            <v>2567</v>
          </cell>
          <cell r="BQ346" t="str">
            <v>-</v>
          </cell>
          <cell r="BR346" t="str">
            <v>-</v>
          </cell>
          <cell r="BS346" t="str">
            <v>-</v>
          </cell>
          <cell r="BT346" t="str">
            <v>นางหยาดพิรุณ จำหมาย</v>
          </cell>
          <cell r="BU346">
            <v>823661010384</v>
          </cell>
          <cell r="BV346"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6" t="str">
            <v>จำเลยที่ 1
คู่สมรสจำเลยที่ 1
จำเลยที่ 2
คู่สมรสจำเลยที่ 2
จำเลยที่ 3</v>
          </cell>
          <cell r="BX346" t="str">
            <v>3-5014-00343-92-5
3-5014-00613-46-9
1-5099-00790-48-4
1-5099-00289-54-8
3-5106-00445-21-6</v>
          </cell>
          <cell r="BY346"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6" t="str">
            <v>ไม่พบทรัพย์</v>
          </cell>
          <cell r="CA346"/>
          <cell r="CB346"/>
          <cell r="CC346" t="str">
            <v>วรกมล</v>
          </cell>
          <cell r="CD346"/>
          <cell r="CE346"/>
          <cell r="CF346"/>
          <cell r="CG346"/>
          <cell r="CH346"/>
          <cell r="CI346"/>
          <cell r="CJ346"/>
          <cell r="CK346"/>
          <cell r="CL346"/>
          <cell r="CM346"/>
          <cell r="CN346"/>
          <cell r="CO346"/>
        </row>
        <row r="347">
          <cell r="B347">
            <v>1787</v>
          </cell>
          <cell r="C347">
            <v>353</v>
          </cell>
          <cell r="D347">
            <v>27</v>
          </cell>
          <cell r="E347">
            <v>3</v>
          </cell>
          <cell r="F347">
            <v>2565</v>
          </cell>
          <cell r="G347">
            <v>800019642647</v>
          </cell>
          <cell r="H347" t="str">
            <v>นางสาว</v>
          </cell>
          <cell r="I347" t="str">
            <v>ปวันรัตน์</v>
          </cell>
          <cell r="J347" t="str">
            <v>สัจมาก</v>
          </cell>
          <cell r="K347" t="str">
            <v>1-5205-00003-96-7</v>
          </cell>
          <cell r="L347" t="str">
            <v>หนองหอย</v>
          </cell>
          <cell r="M347" t="str">
            <v>เชียงใหม่ 1</v>
          </cell>
          <cell r="N347">
            <v>8</v>
          </cell>
          <cell r="O347" t="str">
            <v>สินเชื่อธนาคารประชาชน</v>
          </cell>
          <cell r="P347" t="str">
            <v>1.บุคคลค้ำประกัน</v>
          </cell>
          <cell r="Q347">
            <v>43546.44</v>
          </cell>
          <cell r="R347">
            <v>3558.44</v>
          </cell>
          <cell r="S347" t="str">
            <v>แขวงลำปาง</v>
          </cell>
          <cell r="T347" t="str">
            <v>ผบ.5294</v>
          </cell>
          <cell r="U347">
            <v>2558</v>
          </cell>
          <cell r="V347" t="str">
            <v>ผบ.376</v>
          </cell>
          <cell r="W347">
            <v>2559</v>
          </cell>
          <cell r="X347">
            <v>2</v>
          </cell>
          <cell r="Y347">
            <v>2</v>
          </cell>
          <cell r="Z347">
            <v>2559</v>
          </cell>
          <cell r="AA347"/>
          <cell r="AB347"/>
          <cell r="AC347"/>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สืบทรัพย์สำนักงานอื่นฟ้อง (คำสั่ง 27/4/2565)//สืบแล้ว  รายงานผล วันที่ 30/5/2565</v>
          </cell>
          <cell r="BC347">
            <v>1500</v>
          </cell>
          <cell r="BD347">
            <v>12</v>
          </cell>
          <cell r="BE347">
            <v>10</v>
          </cell>
          <cell r="BF347">
            <v>2565</v>
          </cell>
          <cell r="BG347">
            <v>0</v>
          </cell>
          <cell r="BH347" t="str">
            <v>-</v>
          </cell>
          <cell r="BI347" t="str">
            <v>-</v>
          </cell>
          <cell r="BJ347" t="str">
            <v>-</v>
          </cell>
          <cell r="BK347">
            <v>0</v>
          </cell>
          <cell r="BL347">
            <v>1750</v>
          </cell>
          <cell r="BM347">
            <v>0</v>
          </cell>
          <cell r="BN347" t="str">
            <v/>
          </cell>
          <cell r="BO347" t="str">
            <v/>
          </cell>
          <cell r="BP347" t="str">
            <v/>
          </cell>
          <cell r="BQ347" t="str">
            <v>-</v>
          </cell>
          <cell r="BR347" t="str">
            <v>-</v>
          </cell>
          <cell r="BS347" t="str">
            <v>-</v>
          </cell>
          <cell r="BT347" t="str">
            <v>นางสาวปวันรัตน์ สัจมาก</v>
          </cell>
          <cell r="BU347">
            <v>0</v>
          </cell>
          <cell r="BV347" t="str">
            <v>1.นางสาวปวันรัตน์ สัจมาก
2.นายอุดม แสนใจ
3.นายบัญชา ศรีแก้ว
4.นางสาวมัณฑิตา หมื่นบุญตัน
5.นางเนตรนพิญ จันทร์แดง</v>
          </cell>
          <cell r="BW347" t="str">
            <v>จำเลยที่ 1
คู่สมรสจำเลยที่ 1
จำเลยที่ 2
คู่สมรสจำเลยที่ 2
จำเลยที่ 3</v>
          </cell>
          <cell r="BX347" t="str">
            <v>1-5205-00003-96-7
3-6306-00377-61-9
1-5004-00060-78-1
3-5008-00120-21-3
3-5006-00369-69-2</v>
          </cell>
          <cell r="BY347"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1789</v>
          </cell>
          <cell r="C348">
            <v>339</v>
          </cell>
          <cell r="D348">
            <v>29</v>
          </cell>
          <cell r="E348">
            <v>3</v>
          </cell>
          <cell r="F348">
            <v>2565</v>
          </cell>
          <cell r="G348">
            <v>800039487791</v>
          </cell>
          <cell r="H348" t="str">
            <v>นาย</v>
          </cell>
          <cell r="I348" t="str">
            <v>จักรกริช</v>
          </cell>
          <cell r="J348" t="str">
            <v>นาใจ</v>
          </cell>
          <cell r="K348">
            <v>1570700025689</v>
          </cell>
          <cell r="L348" t="str">
            <v>เซ็นทรัลแอร์พอร์ตพลาซ่า
เชียงใหม่</v>
          </cell>
          <cell r="M348" t="str">
            <v>เชียงใหม่ 1</v>
          </cell>
          <cell r="N348">
            <v>8</v>
          </cell>
          <cell r="O348" t="str">
            <v>สินเชื่อธนาคารประชาชน</v>
          </cell>
          <cell r="P348" t="str">
            <v>1.บุคคลค้ำประกัน</v>
          </cell>
          <cell r="Q348">
            <v>40478.67</v>
          </cell>
          <cell r="R348">
            <v>10243.58</v>
          </cell>
          <cell r="S348" t="str">
            <v>จังหวัดเชียงราย</v>
          </cell>
          <cell r="T348" t="str">
            <v>ผบ.2295</v>
          </cell>
          <cell r="U348" t="str">
            <v>2561</v>
          </cell>
          <cell r="V348" t="str">
            <v>ผบ.3478</v>
          </cell>
          <cell r="W348">
            <v>2561</v>
          </cell>
          <cell r="X348">
            <v>21</v>
          </cell>
          <cell r="Y348">
            <v>7</v>
          </cell>
          <cell r="Z348">
            <v>2561</v>
          </cell>
          <cell r="AA348"/>
          <cell r="AB348"/>
          <cell r="AC348"/>
          <cell r="AD348">
            <v>21</v>
          </cell>
          <cell r="AE348">
            <v>7</v>
          </cell>
          <cell r="AF348">
            <v>2561</v>
          </cell>
          <cell r="AG348">
            <v>4</v>
          </cell>
          <cell r="AH348">
            <v>9</v>
          </cell>
          <cell r="AI348">
            <v>2562</v>
          </cell>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29/3/2565)//สืบแล้ว  รายงานผล วันที่ 26/4/2565</v>
          </cell>
          <cell r="BC348">
            <v>900</v>
          </cell>
          <cell r="BD348">
            <v>16</v>
          </cell>
          <cell r="BE348">
            <v>9</v>
          </cell>
          <cell r="BF348">
            <v>2565</v>
          </cell>
          <cell r="BG348">
            <v>0</v>
          </cell>
          <cell r="BH348" t="str">
            <v>-</v>
          </cell>
          <cell r="BI348" t="str">
            <v>-</v>
          </cell>
          <cell r="BJ348" t="str">
            <v>-</v>
          </cell>
          <cell r="BK348">
            <v>0</v>
          </cell>
          <cell r="BL348">
            <v>1250</v>
          </cell>
          <cell r="BM348">
            <v>0</v>
          </cell>
          <cell r="BN348" t="str">
            <v/>
          </cell>
          <cell r="BO348" t="str">
            <v/>
          </cell>
          <cell r="BP348" t="str">
            <v/>
          </cell>
          <cell r="BQ348" t="str">
            <v>-</v>
          </cell>
          <cell r="BR348" t="str">
            <v>-</v>
          </cell>
          <cell r="BS348" t="str">
            <v>-</v>
          </cell>
          <cell r="BT348" t="str">
            <v>นายจักรกริช นาใจ</v>
          </cell>
          <cell r="BU348">
            <v>0</v>
          </cell>
          <cell r="BV348" t="str">
            <v>1.นายจักรกริช นาใจ
2.นางสาวกัญญ์สิริ ระพีพรรณกุล
3.นางสาวเบญจวรรณ สีเสน</v>
          </cell>
          <cell r="BW348" t="str">
            <v xml:space="preserve">จำเลยที่ 1
จำเลยที่ 2
จำเลยที่ 3
</v>
          </cell>
          <cell r="BX348" t="str">
            <v>1-5707-00025-68-9
1-5009-00141-22-4
1-5099-00452-40-6</v>
          </cell>
          <cell r="BY3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8" t="str">
            <v>ไม่พบทรัพย์</v>
          </cell>
          <cell r="CA348" t="str">
            <v>พบทรัพย์</v>
          </cell>
          <cell r="CB348">
            <v>3</v>
          </cell>
          <cell r="CC348" t="str">
            <v>วรกมล</v>
          </cell>
          <cell r="CD348"/>
          <cell r="CE348"/>
          <cell r="CF348"/>
          <cell r="CG348"/>
          <cell r="CH348"/>
          <cell r="CI348"/>
          <cell r="CJ348"/>
          <cell r="CK348"/>
          <cell r="CL348">
            <v>243004</v>
          </cell>
          <cell r="CM348">
            <v>243141</v>
          </cell>
          <cell r="CN348"/>
          <cell r="CO348"/>
        </row>
        <row r="349">
          <cell r="B349">
            <v>1792</v>
          </cell>
          <cell r="C349">
            <v>340</v>
          </cell>
          <cell r="D349">
            <v>31</v>
          </cell>
          <cell r="E349">
            <v>3</v>
          </cell>
          <cell r="F349">
            <v>2565</v>
          </cell>
          <cell r="G349">
            <v>800001752420</v>
          </cell>
          <cell r="H349" t="str">
            <v>ร.ต. หรือ ร.ท.</v>
          </cell>
          <cell r="I349" t="str">
            <v>วีรินทร์</v>
          </cell>
          <cell r="J349" t="str">
            <v>จอมนงค์</v>
          </cell>
          <cell r="K349">
            <v>3650101348311</v>
          </cell>
          <cell r="L349" t="str">
            <v>ดอยสะเก็ด</v>
          </cell>
          <cell r="M349" t="str">
            <v>เชียงใหม่ 2</v>
          </cell>
          <cell r="N349">
            <v>8</v>
          </cell>
          <cell r="O349" t="str">
            <v>สินเชื่อธนาคารประชาชน</v>
          </cell>
          <cell r="P349" t="str">
            <v>1.บุคคลค้ำประกัน</v>
          </cell>
          <cell r="Q349">
            <v>1565940.73</v>
          </cell>
          <cell r="R349">
            <v>66500.66</v>
          </cell>
          <cell r="S349" t="str">
            <v>จังหวัดพะเยา</v>
          </cell>
          <cell r="T349" t="str">
            <v>ผบ.331</v>
          </cell>
          <cell r="U349" t="str">
            <v>2557</v>
          </cell>
          <cell r="V349" t="str">
            <v>ผบ.551</v>
          </cell>
          <cell r="W349">
            <v>2557</v>
          </cell>
          <cell r="X349"/>
          <cell r="Y349"/>
          <cell r="Z349"/>
          <cell r="AA349">
            <v>12</v>
          </cell>
          <cell r="AB349">
            <v>5</v>
          </cell>
          <cell r="AC349">
            <v>2557</v>
          </cell>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31/3/2565)//สืบแล้ว  รายงานผล วันที่ 11/5/2565  สืบครั้งที่สอง5/4/67//ลงผลสืบ27/4/67//</v>
          </cell>
          <cell r="BC349">
            <v>2400</v>
          </cell>
          <cell r="BD349">
            <v>20</v>
          </cell>
          <cell r="BE349">
            <v>9</v>
          </cell>
          <cell r="BF349">
            <v>2565</v>
          </cell>
          <cell r="BG349">
            <v>0</v>
          </cell>
          <cell r="BH349" t="str">
            <v>-</v>
          </cell>
          <cell r="BI349" t="str">
            <v>-</v>
          </cell>
          <cell r="BJ349" t="str">
            <v>-</v>
          </cell>
          <cell r="BK349">
            <v>0</v>
          </cell>
          <cell r="BL349">
            <v>4050</v>
          </cell>
          <cell r="BM349">
            <v>0</v>
          </cell>
          <cell r="BN349">
            <v>27</v>
          </cell>
          <cell r="BO349">
            <v>12</v>
          </cell>
          <cell r="BP349">
            <v>2565</v>
          </cell>
          <cell r="BQ349" t="str">
            <v>-</v>
          </cell>
          <cell r="BR349" t="str">
            <v>-</v>
          </cell>
          <cell r="BS349" t="str">
            <v>-</v>
          </cell>
          <cell r="BT349" t="str">
            <v>ร.ต. หรือ ร.ท.วีรินทร์ จอมนงค์</v>
          </cell>
          <cell r="BU349">
            <v>883262011905</v>
          </cell>
          <cell r="BV349"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49" t="str">
            <v>จำเลยที่ 1
คู่สมรสจำเลยที่ 1
จำเลยที่ 2
คู่สมรสจำเลยที่ 2
จำเลยที่ 3
จำเลยที่ 4
คู่สมรสจำเลยที่ 4
จำเลยที่ 5</v>
          </cell>
          <cell r="BX349" t="str">
            <v>3-6501-01348-31-1
3-5699-00105-41-9
3-5701-01711-21-2
3-5002-00853-24-4
3-8001-00754-80-2
3-4410-00188-42-7
3-5015-00206-73-3
3-5019-00185-12-1</v>
          </cell>
          <cell r="BY349"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49" t="str">
            <v>พบทรัพย์</v>
          </cell>
          <cell r="CA349" t="str">
            <v>พบทรัพย์</v>
          </cell>
          <cell r="CB349">
            <v>8</v>
          </cell>
          <cell r="CC349" t="str">
            <v>ศรัญญู</v>
          </cell>
          <cell r="CD349" t="str">
            <v>1.นายวีรินทร์ จอมนงค์
2.นางวันเพ็ญ จอมนงค์
3.จ.อ.ไถน เรือนคำฟู 
4.ว่าที่ ร.อ.เผียน จันทร์ศรี
5.จ.ส.อ.พงศ์ภัค พยังเค
6.สิบเอกหรือนายพลกฤตหรือวิสุทธิ์  ทาบุญดี</v>
          </cell>
          <cell r="CE349" t="str">
            <v>จำเลยที่ 1
คู่สมรสจำเลยที่ 1
จำเลยที่ 2
จำเลยที่ 3
จำเลยที่ 4
จำเลยที่ 5</v>
          </cell>
          <cell r="CF349" t="str">
            <v>3-6501-01348-31-1
3-5699-00105-41-9
3-5701-01711-21-2
3-8001-00754-80-2
3-4410-00188-42-7
3-5019-00185-12-1</v>
          </cell>
          <cell r="CG349"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49"/>
          <cell r="CI349"/>
          <cell r="CJ349"/>
          <cell r="CK349"/>
          <cell r="CL349"/>
          <cell r="CM349">
            <v>243141</v>
          </cell>
          <cell r="CN349"/>
          <cell r="CO349"/>
        </row>
        <row r="350">
          <cell r="B350">
            <v>1793</v>
          </cell>
          <cell r="C350">
            <v>341</v>
          </cell>
          <cell r="D350">
            <v>31</v>
          </cell>
          <cell r="E350">
            <v>3</v>
          </cell>
          <cell r="F350">
            <v>2565</v>
          </cell>
          <cell r="G350">
            <v>800032733050</v>
          </cell>
          <cell r="H350" t="str">
            <v>นาย</v>
          </cell>
          <cell r="I350" t="str">
            <v>คมกริช</v>
          </cell>
          <cell r="J350" t="str">
            <v>อ่อนจันทึก</v>
          </cell>
          <cell r="K350">
            <v>3302000542397</v>
          </cell>
          <cell r="L350" t="str">
            <v>เซ็นทรัลแอร์พอร์ตพลาซ่า
เชียงใหม่</v>
          </cell>
          <cell r="M350" t="str">
            <v>เชียงใหม่ 1</v>
          </cell>
          <cell r="N350">
            <v>8</v>
          </cell>
          <cell r="O350" t="str">
            <v>สินเชื่อสวัสดิการ</v>
          </cell>
          <cell r="P350" t="str">
            <v>1.บุคคลค้ำประกัน</v>
          </cell>
          <cell r="Q350">
            <v>406685.89</v>
          </cell>
          <cell r="R350">
            <v>146683.34</v>
          </cell>
          <cell r="S350" t="str">
            <v>จังหวัดเชียงใหม่</v>
          </cell>
          <cell r="T350" t="str">
            <v>ผบE911</v>
          </cell>
          <cell r="U350" t="str">
            <v>2563</v>
          </cell>
          <cell r="V350" t="str">
            <v>ผบE899</v>
          </cell>
          <cell r="W350">
            <v>2564</v>
          </cell>
          <cell r="X350">
            <v>14</v>
          </cell>
          <cell r="Y350">
            <v>10</v>
          </cell>
          <cell r="Z350">
            <v>2564</v>
          </cell>
          <cell r="AA350"/>
          <cell r="AB350"/>
          <cell r="AC350"/>
          <cell r="AD350">
            <v>16</v>
          </cell>
          <cell r="AE350">
            <v>10</v>
          </cell>
          <cell r="AF350">
            <v>2564</v>
          </cell>
          <cell r="AG350">
            <v>2</v>
          </cell>
          <cell r="AH350">
            <v>2</v>
          </cell>
          <cell r="AI350">
            <v>2565</v>
          </cell>
          <cell r="AJ350"/>
          <cell r="AK350"/>
          <cell r="AL350"/>
          <cell r="AM350"/>
          <cell r="AN350"/>
          <cell r="AO350"/>
          <cell r="AP350"/>
          <cell r="AQ350"/>
          <cell r="AR350"/>
          <cell r="AS350"/>
          <cell r="AT350"/>
          <cell r="AU350"/>
          <cell r="AV350"/>
          <cell r="AW350"/>
          <cell r="AX350"/>
          <cell r="AY350"/>
          <cell r="AZ350"/>
          <cell r="BA350"/>
          <cell r="BB350" t="str">
            <v>สืบทรัพย์ (คำสั่ง 31/3/2565)//สืบแล้ว  รายงานผล วันที่ 11/5/2565</v>
          </cell>
          <cell r="BC350">
            <v>1200</v>
          </cell>
          <cell r="BD350">
            <v>27</v>
          </cell>
          <cell r="BE350">
            <v>6</v>
          </cell>
          <cell r="BF350">
            <v>2566</v>
          </cell>
          <cell r="BG350">
            <v>0</v>
          </cell>
          <cell r="BH350" t="str">
            <v>-</v>
          </cell>
          <cell r="BI350" t="str">
            <v>-</v>
          </cell>
          <cell r="BJ350" t="str">
            <v>-</v>
          </cell>
          <cell r="BK350">
            <v>0</v>
          </cell>
          <cell r="BL350">
            <v>1595</v>
          </cell>
          <cell r="BM350">
            <v>0</v>
          </cell>
          <cell r="BN350" t="str">
            <v/>
          </cell>
          <cell r="BO350" t="str">
            <v/>
          </cell>
          <cell r="BP350" t="str">
            <v/>
          </cell>
          <cell r="BQ350" t="str">
            <v>-</v>
          </cell>
          <cell r="BR350" t="str">
            <v>-</v>
          </cell>
          <cell r="BS350" t="str">
            <v>-</v>
          </cell>
          <cell r="BT350" t="str">
            <v>นายคมกริช อ่อนจันทึก</v>
          </cell>
          <cell r="BU350">
            <v>883162012414</v>
          </cell>
          <cell r="BV350" t="str">
            <v>1.นายคมกริช อ่อนจันทึก
2.นายชัชวาล ชื่อคำ
3.นางเจษฎาพร ศรีสุภา
4.นายธนภัทร จอมโพธิ์</v>
          </cell>
          <cell r="BW350" t="str">
            <v>จำเลยที่ 1
จำเลยที่ 2
จำเลยที่ 3
คู่สมรสจำเลยที่ 3</v>
          </cell>
          <cell r="BX350" t="str">
            <v>3-3020-00542-39-7
3-5012-00437-30-6
3-1604-00194-84-1
3-5013-00282-61-4</v>
          </cell>
          <cell r="BY350"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0" t="str">
            <v>พบทรัพย์</v>
          </cell>
          <cell r="CA350"/>
          <cell r="CB350">
            <v>4</v>
          </cell>
          <cell r="CC350" t="str">
            <v>จันทร์นิภา</v>
          </cell>
          <cell r="CD350"/>
          <cell r="CE350"/>
          <cell r="CF350"/>
          <cell r="CG350"/>
          <cell r="CH350"/>
          <cell r="CI350"/>
          <cell r="CJ350"/>
          <cell r="CK350"/>
          <cell r="CL350">
            <v>243088</v>
          </cell>
          <cell r="CM350"/>
          <cell r="CN350"/>
          <cell r="CO350"/>
        </row>
        <row r="351">
          <cell r="B351">
            <v>1794</v>
          </cell>
          <cell r="C351">
            <v>342</v>
          </cell>
          <cell r="D351">
            <v>31</v>
          </cell>
          <cell r="E351">
            <v>3</v>
          </cell>
          <cell r="F351">
            <v>2565</v>
          </cell>
          <cell r="G351">
            <v>800080790689</v>
          </cell>
          <cell r="H351" t="str">
            <v>นาย</v>
          </cell>
          <cell r="I351" t="str">
            <v>ภาคิน</v>
          </cell>
          <cell r="J351" t="str">
            <v>กรองบริสุทธิ์</v>
          </cell>
          <cell r="K351">
            <v>3580200121154</v>
          </cell>
          <cell r="L351" t="str">
            <v>ประตูช้างเผือก</v>
          </cell>
          <cell r="M351" t="str">
            <v>เชียงใหม่ 1</v>
          </cell>
          <cell r="N351">
            <v>8</v>
          </cell>
          <cell r="O351" t="str">
            <v>สินเชื่อธนาคารประชาชน</v>
          </cell>
          <cell r="P351" t="str">
            <v>1.บุคคลค้ำประกัน</v>
          </cell>
          <cell r="Q351">
            <v>86664</v>
          </cell>
          <cell r="R351">
            <v>35640.89</v>
          </cell>
          <cell r="S351" t="str">
            <v>จังหวัดแม่ฮ่องสอน</v>
          </cell>
          <cell r="T351" t="str">
            <v>ผบE146</v>
          </cell>
          <cell r="U351" t="str">
            <v>2564</v>
          </cell>
          <cell r="V351" t="str">
            <v>ผบE143</v>
          </cell>
          <cell r="W351">
            <v>2564</v>
          </cell>
          <cell r="X351">
            <v>31</v>
          </cell>
          <cell r="Y351">
            <v>8</v>
          </cell>
          <cell r="Z351">
            <v>2564</v>
          </cell>
          <cell r="AA351"/>
          <cell r="AB351"/>
          <cell r="AC351"/>
          <cell r="AD351">
            <v>31</v>
          </cell>
          <cell r="AE351">
            <v>8</v>
          </cell>
          <cell r="AF351">
            <v>2564</v>
          </cell>
          <cell r="AG351">
            <v>22</v>
          </cell>
          <cell r="AH351">
            <v>12</v>
          </cell>
          <cell r="AI351">
            <v>2564</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26/4/2565</v>
          </cell>
          <cell r="BC351">
            <v>900</v>
          </cell>
          <cell r="BD351">
            <v>16</v>
          </cell>
          <cell r="BE351">
            <v>9</v>
          </cell>
          <cell r="BF351">
            <v>2565</v>
          </cell>
          <cell r="BG351">
            <v>0</v>
          </cell>
          <cell r="BH351" t="str">
            <v>-</v>
          </cell>
          <cell r="BI351" t="str">
            <v>-</v>
          </cell>
          <cell r="BJ351" t="str">
            <v>-</v>
          </cell>
          <cell r="BK351">
            <v>0</v>
          </cell>
          <cell r="BL351">
            <v>1055</v>
          </cell>
          <cell r="BM351">
            <v>0</v>
          </cell>
          <cell r="BN351">
            <v>17</v>
          </cell>
          <cell r="BO351">
            <v>4</v>
          </cell>
          <cell r="BP351">
            <v>2566</v>
          </cell>
          <cell r="BQ351" t="str">
            <v>-</v>
          </cell>
          <cell r="BR351" t="str">
            <v>-</v>
          </cell>
          <cell r="BS351" t="str">
            <v>-</v>
          </cell>
          <cell r="BT351" t="str">
            <v>นายภาคิน กรองบริสุทธิ์</v>
          </cell>
          <cell r="BU351">
            <v>883162012618</v>
          </cell>
          <cell r="BV351" t="str">
            <v>1.นายภาคิน กรองบริสุทธิ์
2.นายเจตน์สฤษดิ์ ทวีทรัพย์สำราญ
3.นายฐาณวีร์หรือภูศิวัฒน์ รักพวก</v>
          </cell>
          <cell r="BW351" t="str">
            <v xml:space="preserve">จำเลยที่ 1
จำเลยที่ 2
จำเลยที่ 3
</v>
          </cell>
          <cell r="BX351" t="str">
            <v>3-5802-00121-15-4
2-5806-00045-12-1
3-9010-00142-13-9</v>
          </cell>
          <cell r="BY351"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1" t="str">
            <v>ไม่พบทรัพย์</v>
          </cell>
          <cell r="CA351" t="str">
            <v>ไม่พบทรัพย์</v>
          </cell>
          <cell r="CB351">
            <v>3</v>
          </cell>
          <cell r="CC351" t="str">
            <v>จันทร์นิภา</v>
          </cell>
          <cell r="CD351"/>
          <cell r="CE351"/>
          <cell r="CF351"/>
          <cell r="CG351"/>
          <cell r="CH351"/>
          <cell r="CI351"/>
          <cell r="CJ351"/>
          <cell r="CK351"/>
          <cell r="CL351">
            <v>243004</v>
          </cell>
          <cell r="CM351">
            <v>243141</v>
          </cell>
          <cell r="CN351"/>
          <cell r="CO351"/>
        </row>
        <row r="352">
          <cell r="B352">
            <v>1795</v>
          </cell>
          <cell r="C352">
            <v>343</v>
          </cell>
          <cell r="D352">
            <v>1</v>
          </cell>
          <cell r="E352">
            <v>4</v>
          </cell>
          <cell r="F352">
            <v>2565</v>
          </cell>
          <cell r="G352"/>
          <cell r="H352" t="str">
            <v>นางสาว</v>
          </cell>
          <cell r="I352" t="str">
            <v>ศิริพร</v>
          </cell>
          <cell r="J352" t="str">
            <v>สุวรรณ์</v>
          </cell>
          <cell r="K352">
            <v>3500600093239</v>
          </cell>
          <cell r="L352"/>
          <cell r="M352"/>
          <cell r="N352"/>
          <cell r="O352"/>
          <cell r="P352"/>
          <cell r="Q352">
            <v>1104891.26</v>
          </cell>
          <cell r="R352">
            <v>192470.54</v>
          </cell>
          <cell r="S352" t="str">
            <v>จังหวัดเชียงใหม่</v>
          </cell>
          <cell r="T352" t="str">
            <v>ผบ.310</v>
          </cell>
          <cell r="U352" t="str">
            <v>2557</v>
          </cell>
          <cell r="V352" t="str">
            <v>ผบ.532</v>
          </cell>
          <cell r="W352">
            <v>2557</v>
          </cell>
          <cell r="X352"/>
          <cell r="Y352"/>
          <cell r="Z352"/>
          <cell r="AA352">
            <v>28</v>
          </cell>
          <cell r="AB352">
            <v>4</v>
          </cell>
          <cell r="AC352">
            <v>2557</v>
          </cell>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คดีนี้พี่ขวัญฝากขอให้คัดโฉนดสืบทรัพย์</v>
          </cell>
          <cell r="BC352" t="str">
            <v/>
          </cell>
          <cell r="BD352" t="str">
            <v/>
          </cell>
          <cell r="BE352" t="str">
            <v/>
          </cell>
          <cell r="BF352" t="str">
            <v/>
          </cell>
          <cell r="BG352" t="str">
            <v/>
          </cell>
          <cell r="BH352" t="str">
            <v/>
          </cell>
          <cell r="BI352" t="str">
            <v/>
          </cell>
          <cell r="BJ352" t="str">
            <v/>
          </cell>
          <cell r="BK352" t="str">
            <v/>
          </cell>
          <cell r="BL352" t="str">
            <v/>
          </cell>
          <cell r="BM352" t="str">
            <v/>
          </cell>
          <cell r="BN352" t="str">
            <v/>
          </cell>
          <cell r="BO352" t="str">
            <v/>
          </cell>
          <cell r="BP352" t="str">
            <v/>
          </cell>
          <cell r="BQ352" t="str">
            <v/>
          </cell>
          <cell r="BR352" t="str">
            <v/>
          </cell>
          <cell r="BS352" t="str">
            <v/>
          </cell>
          <cell r="BT352" t="str">
            <v>นางสาวศิริพร สุวรรณ์</v>
          </cell>
          <cell r="BU352">
            <v>0</v>
          </cell>
          <cell r="BV352"/>
          <cell r="BW352"/>
          <cell r="BX352"/>
          <cell r="BY352"/>
          <cell r="BZ352"/>
          <cell r="CA352"/>
          <cell r="CB352"/>
          <cell r="CC352" t="str">
            <v>จันทร์นิภา</v>
          </cell>
          <cell r="CD352"/>
          <cell r="CE352"/>
          <cell r="CF352"/>
          <cell r="CG352"/>
          <cell r="CH352"/>
          <cell r="CI352"/>
          <cell r="CJ352"/>
          <cell r="CK352"/>
          <cell r="CL352"/>
          <cell r="CM352"/>
          <cell r="CN352"/>
          <cell r="CO352"/>
        </row>
        <row r="353">
          <cell r="B353">
            <v>1796</v>
          </cell>
          <cell r="C353">
            <v>344</v>
          </cell>
          <cell r="D353">
            <v>5</v>
          </cell>
          <cell r="E353">
            <v>4</v>
          </cell>
          <cell r="F353">
            <v>2565</v>
          </cell>
          <cell r="G353">
            <v>800047430676</v>
          </cell>
          <cell r="H353" t="str">
            <v>นาย</v>
          </cell>
          <cell r="I353" t="str">
            <v>ธวุฒิ</v>
          </cell>
          <cell r="J353" t="str">
            <v>คำภาอึ่ง</v>
          </cell>
          <cell r="K353">
            <v>1540300016810</v>
          </cell>
          <cell r="L353" t="str">
            <v>สามแยกสันทราย</v>
          </cell>
          <cell r="M353" t="str">
            <v>เชียงใหม่ 1</v>
          </cell>
          <cell r="N353">
            <v>8</v>
          </cell>
          <cell r="O353" t="str">
            <v>สินเชื่อธนาคารประชาชน</v>
          </cell>
          <cell r="P353" t="str">
            <v>1.บุคคลค้ำประกัน</v>
          </cell>
          <cell r="Q353">
            <v>132755.72</v>
          </cell>
          <cell r="R353">
            <v>34392.080000000002</v>
          </cell>
          <cell r="S353" t="str">
            <v>จังหวัดแพร่</v>
          </cell>
          <cell r="T353" t="str">
            <v>ผบE.1389</v>
          </cell>
          <cell r="U353">
            <v>2564</v>
          </cell>
          <cell r="V353" t="str">
            <v>ผบE.1559</v>
          </cell>
          <cell r="W353">
            <v>2564</v>
          </cell>
          <cell r="X353">
            <v>18</v>
          </cell>
          <cell r="Y353">
            <v>10</v>
          </cell>
          <cell r="Z353">
            <v>2565</v>
          </cell>
          <cell r="AA353"/>
          <cell r="AB353"/>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สืบทรัพย์ (คำสั่ง 5/4/2565)//สืบแล้ว  รายงานผล วันที่ 30/5/2565</v>
          </cell>
          <cell r="BC353">
            <v>1200</v>
          </cell>
          <cell r="BD353">
            <v>13</v>
          </cell>
          <cell r="BE353">
            <v>3</v>
          </cell>
          <cell r="BF353">
            <v>2566</v>
          </cell>
          <cell r="BG353">
            <v>0</v>
          </cell>
          <cell r="BH353" t="str">
            <v>-</v>
          </cell>
          <cell r="BI353" t="str">
            <v>-</v>
          </cell>
          <cell r="BJ353" t="str">
            <v>-</v>
          </cell>
          <cell r="BK353">
            <v>0</v>
          </cell>
          <cell r="BL353">
            <v>1705</v>
          </cell>
          <cell r="BM353">
            <v>0</v>
          </cell>
          <cell r="BN353">
            <v>28</v>
          </cell>
          <cell r="BO353">
            <v>6</v>
          </cell>
          <cell r="BP353">
            <v>2566</v>
          </cell>
          <cell r="BQ353" t="str">
            <v>-</v>
          </cell>
          <cell r="BR353" t="str">
            <v>-</v>
          </cell>
          <cell r="BS353" t="str">
            <v>-</v>
          </cell>
          <cell r="BT353" t="str">
            <v>นายธวุฒิ คำภาอึ่ง</v>
          </cell>
          <cell r="BU353">
            <v>0</v>
          </cell>
          <cell r="BV353" t="str">
            <v>1.นายธวุฒิ คำภาอึ่ง
2.นายอินจันทร์ เหม็งทะเหล็ก
3.นายสุดใจ อาวาสพรม
4.นางอำพร ใจประเทศ</v>
          </cell>
          <cell r="BW353" t="str">
            <v>จำเลยที่ 1
จำเลยที่ 2
จำเลยที่ 3
คู่สมรสจำเลยที่ 3</v>
          </cell>
          <cell r="BX353" t="str">
            <v>1-5403-00016-81-0
3-5711-00023-12-7
3-5708-00393-80-5
3-5708-00250-97-4</v>
          </cell>
          <cell r="BY353"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3" t="str">
            <v>พบทรัพย์</v>
          </cell>
          <cell r="CA353"/>
          <cell r="CB353"/>
          <cell r="CC353" t="str">
            <v>จันทร์นิภา</v>
          </cell>
          <cell r="CD353"/>
          <cell r="CE353"/>
          <cell r="CF353"/>
          <cell r="CG353"/>
          <cell r="CH353"/>
          <cell r="CI353"/>
          <cell r="CJ353"/>
          <cell r="CK353"/>
          <cell r="CL353"/>
          <cell r="CM353"/>
          <cell r="CN353"/>
          <cell r="CO353"/>
        </row>
        <row r="354">
          <cell r="B354">
            <v>1797</v>
          </cell>
          <cell r="C354">
            <v>345</v>
          </cell>
          <cell r="D354">
            <v>8</v>
          </cell>
          <cell r="E354">
            <v>4</v>
          </cell>
          <cell r="F354">
            <v>2565</v>
          </cell>
          <cell r="G354">
            <v>800080862629</v>
          </cell>
          <cell r="H354" t="str">
            <v>นางสาว</v>
          </cell>
          <cell r="I354" t="str">
            <v>วิสสุตา</v>
          </cell>
          <cell r="J354" t="str">
            <v>แซ่ลี้</v>
          </cell>
          <cell r="K354">
            <v>5571000083639</v>
          </cell>
          <cell r="L354" t="str">
            <v>หนองหอย</v>
          </cell>
          <cell r="M354" t="str">
            <v>เชียงใหม่ 1</v>
          </cell>
          <cell r="N354">
            <v>8</v>
          </cell>
          <cell r="O354" t="str">
            <v>สินเชื่อธนาคารประชาชน</v>
          </cell>
          <cell r="P354" t="str">
            <v>1.บุคคลค้ำประกัน</v>
          </cell>
          <cell r="Q354">
            <v>90235.54</v>
          </cell>
          <cell r="R354">
            <v>17542.78</v>
          </cell>
          <cell r="S354" t="str">
            <v>แขวงเวียงป่าเป้า</v>
          </cell>
          <cell r="T354" t="str">
            <v>ผบE.44</v>
          </cell>
          <cell r="U354">
            <v>2563</v>
          </cell>
          <cell r="V354" t="str">
            <v>ผบE.82</v>
          </cell>
          <cell r="W354">
            <v>2563</v>
          </cell>
          <cell r="X354">
            <v>18</v>
          </cell>
          <cell r="Y354">
            <v>8</v>
          </cell>
          <cell r="Z354">
            <v>2563</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8/42565)//สืบแล้ว  รายงานผล วันที่ 24/5/2565</v>
          </cell>
          <cell r="BC354">
            <v>600</v>
          </cell>
          <cell r="BD354">
            <v>13</v>
          </cell>
          <cell r="BE354">
            <v>3</v>
          </cell>
          <cell r="BF354">
            <v>2566</v>
          </cell>
          <cell r="BG354">
            <v>0</v>
          </cell>
          <cell r="BH354" t="str">
            <v>-</v>
          </cell>
          <cell r="BI354" t="str">
            <v>-</v>
          </cell>
          <cell r="BJ354" t="str">
            <v>-</v>
          </cell>
          <cell r="BK354">
            <v>0</v>
          </cell>
          <cell r="BL354">
            <v>805</v>
          </cell>
          <cell r="BM354">
            <v>0</v>
          </cell>
          <cell r="BN354">
            <v>29</v>
          </cell>
          <cell r="BO354">
            <v>6</v>
          </cell>
          <cell r="BP354">
            <v>2566</v>
          </cell>
          <cell r="BQ354" t="str">
            <v>-</v>
          </cell>
          <cell r="BR354" t="str">
            <v>-</v>
          </cell>
          <cell r="BS354" t="str">
            <v>-</v>
          </cell>
          <cell r="BT354" t="str">
            <v>นางสาววิสสุตา แซ่ลี้</v>
          </cell>
          <cell r="BU354">
            <v>883163010386</v>
          </cell>
          <cell r="BV354" t="str">
            <v>1.นางสาววิสสุตา แซ่ลี้
2.นางสาวสายพิณ แช่ลี้</v>
          </cell>
          <cell r="BW354" t="str">
            <v>จำเลยที่ 1
จำเลยที่ 2</v>
          </cell>
          <cell r="BX354" t="str">
            <v>5-5710-00083-63-9
5-5710-00083-65-5</v>
          </cell>
          <cell r="BY354"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4" t="str">
            <v>ไม่พบทรัพย์</v>
          </cell>
          <cell r="CA354"/>
          <cell r="CB354"/>
          <cell r="CC354" t="str">
            <v>จันทร์นิภา</v>
          </cell>
          <cell r="CD354"/>
          <cell r="CE354"/>
          <cell r="CF354"/>
          <cell r="CG354"/>
          <cell r="CH354"/>
          <cell r="CI354"/>
          <cell r="CJ354"/>
          <cell r="CK354"/>
          <cell r="CL354"/>
          <cell r="CM354"/>
          <cell r="CN354"/>
          <cell r="CO354"/>
        </row>
        <row r="355">
          <cell r="B355">
            <v>1798</v>
          </cell>
          <cell r="C355">
            <v>346</v>
          </cell>
          <cell r="D355">
            <v>12</v>
          </cell>
          <cell r="E355">
            <v>4</v>
          </cell>
          <cell r="F355">
            <v>2565</v>
          </cell>
          <cell r="G355">
            <v>80003257923</v>
          </cell>
          <cell r="H355" t="str">
            <v>นางสาว</v>
          </cell>
          <cell r="I355" t="str">
            <v xml:space="preserve">พรรณิภา </v>
          </cell>
          <cell r="J355" t="str">
            <v>ฟองเขียว</v>
          </cell>
          <cell r="K355">
            <v>1560100294409</v>
          </cell>
          <cell r="L355" t="str">
            <v>เซ็นทรัลแอร์พอร์ตพลาซ่า
เชียงใหม่</v>
          </cell>
          <cell r="M355" t="str">
            <v>เชียงใหม่ 1</v>
          </cell>
          <cell r="N355">
            <v>8</v>
          </cell>
          <cell r="O355" t="str">
            <v>สินเชื่อธนาคารประชาชน</v>
          </cell>
          <cell r="P355" t="str">
            <v>1.บุคคลค้ำประกัน</v>
          </cell>
          <cell r="Q355">
            <v>23519.119999999999</v>
          </cell>
          <cell r="R355">
            <v>3519.12</v>
          </cell>
          <cell r="S355" t="str">
            <v>จังหวัดพะเยา</v>
          </cell>
          <cell r="T355" t="str">
            <v>ผบ.2657</v>
          </cell>
          <cell r="U355">
            <v>2558</v>
          </cell>
          <cell r="V355" t="str">
            <v>ผบ.3038</v>
          </cell>
          <cell r="W355">
            <v>2558</v>
          </cell>
          <cell r="X355">
            <v>14</v>
          </cell>
          <cell r="Y355">
            <v>12</v>
          </cell>
          <cell r="Z355">
            <v>2558</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สำนักงานอื่นฟ้อง (คำสั่ง 12/4/2565)//สืบแล้ว  รายงานผล วันที่ 30/5/2565</v>
          </cell>
          <cell r="BC355">
            <v>1800</v>
          </cell>
          <cell r="BD355">
            <v>28</v>
          </cell>
          <cell r="BE355">
            <v>8</v>
          </cell>
          <cell r="BF355">
            <v>2566</v>
          </cell>
          <cell r="BG355">
            <v>0</v>
          </cell>
          <cell r="BH355" t="str">
            <v>-</v>
          </cell>
          <cell r="BI355" t="str">
            <v>-</v>
          </cell>
          <cell r="BJ355" t="str">
            <v>-</v>
          </cell>
          <cell r="BK355">
            <v>0</v>
          </cell>
          <cell r="BL355">
            <v>2045</v>
          </cell>
          <cell r="BM355">
            <v>0</v>
          </cell>
          <cell r="BN355" t="str">
            <v/>
          </cell>
          <cell r="BO355" t="str">
            <v/>
          </cell>
          <cell r="BP355" t="str">
            <v/>
          </cell>
          <cell r="BQ355" t="str">
            <v>-</v>
          </cell>
          <cell r="BR355" t="str">
            <v>-</v>
          </cell>
          <cell r="BS355" t="str">
            <v>-</v>
          </cell>
          <cell r="BT355" t="str">
            <v>นางสาวพรรณิภา  ฟองเขียว</v>
          </cell>
          <cell r="BU355">
            <v>0</v>
          </cell>
          <cell r="BV355"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5" t="str">
            <v>จำเลยที่ 1
จำเลยที่ 2
คู่สมรสจำเลยที่ 2
จำเลยที่ 3
คู่สมรสจำเลยที่ 3
จำเลยที่ 4</v>
          </cell>
          <cell r="BX355" t="str">
            <v>1-5601-00294-40-9
5-5601-90012-51-6
3-5017-00215-51-5
1-5099-00508-94-1
1-5403-00018-10-3
1-5003-00099-26-0</v>
          </cell>
          <cell r="BY355"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5" t="str">
            <v>พบทรัพย์</v>
          </cell>
          <cell r="CA355" t="str">
            <v>พบทรัพย์</v>
          </cell>
          <cell r="CB355"/>
          <cell r="CC355" t="str">
            <v>จันทร์นิภา</v>
          </cell>
          <cell r="CD355"/>
          <cell r="CE355"/>
          <cell r="CF355"/>
          <cell r="CG355"/>
          <cell r="CH355"/>
          <cell r="CI355"/>
          <cell r="CJ355"/>
          <cell r="CK355"/>
          <cell r="CL355"/>
          <cell r="CM355"/>
          <cell r="CN355"/>
          <cell r="CO355"/>
        </row>
        <row r="356">
          <cell r="B356">
            <v>1800</v>
          </cell>
          <cell r="C356">
            <v>347</v>
          </cell>
          <cell r="D356">
            <v>20</v>
          </cell>
          <cell r="E356">
            <v>4</v>
          </cell>
          <cell r="F356">
            <v>2565</v>
          </cell>
          <cell r="G356">
            <v>800015609723</v>
          </cell>
          <cell r="H356" t="str">
            <v>นาย</v>
          </cell>
          <cell r="I356" t="str">
            <v>ศักดิ์</v>
          </cell>
          <cell r="J356" t="str">
            <v>เรือนออน</v>
          </cell>
          <cell r="K356">
            <v>3509901346321</v>
          </cell>
          <cell r="L356" t="str">
            <v>ท่าแพ</v>
          </cell>
          <cell r="M356" t="str">
            <v>เชียงใหม่ 1</v>
          </cell>
          <cell r="N356">
            <v>8</v>
          </cell>
          <cell r="O356" t="str">
            <v>สินเชื่อธนาคารประชาชน</v>
          </cell>
          <cell r="P356" t="str">
            <v>1.บุคคลค้ำประกัน</v>
          </cell>
          <cell r="Q356">
            <v>67321.440000000002</v>
          </cell>
          <cell r="R356">
            <v>11541.67</v>
          </cell>
          <cell r="S356" t="str">
            <v>แขวงเชียงใหม่</v>
          </cell>
          <cell r="T356" t="str">
            <v>ผบ.142</v>
          </cell>
          <cell r="U356" t="str">
            <v>2561</v>
          </cell>
          <cell r="V356" t="str">
            <v>ผบ.1638</v>
          </cell>
          <cell r="W356">
            <v>2561</v>
          </cell>
          <cell r="X356">
            <v>27</v>
          </cell>
          <cell r="Y356">
            <v>2</v>
          </cell>
          <cell r="Z356">
            <v>2561</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21/4/2565)//สืบแล้ว  รายงานผล วันที่ 19/5/2565</v>
          </cell>
          <cell r="BC356">
            <v>1200</v>
          </cell>
          <cell r="BD356">
            <v>30</v>
          </cell>
          <cell r="BE356">
            <v>11</v>
          </cell>
          <cell r="BF356">
            <v>2565</v>
          </cell>
          <cell r="BG356">
            <v>0</v>
          </cell>
          <cell r="BH356" t="str">
            <v>-</v>
          </cell>
          <cell r="BI356" t="str">
            <v>-</v>
          </cell>
          <cell r="BJ356" t="str">
            <v>-</v>
          </cell>
          <cell r="BK356">
            <v>0</v>
          </cell>
          <cell r="BL356">
            <v>1350</v>
          </cell>
          <cell r="BM356">
            <v>0</v>
          </cell>
          <cell r="BN356">
            <v>22</v>
          </cell>
          <cell r="BO356">
            <v>2</v>
          </cell>
          <cell r="BP356">
            <v>2566</v>
          </cell>
          <cell r="BQ356" t="str">
            <v>-</v>
          </cell>
          <cell r="BR356" t="str">
            <v>-</v>
          </cell>
          <cell r="BS356" t="str">
            <v>-</v>
          </cell>
          <cell r="BT356" t="str">
            <v>นายศักดิ์ เรือนออน</v>
          </cell>
          <cell r="BU356">
            <v>0</v>
          </cell>
          <cell r="BV356" t="str">
            <v>1.นายศักดิ์ เรือนออน
2.นางสาวมาลี ช่างฝั้น
3.นางไพรัช เทพยศ
4.นายอนุชาติ ชวพาที</v>
          </cell>
          <cell r="BW356" t="str">
            <v>จำเลยที่ 1
คู่สมรสปัจจุบันจำเลยที่ 1
คู่สมรสเก่าจำเลยที่ 1
จำเลยที่ 3</v>
          </cell>
          <cell r="BX356" t="str">
            <v>3-5099-01346-32-1
3-5005-00513-50-3
3-5099-00474-83-0
3-5019-00231-77-8</v>
          </cell>
          <cell r="BY35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6" t="str">
            <v>ไม่พบทรัพย์</v>
          </cell>
          <cell r="CA356" t="str">
            <v>พบทรัพย์</v>
          </cell>
          <cell r="CB356"/>
          <cell r="CC356" t="str">
            <v>จันทร์นิภา</v>
          </cell>
          <cell r="CD356"/>
          <cell r="CE356"/>
          <cell r="CF356"/>
          <cell r="CG356"/>
          <cell r="CH356"/>
          <cell r="CI356"/>
          <cell r="CJ356"/>
          <cell r="CK356"/>
          <cell r="CL356"/>
          <cell r="CM356"/>
          <cell r="CN356"/>
          <cell r="CO356"/>
        </row>
        <row r="357">
          <cell r="B357">
            <v>1801</v>
          </cell>
          <cell r="C357">
            <v>348</v>
          </cell>
          <cell r="D357">
            <v>20</v>
          </cell>
          <cell r="E357">
            <v>4</v>
          </cell>
          <cell r="F357">
            <v>2565</v>
          </cell>
          <cell r="G357">
            <v>800080098992</v>
          </cell>
          <cell r="H357" t="str">
            <v>นางสาว</v>
          </cell>
          <cell r="I357" t="str">
            <v>มาริษา</v>
          </cell>
          <cell r="J357" t="str">
            <v>ห้ามทุกข์</v>
          </cell>
          <cell r="K357">
            <v>1500700153369</v>
          </cell>
          <cell r="L357" t="str">
            <v>เซ็นทรัลแอร์พอร์ตพลาซ่า
เชียงใหม่</v>
          </cell>
          <cell r="M357" t="str">
            <v>เชียงใหม่ 1</v>
          </cell>
          <cell r="N357">
            <v>8</v>
          </cell>
          <cell r="O357" t="str">
            <v>สินเชื่อธนาคารประชาชน</v>
          </cell>
          <cell r="P357" t="str">
            <v>1.บุคคลค้ำประกัน</v>
          </cell>
          <cell r="Q357">
            <v>81485.62</v>
          </cell>
          <cell r="R357">
            <v>23160.62</v>
          </cell>
          <cell r="S357" t="str">
            <v>แขวงเชียงใหม่</v>
          </cell>
          <cell r="T357" t="str">
            <v>ผบE.782</v>
          </cell>
          <cell r="U357" t="str">
            <v>2565</v>
          </cell>
          <cell r="V357" t="str">
            <v>ผบE.1135</v>
          </cell>
          <cell r="W357">
            <v>2565</v>
          </cell>
          <cell r="X357">
            <v>8</v>
          </cell>
          <cell r="Y357">
            <v>3</v>
          </cell>
          <cell r="Z357">
            <v>2565</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30/5/2565</v>
          </cell>
          <cell r="BC357" t="str">
            <v>0
900</v>
          </cell>
          <cell r="BD357" t="str">
            <v>8
8</v>
          </cell>
          <cell r="BE357" t="str">
            <v>1
3</v>
          </cell>
          <cell r="BF357" t="str">
            <v>2567
2567</v>
          </cell>
          <cell r="BG357">
            <v>0</v>
          </cell>
          <cell r="BH357" t="str">
            <v>-</v>
          </cell>
          <cell r="BI357" t="str">
            <v>-</v>
          </cell>
          <cell r="BJ357" t="str">
            <v>-</v>
          </cell>
          <cell r="BK357">
            <v>0</v>
          </cell>
          <cell r="BL357" t="str">
            <v>835
235</v>
          </cell>
          <cell r="BM357">
            <v>0</v>
          </cell>
          <cell r="BN357">
            <v>27</v>
          </cell>
          <cell r="BO357">
            <v>3</v>
          </cell>
          <cell r="BP357">
            <v>2567</v>
          </cell>
          <cell r="BQ357" t="str">
            <v>-</v>
          </cell>
          <cell r="BR357" t="str">
            <v>-</v>
          </cell>
          <cell r="BS357" t="str">
            <v>-</v>
          </cell>
          <cell r="BT357" t="str">
            <v>นางสาวมาริษา ห้ามทุกข์</v>
          </cell>
          <cell r="BU357">
            <v>0</v>
          </cell>
          <cell r="BV357" t="str">
            <v>1.นางสาวกิจาพรหรือ มาริษา ห้ามทุกข์
2.นางสาวทัศนภรณ์ ธรรมปัญญา
3.นางสาวนวลอนงค์ กนกมณี</v>
          </cell>
          <cell r="BW357" t="str">
            <v>จำเลยที่ 1
จำเลยที่ 2
จำเลยที่ 3</v>
          </cell>
          <cell r="BX357" t="str">
            <v>1-5007-00153-36-9
1-5099-00828-89-9
3-5099-00600-78-9</v>
          </cell>
          <cell r="BY357"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7" t="str">
            <v>พบทรัพย์</v>
          </cell>
          <cell r="CA357"/>
          <cell r="CB357"/>
          <cell r="CC357" t="str">
            <v>จันทร์นิภา</v>
          </cell>
          <cell r="CD357"/>
          <cell r="CE357"/>
          <cell r="CF357"/>
          <cell r="CG357"/>
          <cell r="CH357"/>
          <cell r="CI357"/>
          <cell r="CJ357"/>
          <cell r="CK357"/>
          <cell r="CL357"/>
          <cell r="CM357"/>
          <cell r="CN357"/>
          <cell r="CO357"/>
        </row>
        <row r="358">
          <cell r="B358">
            <v>1802</v>
          </cell>
          <cell r="C358">
            <v>349</v>
          </cell>
          <cell r="D358">
            <v>20</v>
          </cell>
          <cell r="E358">
            <v>4</v>
          </cell>
          <cell r="F358">
            <v>2565</v>
          </cell>
          <cell r="G358">
            <v>800078348334</v>
          </cell>
          <cell r="H358" t="str">
            <v>นาย</v>
          </cell>
          <cell r="I358" t="str">
            <v>ศรัณฐ์</v>
          </cell>
          <cell r="J358" t="str">
            <v>แก้ววิรัตน์</v>
          </cell>
          <cell r="K358">
            <v>3500100372911</v>
          </cell>
          <cell r="L358" t="str">
            <v>หนองหอย</v>
          </cell>
          <cell r="M358" t="str">
            <v>เชียงใหม่ 1</v>
          </cell>
          <cell r="N358">
            <v>8</v>
          </cell>
          <cell r="O358" t="str">
            <v>สินเชื่อธนาคารประชาชน</v>
          </cell>
          <cell r="P358" t="str">
            <v>1.บุคคลค้ำประกัน</v>
          </cell>
          <cell r="Q358">
            <v>63578.1</v>
          </cell>
          <cell r="R358">
            <v>9777.4500000000007</v>
          </cell>
          <cell r="S358" t="str">
            <v>แขวงเชียงใหม่</v>
          </cell>
          <cell r="T358" t="str">
            <v>ผบ.2644</v>
          </cell>
          <cell r="U358" t="str">
            <v>2563</v>
          </cell>
          <cell r="V358" t="str">
            <v>ผบ.5275</v>
          </cell>
          <cell r="W358">
            <v>2563</v>
          </cell>
          <cell r="X358"/>
          <cell r="Y358"/>
          <cell r="Z358"/>
          <cell r="AA358">
            <v>4</v>
          </cell>
          <cell r="AB358">
            <v>8</v>
          </cell>
          <cell r="AC358">
            <v>2563</v>
          </cell>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19/5/2565</v>
          </cell>
          <cell r="BC358">
            <v>1200</v>
          </cell>
          <cell r="BD358">
            <v>30</v>
          </cell>
          <cell r="BE358">
            <v>11</v>
          </cell>
          <cell r="BF358">
            <v>2565</v>
          </cell>
          <cell r="BG358">
            <v>0</v>
          </cell>
          <cell r="BH358" t="str">
            <v>-</v>
          </cell>
          <cell r="BI358" t="str">
            <v>-</v>
          </cell>
          <cell r="BJ358" t="str">
            <v>-</v>
          </cell>
          <cell r="BK358">
            <v>0</v>
          </cell>
          <cell r="BL358">
            <v>1295</v>
          </cell>
          <cell r="BM358">
            <v>0</v>
          </cell>
          <cell r="BN358">
            <v>2</v>
          </cell>
          <cell r="BO358">
            <v>2</v>
          </cell>
          <cell r="BP358">
            <v>2566</v>
          </cell>
          <cell r="BQ358" t="str">
            <v>-</v>
          </cell>
          <cell r="BR358" t="str">
            <v>-</v>
          </cell>
          <cell r="BS358" t="str">
            <v>-</v>
          </cell>
          <cell r="BT358" t="str">
            <v>นายศรัณฐ์ แก้ววิรัตน์</v>
          </cell>
          <cell r="BU358">
            <v>0</v>
          </cell>
          <cell r="BV358" t="str">
            <v>1.นายศรัณฐ์ แก้ววิรัตน์
2.นายกิ่งเพชร กัติยัง
3.นางสาวภาณุมาศ ไชยบัวคำ
4.นายทวีพันธ์ เอกสุวรรณ</v>
          </cell>
          <cell r="BW358" t="str">
            <v>จำเลยที่ 1
จำเลยที่ 2
คู่สมรสจำเลยที่ 2
จำเลยที่ 3</v>
          </cell>
          <cell r="BX358" t="str">
            <v>3-5001-00372-91-1
1-5105-00032-16-9
1-6304-00038-95-4
3-5099-01299-95-1</v>
          </cell>
          <cell r="BY358"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8" t="str">
            <v>ไม่พบทรัพย์</v>
          </cell>
          <cell r="CA358" t="str">
            <v>พบทรัพย์</v>
          </cell>
          <cell r="CB358"/>
          <cell r="CC358" t="str">
            <v>จันทร์นิภา</v>
          </cell>
          <cell r="CD358"/>
          <cell r="CE358"/>
          <cell r="CF358"/>
          <cell r="CG358"/>
          <cell r="CH358"/>
          <cell r="CI358"/>
          <cell r="CJ358"/>
          <cell r="CK358"/>
          <cell r="CL358"/>
          <cell r="CM358"/>
          <cell r="CN358"/>
          <cell r="CO358"/>
        </row>
        <row r="359">
          <cell r="B359">
            <v>1803</v>
          </cell>
          <cell r="C359">
            <v>350</v>
          </cell>
          <cell r="D359">
            <v>20</v>
          </cell>
          <cell r="E359">
            <v>4</v>
          </cell>
          <cell r="F359">
            <v>2565</v>
          </cell>
          <cell r="G359">
            <v>800003203067</v>
          </cell>
          <cell r="H359" t="str">
            <v>นาย</v>
          </cell>
          <cell r="I359" t="str">
            <v>นฤพนธ์</v>
          </cell>
          <cell r="J359" t="str">
            <v>โยธี</v>
          </cell>
          <cell r="K359">
            <v>3500700399909</v>
          </cell>
          <cell r="L359" t="str">
            <v>ดอยสะเก็ด</v>
          </cell>
          <cell r="M359" t="str">
            <v>เชียงใหม่ 2</v>
          </cell>
          <cell r="N359">
            <v>8</v>
          </cell>
          <cell r="O359" t="str">
            <v>สินเชื่อธนาคารประชาชน</v>
          </cell>
          <cell r="P359" t="str">
            <v>1.บุคคลค้ำประกัน</v>
          </cell>
          <cell r="Q359">
            <v>55958.58</v>
          </cell>
          <cell r="R359">
            <v>10772.68</v>
          </cell>
          <cell r="S359" t="str">
            <v>แขวงเชียงใหม่</v>
          </cell>
          <cell r="T359" t="str">
            <v>ผบ.3387</v>
          </cell>
          <cell r="U359" t="str">
            <v>2562</v>
          </cell>
          <cell r="V359" t="str">
            <v>ผบ.4208</v>
          </cell>
          <cell r="W359">
            <v>2562</v>
          </cell>
          <cell r="X359"/>
          <cell r="Y359"/>
          <cell r="Z359"/>
          <cell r="AA359"/>
          <cell r="AB359"/>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30/5/2565</v>
          </cell>
          <cell r="BC359">
            <v>0</v>
          </cell>
          <cell r="BD359">
            <v>31</v>
          </cell>
          <cell r="BE359">
            <v>1</v>
          </cell>
          <cell r="BF359">
            <v>2567</v>
          </cell>
          <cell r="BG359">
            <v>0</v>
          </cell>
          <cell r="BH359" t="str">
            <v>-</v>
          </cell>
          <cell r="BI359" t="str">
            <v>-</v>
          </cell>
          <cell r="BJ359" t="str">
            <v>-</v>
          </cell>
          <cell r="BK359">
            <v>0</v>
          </cell>
          <cell r="BL359">
            <v>1445</v>
          </cell>
          <cell r="BM359">
            <v>0</v>
          </cell>
          <cell r="BN359" t="str">
            <v/>
          </cell>
          <cell r="BO359" t="str">
            <v/>
          </cell>
          <cell r="BP359" t="str">
            <v/>
          </cell>
          <cell r="BQ359" t="str">
            <v>-</v>
          </cell>
          <cell r="BR359" t="str">
            <v>-</v>
          </cell>
          <cell r="BS359" t="str">
            <v>-</v>
          </cell>
          <cell r="BT359" t="str">
            <v>นายนฤพนธ์ โยธี</v>
          </cell>
          <cell r="BU359">
            <v>0</v>
          </cell>
          <cell r="BV359" t="str">
            <v>1.นายนฤพนธ์ โยธี
2.นางจุฬาลักษณ์ ดวงดอก
3.นายธนานัน ดวงดอก</v>
          </cell>
          <cell r="BW359" t="str">
            <v>จำเลยที่ 1
จำเลยที่ 2
คู่สมรสจำเลยที่ 2</v>
          </cell>
          <cell r="BX359" t="str">
            <v>3-5007-00399-90-9
3-5106-00219-01-1
3-5007-00129-70-7</v>
          </cell>
          <cell r="BY359"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59" t="str">
            <v>พบทรัพย์</v>
          </cell>
          <cell r="CA359"/>
          <cell r="CB359"/>
          <cell r="CC359" t="str">
            <v>จันทร์นิภา</v>
          </cell>
          <cell r="CD359"/>
          <cell r="CE359"/>
          <cell r="CF359"/>
          <cell r="CG359"/>
          <cell r="CH359"/>
          <cell r="CI359"/>
          <cell r="CJ359"/>
          <cell r="CK359"/>
          <cell r="CL359"/>
          <cell r="CM359"/>
          <cell r="CN359"/>
          <cell r="CO359"/>
        </row>
        <row r="360">
          <cell r="B360">
            <v>1806</v>
          </cell>
          <cell r="C360">
            <v>351</v>
          </cell>
          <cell r="D360">
            <v>27</v>
          </cell>
          <cell r="E360">
            <v>4</v>
          </cell>
          <cell r="F360">
            <v>2565</v>
          </cell>
          <cell r="G360">
            <v>822252010209</v>
          </cell>
          <cell r="H360" t="str">
            <v>นาย</v>
          </cell>
          <cell r="I360" t="str">
            <v>เรวัต</v>
          </cell>
          <cell r="J360" t="str">
            <v>อินทะนิน</v>
          </cell>
          <cell r="K360">
            <v>3579900253418</v>
          </cell>
          <cell r="L360" t="str">
            <v>ประตูช้างเผือก</v>
          </cell>
          <cell r="M360" t="str">
            <v>เชียงใหม่ 1</v>
          </cell>
          <cell r="N360">
            <v>8</v>
          </cell>
          <cell r="O360" t="str">
            <v>สินเชื่อสวัสดิการ</v>
          </cell>
          <cell r="P360" t="str">
            <v>1.บุคคลค้ำประกัน</v>
          </cell>
          <cell r="Q360">
            <v>1139197.77</v>
          </cell>
          <cell r="R360">
            <v>184117.8</v>
          </cell>
          <cell r="S360" t="str">
            <v>จังหวัดเชียงราย</v>
          </cell>
          <cell r="T360" t="str">
            <v>ผบ.2918</v>
          </cell>
          <cell r="U360" t="str">
            <v>2556</v>
          </cell>
          <cell r="V360" t="str">
            <v>ผบ.761</v>
          </cell>
          <cell r="W360">
            <v>2557</v>
          </cell>
          <cell r="X360"/>
          <cell r="Y360"/>
          <cell r="Z360"/>
          <cell r="AA360">
            <v>1</v>
          </cell>
          <cell r="AB360">
            <v>5</v>
          </cell>
          <cell r="AC360">
            <v>2557</v>
          </cell>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27/4/2565)//สืบแล้ว  รายงานผล วันที่ 2/6/2565
คำสั่งสืบทรัพย์ครั้งที่ 2 วันที่ 30/06/2566// สืบแล้วรายงานผลวันที่ 10/11/2566</v>
          </cell>
          <cell r="BC360">
            <v>900</v>
          </cell>
          <cell r="BD360">
            <v>18</v>
          </cell>
          <cell r="BE360">
            <v>1</v>
          </cell>
          <cell r="BF360">
            <v>2566</v>
          </cell>
          <cell r="BG360">
            <v>0</v>
          </cell>
          <cell r="BH360" t="str">
            <v>-</v>
          </cell>
          <cell r="BI360" t="str">
            <v>-</v>
          </cell>
          <cell r="BJ360" t="str">
            <v>-</v>
          </cell>
          <cell r="BK360">
            <v>0</v>
          </cell>
          <cell r="BL360">
            <v>1295</v>
          </cell>
          <cell r="BM360">
            <v>0</v>
          </cell>
          <cell r="BN360">
            <v>17</v>
          </cell>
          <cell r="BO360">
            <v>4</v>
          </cell>
          <cell r="BP360">
            <v>2566</v>
          </cell>
          <cell r="BQ360" t="str">
            <v>-</v>
          </cell>
          <cell r="BR360" t="str">
            <v>-</v>
          </cell>
          <cell r="BS360" t="str">
            <v>-</v>
          </cell>
          <cell r="BT360" t="str">
            <v>นายเรวัต อินทะนิน</v>
          </cell>
          <cell r="BU360">
            <v>0</v>
          </cell>
          <cell r="BV360" t="str">
            <v>1.นายเรวัต อินทะนิน
2.นายพิทยา ดิษเสถียร
3.นางทัศนวรรณ ดิษเสถียร</v>
          </cell>
          <cell r="BW360" t="str">
            <v>จำเลยที่ 1
จำเลยที่ 2
คู่สมรสจำเลยที่ 2</v>
          </cell>
          <cell r="BX360" t="str">
            <v>3-5799-00253-41-8
3-5399-00017-89-7
3-5401-00902-84-7</v>
          </cell>
          <cell r="BY360"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0" t="str">
            <v>พบทรัพย์</v>
          </cell>
          <cell r="CA360" t="str">
            <v>พบทรัพย์</v>
          </cell>
          <cell r="CB360">
            <v>3</v>
          </cell>
          <cell r="CC360" t="str">
            <v>จันทร์นิภา</v>
          </cell>
          <cell r="CD360" t="str">
            <v>1. นายเรวัต อินทะนิน
2.นายพิทยา ดิษเสถียร
3.นางสาวทัศนวรรณ กาศสนุก</v>
          </cell>
          <cell r="CE360" t="str">
            <v>จำเลยที่ 1
จำเลยที่ 2
คู่สมรสจำเลยที่ 2</v>
          </cell>
          <cell r="CF360" t="str">
            <v>3-5799-00253-41-8
3-5399-00017-89-7
3-5401-00902-84-7</v>
          </cell>
          <cell r="CG360"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0" t="str">
            <v>พบทรัพย์</v>
          </cell>
          <cell r="CI360"/>
          <cell r="CJ360">
            <v>3</v>
          </cell>
          <cell r="CK360"/>
          <cell r="CL360"/>
          <cell r="CM360"/>
          <cell r="CN360"/>
          <cell r="CO360"/>
        </row>
        <row r="361">
          <cell r="B361">
            <v>1807</v>
          </cell>
          <cell r="C361">
            <v>352</v>
          </cell>
          <cell r="D361">
            <v>27</v>
          </cell>
          <cell r="E361">
            <v>4</v>
          </cell>
          <cell r="F361">
            <v>2565</v>
          </cell>
          <cell r="G361">
            <v>800047177301</v>
          </cell>
          <cell r="H361" t="str">
            <v>นาย</v>
          </cell>
          <cell r="I361" t="str">
            <v>เฉลิม</v>
          </cell>
          <cell r="J361" t="str">
            <v>มูลชุมภู</v>
          </cell>
          <cell r="K361">
            <v>1571100091304</v>
          </cell>
          <cell r="L361" t="str">
            <v>หนองหอย</v>
          </cell>
          <cell r="M361" t="str">
            <v>เชียงใหม่ 1</v>
          </cell>
          <cell r="N361">
            <v>8</v>
          </cell>
          <cell r="O361" t="str">
            <v>สินเชื่อธนาคารประชาชน</v>
          </cell>
          <cell r="P361" t="str">
            <v>1.บุคคลค้ำประกัน</v>
          </cell>
          <cell r="Q361">
            <v>39311.67</v>
          </cell>
          <cell r="R361">
            <v>8295.75</v>
          </cell>
          <cell r="S361" t="str">
            <v>แขวงเชียงใหม่</v>
          </cell>
          <cell r="T361" t="str">
            <v>ผบ.2620</v>
          </cell>
          <cell r="U361" t="str">
            <v>2562</v>
          </cell>
          <cell r="V361" t="str">
            <v>ผบ.3074</v>
          </cell>
          <cell r="W361">
            <v>2562</v>
          </cell>
          <cell r="X361">
            <v>12</v>
          </cell>
          <cell r="Y361">
            <v>5</v>
          </cell>
          <cell r="Z361">
            <v>2562</v>
          </cell>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(คำสั่ง 27/4/2565)//สืบแล้ว  รายงานผล วันที่ 2/6/2565</v>
          </cell>
          <cell r="BC361">
            <v>1500</v>
          </cell>
          <cell r="BD361">
            <v>18</v>
          </cell>
          <cell r="BE361">
            <v>1</v>
          </cell>
          <cell r="BF361">
            <v>2566</v>
          </cell>
          <cell r="BG361">
            <v>0</v>
          </cell>
          <cell r="BH361" t="str">
            <v>-</v>
          </cell>
          <cell r="BI361" t="str">
            <v>-</v>
          </cell>
          <cell r="BJ361" t="str">
            <v>-</v>
          </cell>
          <cell r="BK361">
            <v>0</v>
          </cell>
          <cell r="BL361">
            <v>1390</v>
          </cell>
          <cell r="BM361">
            <v>0</v>
          </cell>
          <cell r="BN361" t="str">
            <v/>
          </cell>
          <cell r="BO361" t="str">
            <v/>
          </cell>
          <cell r="BP361" t="str">
            <v/>
          </cell>
          <cell r="BQ361" t="str">
            <v>-</v>
          </cell>
          <cell r="BR361" t="str">
            <v>-</v>
          </cell>
          <cell r="BS361" t="str">
            <v>-</v>
          </cell>
          <cell r="BT361" t="str">
            <v>นายเฉลิม มูลชุมภู</v>
          </cell>
          <cell r="BU361">
            <v>823561010065</v>
          </cell>
          <cell r="BV361"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1" t="str">
            <v>จำเลยที่ 1
คู่สมรสจำเลยที่ 1
จำเลยที่ 2
คู่สมรสจำเลยที่ 2
จำเลยที่ 3</v>
          </cell>
          <cell r="BX361" t="str">
            <v>1-5711-00091-30-4
1-6398-00111-19-3
3-5014-00043-59-0
3-5014-00557-79-8
3-5001-00306-03-9</v>
          </cell>
          <cell r="BY361"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1" t="str">
            <v>พบทรัพย์</v>
          </cell>
          <cell r="CA361" t="str">
            <v>พบทรัพย์</v>
          </cell>
          <cell r="CB361"/>
          <cell r="CC361" t="str">
            <v>จันทร์นิภา</v>
          </cell>
          <cell r="CD361"/>
          <cell r="CE361"/>
          <cell r="CF361"/>
          <cell r="CG361"/>
          <cell r="CH361"/>
          <cell r="CI361"/>
          <cell r="CJ361"/>
          <cell r="CK361"/>
          <cell r="CL361"/>
          <cell r="CM361"/>
          <cell r="CN361"/>
          <cell r="CO361"/>
        </row>
        <row r="362">
          <cell r="B362">
            <v>1808</v>
          </cell>
          <cell r="C362">
            <v>354</v>
          </cell>
          <cell r="D362">
            <v>3</v>
          </cell>
          <cell r="E362">
            <v>5</v>
          </cell>
          <cell r="F362">
            <v>2565</v>
          </cell>
          <cell r="G362">
            <v>800098349122</v>
          </cell>
          <cell r="H362" t="str">
            <v>นางสาว</v>
          </cell>
          <cell r="I362" t="str">
            <v>นงคราญ</v>
          </cell>
          <cell r="J362" t="str">
            <v>ตุ้ยงาม</v>
          </cell>
          <cell r="K362" t="str">
            <v>5-5006-00049-28-7</v>
          </cell>
          <cell r="L362" t="str">
            <v>เซ็นทรัลเชียงใหม่แอร์พอร์ต</v>
          </cell>
          <cell r="M362" t="str">
            <v>เชียงใหม่ 1</v>
          </cell>
          <cell r="N362">
            <v>8</v>
          </cell>
          <cell r="O362" t="str">
            <v>สินเชื่อธนาคารประชาชน</v>
          </cell>
          <cell r="P362" t="str">
            <v>1.บุคคลค้ำประกัน</v>
          </cell>
          <cell r="Q362">
            <v>111997.81</v>
          </cell>
          <cell r="R362">
            <v>15331.81</v>
          </cell>
          <cell r="S362" t="str">
            <v>แขวงเชียงใหม่</v>
          </cell>
          <cell r="T362" t="str">
            <v>ผบE.4609</v>
          </cell>
          <cell r="U362" t="str">
            <v>2564</v>
          </cell>
          <cell r="V362" t="str">
            <v>ผบE.905</v>
          </cell>
          <cell r="W362">
            <v>2565</v>
          </cell>
          <cell r="X362">
            <v>2</v>
          </cell>
          <cell r="Y362">
            <v>3</v>
          </cell>
          <cell r="Z362">
            <v>2565</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3/5/2565)//สืบแล้ว  รายงานผล วันที่ 30/5/2565</v>
          </cell>
          <cell r="BC362">
            <v>1200</v>
          </cell>
          <cell r="BD362">
            <v>30</v>
          </cell>
          <cell r="BE362">
            <v>11</v>
          </cell>
          <cell r="BF362">
            <v>2565</v>
          </cell>
          <cell r="BG362">
            <v>0</v>
          </cell>
          <cell r="BH362" t="str">
            <v>-</v>
          </cell>
          <cell r="BI362" t="str">
            <v>-</v>
          </cell>
          <cell r="BJ362" t="str">
            <v>-</v>
          </cell>
          <cell r="BK362">
            <v>0</v>
          </cell>
          <cell r="BL362">
            <v>1085</v>
          </cell>
          <cell r="BM362">
            <v>0</v>
          </cell>
          <cell r="BN362">
            <v>17</v>
          </cell>
          <cell r="BO362">
            <v>2</v>
          </cell>
          <cell r="BP362">
            <v>2566</v>
          </cell>
          <cell r="BQ362" t="str">
            <v>-</v>
          </cell>
          <cell r="BR362" t="str">
            <v>-</v>
          </cell>
          <cell r="BS362" t="str">
            <v>-</v>
          </cell>
          <cell r="BT362" t="str">
            <v>นางสาวนงคราญ ตุ้ยงาม</v>
          </cell>
          <cell r="BU362">
            <v>0</v>
          </cell>
          <cell r="BV362" t="str">
            <v>1.นางสาวนงคราญ ตุ้ยงาม
2.นางสาวปาลิดา ทรงคำ
3.นายธวัชชัย คำมามูล
4.นางสาวพิมลพรรณ มั่งสวัสดิ์</v>
          </cell>
          <cell r="BW362" t="str">
            <v>จำเลยที่ 1
จำเลยที่ 2
คู่สมรสจำเลยที่ 2
จำเลยที่ 3</v>
          </cell>
          <cell r="BX362" t="str">
            <v>5-5006-00049-28-7
1-5007-00178-54-0
1-5099-00808-58-8
1-2097-00733-77-3</v>
          </cell>
          <cell r="BY362"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2" t="str">
            <v>ไม่พบทรัพย์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1810</v>
          </cell>
          <cell r="C363">
            <v>356</v>
          </cell>
          <cell r="D363">
            <v>9</v>
          </cell>
          <cell r="E363">
            <v>5</v>
          </cell>
          <cell r="F363">
            <v>2565</v>
          </cell>
          <cell r="G363">
            <v>800038517903</v>
          </cell>
          <cell r="H363" t="str">
            <v>นาง</v>
          </cell>
          <cell r="I363" t="str">
            <v>นภัสวรรณ</v>
          </cell>
          <cell r="J363" t="str">
            <v>ธนันชัย</v>
          </cell>
          <cell r="K363">
            <v>3509901094313</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86302.3</v>
          </cell>
          <cell r="R363">
            <v>48860.43</v>
          </cell>
          <cell r="S363" t="str">
            <v>แขวงเชียงใหม่</v>
          </cell>
          <cell r="T363" t="str">
            <v>ผบE981</v>
          </cell>
          <cell r="U363">
            <v>2564</v>
          </cell>
          <cell r="V363" t="str">
            <v>ผบE4202</v>
          </cell>
          <cell r="W363">
            <v>2564</v>
          </cell>
          <cell r="X363"/>
          <cell r="Y363"/>
          <cell r="Z363"/>
          <cell r="AA363">
            <v>20</v>
          </cell>
          <cell r="AB363">
            <v>12</v>
          </cell>
          <cell r="AC363">
            <v>2564</v>
          </cell>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9/5/2565)//สืบแล้ว รายงานผล วันที่ 11/7/2565</v>
          </cell>
          <cell r="BC363">
            <v>1500</v>
          </cell>
          <cell r="BD363">
            <v>13</v>
          </cell>
          <cell r="BE363">
            <v>3</v>
          </cell>
          <cell r="BF363">
            <v>2566</v>
          </cell>
          <cell r="BG363">
            <v>0</v>
          </cell>
          <cell r="BH363" t="str">
            <v>-</v>
          </cell>
          <cell r="BI363" t="str">
            <v>-</v>
          </cell>
          <cell r="BJ363" t="str">
            <v>-</v>
          </cell>
          <cell r="BK363">
            <v>0</v>
          </cell>
          <cell r="BL363">
            <v>1900</v>
          </cell>
          <cell r="BM363">
            <v>0</v>
          </cell>
          <cell r="BN363">
            <v>27</v>
          </cell>
          <cell r="BO363">
            <v>6</v>
          </cell>
          <cell r="BP363">
            <v>2566</v>
          </cell>
          <cell r="BQ363" t="str">
            <v>-</v>
          </cell>
          <cell r="BR363" t="str">
            <v>-</v>
          </cell>
          <cell r="BS363" t="str">
            <v>-</v>
          </cell>
          <cell r="BT363" t="str">
            <v>นางนภัสวรรณ ธนันชัย</v>
          </cell>
          <cell r="BU363">
            <v>823561010916</v>
          </cell>
          <cell r="BV363" t="str">
            <v>1.นางนภัสวรรณ ธนันชัย
2.นายนิมิตร ธนันชัย
3.นางนิลวรรณ จักอะโน
4.นายกรวิชญ์ จักอะโน
5.นางสาวมณีรัตน์ แก้วสาทร</v>
          </cell>
          <cell r="BW363" t="str">
            <v>จำเลยที่ 1
คู่สมรสจำเลยที่ 1
จำเลยที่ 2
ทายาทจำเลยที่ 2
จำเลยที่ 3</v>
          </cell>
          <cell r="BX363" t="str">
            <v>3-5099-01094-31-3
3-5001-00381-57-0
5-5505-00454-07-4
5-5505-00454-08-2
3-5702-00229-80-0</v>
          </cell>
          <cell r="BY36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3" t="str">
            <v>ไม่พบทรัพย์</v>
          </cell>
          <cell r="CA363"/>
          <cell r="CB363"/>
          <cell r="CC363" t="str">
            <v>จันทร์นิภา</v>
          </cell>
          <cell r="CD363"/>
          <cell r="CE363"/>
          <cell r="CF363"/>
          <cell r="CG363"/>
          <cell r="CH363"/>
          <cell r="CI363"/>
          <cell r="CJ363"/>
          <cell r="CK363"/>
          <cell r="CL363"/>
          <cell r="CM363"/>
          <cell r="CN363"/>
          <cell r="CO363"/>
        </row>
        <row r="364">
          <cell r="B364">
            <v>1811</v>
          </cell>
          <cell r="C364">
            <v>357</v>
          </cell>
          <cell r="D364">
            <v>9</v>
          </cell>
          <cell r="E364">
            <v>5</v>
          </cell>
          <cell r="F364">
            <v>2565</v>
          </cell>
          <cell r="G364">
            <v>800097936663</v>
          </cell>
          <cell r="H364" t="str">
            <v>นางสาว</v>
          </cell>
          <cell r="I364" t="str">
            <v>อริษา</v>
          </cell>
          <cell r="J364" t="str">
            <v>พานทอง</v>
          </cell>
          <cell r="K364">
            <v>1909800430326</v>
          </cell>
          <cell r="L364" t="str">
            <v>ประตูช้างเผือก</v>
          </cell>
          <cell r="M364" t="str">
            <v>เชียงใหม่ 1</v>
          </cell>
          <cell r="N364">
            <v>8</v>
          </cell>
          <cell r="O364" t="str">
            <v>สินเชื่อธนาคารประชาชน</v>
          </cell>
          <cell r="P364" t="str">
            <v>4.ไม่มีหลักประกัน</v>
          </cell>
          <cell r="Q364">
            <v>16987.599999999999</v>
          </cell>
          <cell r="R364">
            <v>3985.17</v>
          </cell>
          <cell r="S364" t="str">
            <v>จังหวัดพะเยา</v>
          </cell>
          <cell r="T364" t="str">
            <v>ผบE896</v>
          </cell>
          <cell r="U364">
            <v>2564</v>
          </cell>
          <cell r="V364" t="str">
            <v>ผบE894</v>
          </cell>
          <cell r="W364">
            <v>2564</v>
          </cell>
          <cell r="X364">
            <v>11</v>
          </cell>
          <cell r="Y364">
            <v>10</v>
          </cell>
          <cell r="Z364">
            <v>2564</v>
          </cell>
          <cell r="AA364"/>
          <cell r="AB364"/>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1/7/2565 //สืบทรัพย์ครั้งที่2 28/5/2567//รายงานผลสืบทรัพย์ครั้งที่ 2 5/6/2567//</v>
          </cell>
          <cell r="BC364">
            <v>300</v>
          </cell>
          <cell r="BD364">
            <v>8</v>
          </cell>
          <cell r="BE364">
            <v>1</v>
          </cell>
          <cell r="BF364">
            <v>2567</v>
          </cell>
          <cell r="BG364">
            <v>0</v>
          </cell>
          <cell r="BH364" t="str">
            <v>-</v>
          </cell>
          <cell r="BI364" t="str">
            <v>-</v>
          </cell>
          <cell r="BJ364" t="str">
            <v>-</v>
          </cell>
          <cell r="BK364">
            <v>0</v>
          </cell>
          <cell r="BL364">
            <v>560</v>
          </cell>
          <cell r="BM364">
            <v>0</v>
          </cell>
          <cell r="BN364">
            <v>11</v>
          </cell>
          <cell r="BO364">
            <v>3</v>
          </cell>
          <cell r="BP364">
            <v>2567</v>
          </cell>
          <cell r="BQ364" t="str">
            <v>-</v>
          </cell>
          <cell r="BR364" t="str">
            <v>-</v>
          </cell>
          <cell r="BS364" t="str">
            <v>-</v>
          </cell>
          <cell r="BT364" t="str">
            <v>นางสาวอริษา พานทอง</v>
          </cell>
          <cell r="BU364">
            <v>883163011740</v>
          </cell>
          <cell r="BV364" t="str">
            <v>1.นางสาวอริษา  พานทอง</v>
          </cell>
          <cell r="BW364" t="str">
            <v>จำเลยที่ 1</v>
          </cell>
          <cell r="BX364" t="str">
            <v>1-9098-00430-32-6</v>
          </cell>
          <cell r="BY364"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4" t="str">
            <v>ไม่พบทรัพย์</v>
          </cell>
          <cell r="CA364" t="str">
            <v>พบ</v>
          </cell>
          <cell r="CB364"/>
          <cell r="CC364" t="str">
            <v>จันทร์นิภา</v>
          </cell>
          <cell r="CD364" t="str">
            <v>1.นางสาวอริษา  พานทอง
2.นายรังสรรค์ สุขแคะ</v>
          </cell>
          <cell r="CE364" t="str">
            <v>จำเลยที่ 1
คู่สมรสจำเลยที่ 1</v>
          </cell>
          <cell r="CF364" t="str">
            <v>1-9098-00430-32-6 
1-5016-00074-50-8</v>
          </cell>
          <cell r="CG364" t="str">
            <v>-ไม่พบว่ามีกรรมสิทธิ์ในที่ดิน   อ.เมืองพะเยา  จ.พะเยา
-ไม่พบว่ามีกรรมสิทธิ์ในที่ดิน   อ.เมืองพะเยา  จ.พะเยา</v>
          </cell>
          <cell r="CH364" t="str">
            <v>ไม่พบ</v>
          </cell>
          <cell r="CI364"/>
          <cell r="CJ364">
            <v>2</v>
          </cell>
          <cell r="CK364"/>
          <cell r="CL364"/>
          <cell r="CM364"/>
          <cell r="CN364"/>
          <cell r="CO364"/>
        </row>
        <row r="365">
          <cell r="B365">
            <v>1812</v>
          </cell>
          <cell r="C365">
            <v>358</v>
          </cell>
          <cell r="D365">
            <v>9</v>
          </cell>
          <cell r="E365">
            <v>5</v>
          </cell>
          <cell r="F365">
            <v>2565</v>
          </cell>
          <cell r="G365">
            <v>800087258961</v>
          </cell>
          <cell r="H365" t="str">
            <v>นาย</v>
          </cell>
          <cell r="I365" t="str">
            <v>จรัญ</v>
          </cell>
          <cell r="J365" t="str">
            <v>เปียงเครือ</v>
          </cell>
          <cell r="K365">
            <v>3520101465769</v>
          </cell>
          <cell r="L365" t="str">
            <v>ประตูช้างเผือก</v>
          </cell>
          <cell r="M365" t="str">
            <v>เชียงใหม่ 1</v>
          </cell>
          <cell r="N365">
            <v>8</v>
          </cell>
          <cell r="O365" t="str">
            <v>สินเชื่อธนาคารประชาชน</v>
          </cell>
          <cell r="P365" t="str">
            <v>4.ไม่มีหลักประกัน</v>
          </cell>
          <cell r="Q365">
            <v>93330</v>
          </cell>
          <cell r="R365">
            <v>24975</v>
          </cell>
          <cell r="S365" t="str">
            <v>แขวงลำปาง</v>
          </cell>
          <cell r="T365" t="str">
            <v>ผบE1847</v>
          </cell>
          <cell r="U365">
            <v>2564</v>
          </cell>
          <cell r="V365" t="str">
            <v>ผบE2033</v>
          </cell>
          <cell r="W365">
            <v>2564</v>
          </cell>
          <cell r="X365">
            <v>28</v>
          </cell>
          <cell r="Y365">
            <v>9</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21/6/2565</v>
          </cell>
          <cell r="BC365">
            <v>300</v>
          </cell>
          <cell r="BD365">
            <v>18</v>
          </cell>
          <cell r="BE365">
            <v>1</v>
          </cell>
          <cell r="BF365">
            <v>2566</v>
          </cell>
          <cell r="BG365">
            <v>0</v>
          </cell>
          <cell r="BH365" t="str">
            <v>-</v>
          </cell>
          <cell r="BI365" t="str">
            <v>-</v>
          </cell>
          <cell r="BJ365" t="str">
            <v>-</v>
          </cell>
          <cell r="BK365">
            <v>0</v>
          </cell>
          <cell r="BL365">
            <v>230</v>
          </cell>
          <cell r="BM365">
            <v>0</v>
          </cell>
          <cell r="BN365">
            <v>17</v>
          </cell>
          <cell r="BO365">
            <v>4</v>
          </cell>
          <cell r="BP365">
            <v>2566</v>
          </cell>
          <cell r="BQ365" t="str">
            <v>-</v>
          </cell>
          <cell r="BR365" t="str">
            <v>-</v>
          </cell>
          <cell r="BS365" t="str">
            <v>-</v>
          </cell>
          <cell r="BT365" t="str">
            <v>นายจรัญ เปียงเครือ</v>
          </cell>
          <cell r="BU365">
            <v>0</v>
          </cell>
          <cell r="BV365" t="str">
            <v>1.นายจรัญ  เปียงเครือ</v>
          </cell>
          <cell r="BW365" t="str">
            <v>จำเลย</v>
          </cell>
          <cell r="BX365" t="str">
            <v>3-5201-01462-76-9</v>
          </cell>
          <cell r="BY365" t="str">
            <v>-ไม่พบว่ามีกรรมสิทธิ์ในที่ดิน   อ.เมืองลำปาง  จ.ลำปาง</v>
          </cell>
          <cell r="BZ365" t="str">
            <v>ไม่พบทรัพย์</v>
          </cell>
          <cell r="CA365" t="str">
            <v>ไม่พบทรัพย์</v>
          </cell>
          <cell r="CB365">
            <v>1</v>
          </cell>
          <cell r="CC365" t="str">
            <v>จันทร์นิภา</v>
          </cell>
          <cell r="CD365"/>
          <cell r="CE365"/>
          <cell r="CF365"/>
          <cell r="CG365"/>
          <cell r="CH365"/>
          <cell r="CI365"/>
          <cell r="CJ365"/>
          <cell r="CK365"/>
          <cell r="CL365"/>
          <cell r="CM365"/>
          <cell r="CN365"/>
          <cell r="CO365"/>
        </row>
        <row r="366">
          <cell r="B366">
            <v>1813</v>
          </cell>
          <cell r="C366">
            <v>359</v>
          </cell>
          <cell r="D366">
            <v>9</v>
          </cell>
          <cell r="E366">
            <v>5</v>
          </cell>
          <cell r="F366">
            <v>2565</v>
          </cell>
          <cell r="G366">
            <v>800083605926</v>
          </cell>
          <cell r="H366" t="str">
            <v>นาย</v>
          </cell>
          <cell r="I366" t="str">
            <v>อำมาตย์</v>
          </cell>
          <cell r="J366" t="str">
            <v>วิชิตนาค</v>
          </cell>
          <cell r="K366">
            <v>1501200083419</v>
          </cell>
          <cell r="L366" t="str">
            <v>บิ๊กซี เชียงใหม่ ดอนจั่น</v>
          </cell>
          <cell r="M366" t="str">
            <v>เชียงใหม่ 1</v>
          </cell>
          <cell r="N366">
            <v>8</v>
          </cell>
          <cell r="O366" t="str">
            <v>สินเชื่อธนาคารประชาชน</v>
          </cell>
          <cell r="P366" t="str">
            <v>1.บุคคลค้ำประกัน</v>
          </cell>
          <cell r="Q366">
            <v>41660</v>
          </cell>
          <cell r="R366">
            <v>12690.94</v>
          </cell>
          <cell r="S366" t="str">
            <v>จังหวัดฮอด</v>
          </cell>
          <cell r="T366" t="str">
            <v>ผบE435</v>
          </cell>
          <cell r="U366">
            <v>2564</v>
          </cell>
          <cell r="V366" t="str">
            <v>ผบE534</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20/7/2565 //สืบทรัพย์ครั้งที่ 2 28/5/2567//รายงานสืบทรัพย์ครั้งที่ 2 7/6/2567//</v>
          </cell>
          <cell r="BC366">
            <v>900</v>
          </cell>
          <cell r="BD366">
            <v>8</v>
          </cell>
          <cell r="BE366">
            <v>1</v>
          </cell>
          <cell r="BF366">
            <v>2567</v>
          </cell>
          <cell r="BG366">
            <v>0</v>
          </cell>
          <cell r="BH366" t="str">
            <v>-</v>
          </cell>
          <cell r="BI366" t="str">
            <v>-</v>
          </cell>
          <cell r="BJ366" t="str">
            <v>-</v>
          </cell>
          <cell r="BK366">
            <v>0</v>
          </cell>
          <cell r="BL366">
            <v>1040</v>
          </cell>
          <cell r="BM366">
            <v>0</v>
          </cell>
          <cell r="BN366" t="str">
            <v/>
          </cell>
          <cell r="BO366" t="str">
            <v/>
          </cell>
          <cell r="BP366" t="str">
            <v/>
          </cell>
          <cell r="BQ366" t="str">
            <v>-</v>
          </cell>
          <cell r="BR366" t="str">
            <v>-</v>
          </cell>
          <cell r="BS366" t="str">
            <v>-</v>
          </cell>
          <cell r="BT366" t="str">
            <v>นายอำมาตย์ วิชิตนาค</v>
          </cell>
          <cell r="BU366">
            <v>883163010253</v>
          </cell>
          <cell r="BV366" t="str">
            <v>1.นายอำมาตย์  วิชิตนาค
2.นางสาวเนตรดาว  วิชิตนาค
3.นางสาวสิริพร  นิลเกษ</v>
          </cell>
          <cell r="BW366" t="str">
            <v>จำเลยที่ 1
คู่สมรสจำเลยที่ 1
จำเลยที่ 2</v>
          </cell>
          <cell r="BX366" t="str">
            <v>1-5012-00083-41-9
1-5099-00447-74-7
1-3499-00556-93-9</v>
          </cell>
          <cell r="BY366"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6" t="str">
            <v>พบทรัพย์</v>
          </cell>
          <cell r="CA366"/>
          <cell r="CB366">
            <v>3</v>
          </cell>
          <cell r="CC366" t="str">
            <v>จันทร์นิภา</v>
          </cell>
          <cell r="CD366" t="str">
            <v>1.นายอำมาตย์  วิชิตนาค
2.นางสาวเนตรดาว  วิชิตนาคหรือแซ่มน้อย
3.นางสาวสิริพร  นิลเกษ</v>
          </cell>
          <cell r="CE366" t="str">
            <v>จำเลยที่ 1
คู่สมรสจำเลยที่ 1
จำเลยที่ 2</v>
          </cell>
          <cell r="CF366" t="str">
            <v>1-5012-00083-41-9
1-5099-00447-74-7
1-3499-00556-93-9</v>
          </cell>
          <cell r="CG366"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6"/>
          <cell r="CI366"/>
          <cell r="CJ366"/>
          <cell r="CK366"/>
          <cell r="CL366"/>
          <cell r="CM366"/>
          <cell r="CN366"/>
          <cell r="CO366"/>
        </row>
        <row r="367">
          <cell r="B367">
            <v>1814</v>
          </cell>
          <cell r="C367">
            <v>360</v>
          </cell>
          <cell r="D367">
            <v>9</v>
          </cell>
          <cell r="E367">
            <v>5</v>
          </cell>
          <cell r="F367">
            <v>2565</v>
          </cell>
          <cell r="G367">
            <v>800023624136</v>
          </cell>
          <cell r="H367" t="str">
            <v>นางสาว</v>
          </cell>
          <cell r="I367" t="str">
            <v>สมพร</v>
          </cell>
          <cell r="J367" t="str">
            <v>ซิโพ</v>
          </cell>
          <cell r="K367">
            <v>3580300193831</v>
          </cell>
          <cell r="L367" t="str">
            <v>เซ็นทรัล แอร์พอร์ต พลาซ่า เขียงใหม่</v>
          </cell>
          <cell r="M367" t="str">
            <v>เชียงใหม่ 1</v>
          </cell>
          <cell r="N367">
            <v>8</v>
          </cell>
          <cell r="O367" t="str">
            <v>สินเชื่อธนาคารประชาชน</v>
          </cell>
          <cell r="P367" t="str">
            <v>1.บุคคลค้ำประกัน</v>
          </cell>
          <cell r="Q367">
            <v>30494.35</v>
          </cell>
          <cell r="R367">
            <v>21207.77</v>
          </cell>
          <cell r="S367" t="str">
            <v>จังหวัดแม่ฮ่องสอน สาขาปาย</v>
          </cell>
          <cell r="T367" t="str">
            <v>ผบE31</v>
          </cell>
          <cell r="U367">
            <v>2564</v>
          </cell>
          <cell r="V367" t="str">
            <v>ผบE33</v>
          </cell>
          <cell r="W367">
            <v>2564</v>
          </cell>
          <cell r="X367">
            <v>18</v>
          </cell>
          <cell r="Y367">
            <v>5</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21/6/2565</v>
          </cell>
          <cell r="BC367">
            <v>1200</v>
          </cell>
          <cell r="BD367">
            <v>8</v>
          </cell>
          <cell r="BE367">
            <v>1</v>
          </cell>
          <cell r="BF367">
            <v>2567</v>
          </cell>
          <cell r="BG367">
            <v>0</v>
          </cell>
          <cell r="BH367" t="str">
            <v>-</v>
          </cell>
          <cell r="BI367" t="str">
            <v>-</v>
          </cell>
          <cell r="BJ367" t="str">
            <v>-</v>
          </cell>
          <cell r="BK367">
            <v>0</v>
          </cell>
          <cell r="BL367">
            <v>1180</v>
          </cell>
          <cell r="BM367">
            <v>0</v>
          </cell>
          <cell r="BN367">
            <v>27</v>
          </cell>
          <cell r="BO367">
            <v>3</v>
          </cell>
          <cell r="BP367">
            <v>2567</v>
          </cell>
          <cell r="BQ367" t="str">
            <v>-</v>
          </cell>
          <cell r="BR367" t="str">
            <v>-</v>
          </cell>
          <cell r="BS367" t="str">
            <v>-</v>
          </cell>
          <cell r="BT367" t="str">
            <v>นางสาวสมพร ซิโพ</v>
          </cell>
          <cell r="BU367">
            <v>883162010504</v>
          </cell>
          <cell r="BV367" t="str">
            <v>1.นางสาวสมพร  ซิโพ
2.นางสาวมาลีวัลย์  ธรรมเกตุ
3.นายทนงศักดิ์  ธรรมเกตุ
4.นายเอกราช  โพธิสัตย์</v>
          </cell>
          <cell r="BW367" t="str">
            <v>จำเลยที่ 1
จำเลยที่ 2
คู่สมรสจำเลยที่ 2
จำเลยที่ 3</v>
          </cell>
          <cell r="BX367" t="str">
            <v>3-5803-00193-83-1
1-5703-90001-11-6
1-5099-00824-34-6
2-6707-00016-76-8</v>
          </cell>
          <cell r="BY367"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7" t="str">
            <v>ไม่พบทรัพย์</v>
          </cell>
          <cell r="CA367"/>
          <cell r="CB367">
            <v>4</v>
          </cell>
          <cell r="CC367" t="str">
            <v>จันทร์นิภา</v>
          </cell>
          <cell r="CD367"/>
          <cell r="CE367"/>
          <cell r="CF367"/>
          <cell r="CG367"/>
          <cell r="CH367"/>
          <cell r="CI367"/>
          <cell r="CJ367"/>
          <cell r="CK367"/>
          <cell r="CL367"/>
          <cell r="CM367"/>
          <cell r="CN367"/>
          <cell r="CO367"/>
        </row>
        <row r="368">
          <cell r="B368">
            <v>1815</v>
          </cell>
          <cell r="C368">
            <v>361</v>
          </cell>
          <cell r="D368">
            <v>9</v>
          </cell>
          <cell r="E368">
            <v>5</v>
          </cell>
          <cell r="F368">
            <v>2565</v>
          </cell>
          <cell r="G368">
            <v>800094275396</v>
          </cell>
          <cell r="H368" t="str">
            <v>นาย</v>
          </cell>
          <cell r="I368" t="str">
            <v>พรชัย</v>
          </cell>
          <cell r="J368" t="str">
            <v>นุใจเหล็ก</v>
          </cell>
          <cell r="K368">
            <v>3501400695627</v>
          </cell>
          <cell r="L368" t="str">
            <v>ประตูช้างเผือก</v>
          </cell>
          <cell r="M368" t="str">
            <v>เชียงใหม่ 1</v>
          </cell>
          <cell r="N368">
            <v>8</v>
          </cell>
          <cell r="O368" t="str">
            <v>สินเชื่อธนาคารประชาชน</v>
          </cell>
          <cell r="P368" t="str">
            <v>1.บุคคลค้ำประกัน</v>
          </cell>
          <cell r="Q368">
            <v>44444</v>
          </cell>
          <cell r="R368">
            <v>9819.82</v>
          </cell>
          <cell r="S368" t="str">
            <v>จังหวัดน่าน</v>
          </cell>
          <cell r="T368" t="str">
            <v>ผบE775</v>
          </cell>
          <cell r="U368">
            <v>2564</v>
          </cell>
          <cell r="V368" t="str">
            <v>ผบE715</v>
          </cell>
          <cell r="W368">
            <v>2564</v>
          </cell>
          <cell r="X368">
            <v>31</v>
          </cell>
          <cell r="Y368">
            <v>8</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 //สืบครั้งที่ 2 28/5/2567//รายงานผล 5/6/2567//</v>
          </cell>
          <cell r="BC368">
            <v>900</v>
          </cell>
          <cell r="BD368">
            <v>18</v>
          </cell>
          <cell r="BE368">
            <v>1</v>
          </cell>
          <cell r="BF368">
            <v>2566</v>
          </cell>
          <cell r="BG368">
            <v>0</v>
          </cell>
          <cell r="BH368" t="str">
            <v>-</v>
          </cell>
          <cell r="BI368" t="str">
            <v>-</v>
          </cell>
          <cell r="BJ368" t="str">
            <v>-</v>
          </cell>
          <cell r="BK368">
            <v>0</v>
          </cell>
          <cell r="BL368">
            <v>1075</v>
          </cell>
          <cell r="BM368">
            <v>0</v>
          </cell>
          <cell r="BN368">
            <v>17</v>
          </cell>
          <cell r="BO368">
            <v>4</v>
          </cell>
          <cell r="BP368">
            <v>2566</v>
          </cell>
          <cell r="BQ368" t="str">
            <v>-</v>
          </cell>
          <cell r="BR368" t="str">
            <v>-</v>
          </cell>
          <cell r="BS368" t="str">
            <v>-</v>
          </cell>
          <cell r="BT368" t="str">
            <v>นายพรชัย นุใจเหล็ก</v>
          </cell>
          <cell r="BU368">
            <v>883163011190</v>
          </cell>
          <cell r="BV368" t="str">
            <v>1.นายธนกร/พรชัย  นุใจเหล็ก
2.นายชยพล  นุใจเหล็ก
3.นางสหพร  สุนทร</v>
          </cell>
          <cell r="BW368" t="str">
            <v>จำเลยที่ 1
จำเลยที่ 2
คู่สมรสจำเลยที่ 2</v>
          </cell>
          <cell r="BX368" t="str">
            <v>3-5014-00695-62-7
3-5014-00695-61-9
3-5014-00695-60-1</v>
          </cell>
          <cell r="BY368"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8" t="str">
            <v>ไม่พบทรัพย์</v>
          </cell>
          <cell r="CA368" t="str">
            <v>พบทรัพย์</v>
          </cell>
          <cell r="CB368">
            <v>3</v>
          </cell>
          <cell r="CC368" t="str">
            <v>จันทร์นิภา</v>
          </cell>
          <cell r="CD368" t="str">
            <v>1.นายธนกร/พรชัย  นุใจเหล็ก
2.นายชยพล  นุใจเหล็ก
3.นางสหพร  สุนทร</v>
          </cell>
          <cell r="CE368" t="str">
            <v>จำเลยที่ 1
จำเลยที่ 2
คู่สมรสจำเลยที่ 2</v>
          </cell>
          <cell r="CF368" t="str">
            <v>3-5014-00695-62-7
3-5014-00695-61-9
3-5014-00695-60-1</v>
          </cell>
          <cell r="CG368"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8" t="str">
            <v>ไม่พบ</v>
          </cell>
          <cell r="CI368"/>
          <cell r="CJ368">
            <v>3</v>
          </cell>
          <cell r="CK368"/>
          <cell r="CL368"/>
          <cell r="CM368"/>
          <cell r="CN368"/>
          <cell r="CO368"/>
        </row>
        <row r="369">
          <cell r="B369">
            <v>1816</v>
          </cell>
          <cell r="C369">
            <v>362</v>
          </cell>
          <cell r="D369">
            <v>9</v>
          </cell>
          <cell r="E369">
            <v>5</v>
          </cell>
          <cell r="F369">
            <v>2565</v>
          </cell>
          <cell r="G369">
            <v>800087276773</v>
          </cell>
          <cell r="H369" t="str">
            <v>นาย</v>
          </cell>
          <cell r="I369" t="str">
            <v>สันธนะ</v>
          </cell>
          <cell r="J369" t="str">
            <v>คำพินิจ</v>
          </cell>
          <cell r="K369">
            <v>1139900175384</v>
          </cell>
          <cell r="L369" t="str">
            <v>เซ็นทรัลแอร์พอร์ตพลาซ่า เชียงใหม่</v>
          </cell>
          <cell r="M369" t="str">
            <v>เชียงใหม่ 1</v>
          </cell>
          <cell r="N369">
            <v>8</v>
          </cell>
          <cell r="O369" t="str">
            <v>สินเชื่อธนาคารประชาชน</v>
          </cell>
          <cell r="P369" t="str">
            <v>1.บุคคลค้ำประกัน</v>
          </cell>
          <cell r="Q369">
            <v>33715.379999999997</v>
          </cell>
          <cell r="R369">
            <v>10815.35</v>
          </cell>
          <cell r="S369" t="str">
            <v>แขวงเชียงราย</v>
          </cell>
          <cell r="T369" t="str">
            <v>ผบE1341</v>
          </cell>
          <cell r="U369">
            <v>2564</v>
          </cell>
          <cell r="V369" t="str">
            <v>ผบE1259</v>
          </cell>
          <cell r="W369">
            <v>2564</v>
          </cell>
          <cell r="X369">
            <v>25</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600</v>
          </cell>
          <cell r="BD369">
            <v>18</v>
          </cell>
          <cell r="BE369">
            <v>1</v>
          </cell>
          <cell r="BF369">
            <v>2566</v>
          </cell>
          <cell r="BG369">
            <v>0</v>
          </cell>
          <cell r="BH369" t="str">
            <v>-</v>
          </cell>
          <cell r="BI369" t="str">
            <v>-</v>
          </cell>
          <cell r="BJ369" t="str">
            <v>-</v>
          </cell>
          <cell r="BK369">
            <v>0</v>
          </cell>
          <cell r="BL369">
            <v>825</v>
          </cell>
          <cell r="BM369">
            <v>0</v>
          </cell>
          <cell r="BN369" t="str">
            <v/>
          </cell>
          <cell r="BO369" t="str">
            <v/>
          </cell>
          <cell r="BP369" t="str">
            <v/>
          </cell>
          <cell r="BQ369" t="str">
            <v>-</v>
          </cell>
          <cell r="BR369" t="str">
            <v>-</v>
          </cell>
          <cell r="BS369" t="str">
            <v>-</v>
          </cell>
          <cell r="BT369" t="str">
            <v>นายสันธนะ คำพินิจ</v>
          </cell>
          <cell r="BU369">
            <v>883163011180</v>
          </cell>
          <cell r="BV369" t="str">
            <v>1.นายสันธนะ  คำพินิจ
2.นางสาวไอซาห์  ไมซร่าห์ ปินติ มามูร์</v>
          </cell>
          <cell r="BW369" t="str">
            <v>จำเลยที่ 1
จำเลยที่ 2</v>
          </cell>
          <cell r="BX369" t="str">
            <v>1-1399-00175-38-4
5-5705-00041-26-8</v>
          </cell>
          <cell r="BY369"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69" t="str">
            <v>ไม่พบทรัพย์</v>
          </cell>
          <cell r="CA369" t="str">
            <v>ไม่พบทรัพย์</v>
          </cell>
          <cell r="CB369">
            <v>2</v>
          </cell>
          <cell r="CC369" t="str">
            <v>จันทร์นิภา</v>
          </cell>
          <cell r="CD369" t="str">
            <v>1.นายสันธนะ  คำพินิจ
2.นางสาวไอซาห์  ไมซร่าห์ ปินติ มามูร์</v>
          </cell>
          <cell r="CE369" t="str">
            <v>จำเลยที่ 1
จำเลยที่ 2</v>
          </cell>
          <cell r="CF369" t="str">
            <v>1-1399-00175-38-4
5-5705-00041-26-8</v>
          </cell>
          <cell r="CG369"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69" t="str">
            <v>ไม่พบ</v>
          </cell>
          <cell r="CI369"/>
          <cell r="CJ369">
            <v>2</v>
          </cell>
          <cell r="CK369"/>
          <cell r="CL369"/>
          <cell r="CM369"/>
          <cell r="CN369"/>
          <cell r="CO369"/>
        </row>
        <row r="370">
          <cell r="B370">
            <v>1817</v>
          </cell>
          <cell r="C370">
            <v>363</v>
          </cell>
          <cell r="D370">
            <v>9</v>
          </cell>
          <cell r="E370">
            <v>5</v>
          </cell>
          <cell r="F370">
            <v>2565</v>
          </cell>
          <cell r="G370">
            <v>800068508467</v>
          </cell>
          <cell r="H370" t="str">
            <v>กลุ่มออมทรัพย์บ้านห้วยมะเฟือง ม.3</v>
          </cell>
          <cell r="I370"/>
          <cell r="J370"/>
          <cell r="K370"/>
          <cell r="L370" t="str">
            <v>แม่อาย</v>
          </cell>
          <cell r="M370" t="str">
            <v>เชียงใหม่ 1</v>
          </cell>
          <cell r="N370">
            <v>8</v>
          </cell>
          <cell r="O370" t="str">
            <v>สินเชื่อพัฒนากลุ่มอาชีพ</v>
          </cell>
          <cell r="P370" t="str">
            <v>1.บุคคลค้ำประกัน</v>
          </cell>
          <cell r="Q370">
            <v>378806.48</v>
          </cell>
          <cell r="R370">
            <v>51135.33</v>
          </cell>
          <cell r="S370" t="str">
            <v>จังหวัดฝาง</v>
          </cell>
          <cell r="T370" t="str">
            <v>ผบE402</v>
          </cell>
          <cell r="U370">
            <v>2564</v>
          </cell>
          <cell r="V370" t="str">
            <v>ผบE441</v>
          </cell>
          <cell r="W370">
            <v>2564</v>
          </cell>
          <cell r="X370"/>
          <cell r="Y370"/>
          <cell r="Z370"/>
          <cell r="AA370">
            <v>23</v>
          </cell>
          <cell r="AB370">
            <v>8</v>
          </cell>
          <cell r="AC370">
            <v>2564</v>
          </cell>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19/6/2565</v>
          </cell>
          <cell r="BC370">
            <v>2400</v>
          </cell>
          <cell r="BD370">
            <v>11</v>
          </cell>
          <cell r="BE370">
            <v>8</v>
          </cell>
          <cell r="BF370">
            <v>2566</v>
          </cell>
          <cell r="BG370">
            <v>0</v>
          </cell>
          <cell r="BH370" t="str">
            <v>-</v>
          </cell>
          <cell r="BI370" t="str">
            <v>-</v>
          </cell>
          <cell r="BJ370" t="str">
            <v>-</v>
          </cell>
          <cell r="BK370">
            <v>0</v>
          </cell>
          <cell r="BL370">
            <v>2170</v>
          </cell>
          <cell r="BM370">
            <v>0</v>
          </cell>
          <cell r="BN370" t="str">
            <v/>
          </cell>
          <cell r="BO370" t="str">
            <v/>
          </cell>
          <cell r="BP370" t="str">
            <v/>
          </cell>
          <cell r="BQ370" t="str">
            <v>-</v>
          </cell>
          <cell r="BR370" t="str">
            <v>-</v>
          </cell>
          <cell r="BS370" t="str">
            <v>-</v>
          </cell>
          <cell r="BT370" t="str">
            <v xml:space="preserve">กลุ่มออมทรัพย์บ้านห้วยมะเฟือง ม.3 </v>
          </cell>
          <cell r="BU370">
            <v>883263012179</v>
          </cell>
          <cell r="BV370"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0" t="str">
            <v>จำเลยที่ 1
คู่สมรสจำเลยที่ 1
จำเลยที่ 2
คู่สมรสจำเลยที่ 2
จำเลยที่ 3
จำเลยที่ 4
จำเลยที่ 5
จำเลยที่ 6</v>
          </cell>
          <cell r="BX370" t="str">
            <v>3-5018-00063-80-6
3-5018-00066-08-2
5-5010-00110-91-1
5-5010-00110-92-0
5-5010-01208-42-7
5-5010-01207-87-1
5-5010-00110-38-5
5-5010-01207-49-8</v>
          </cell>
          <cell r="BY370"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0"/>
          <cell r="CA370" t="str">
            <v>พบ</v>
          </cell>
          <cell r="CB370"/>
          <cell r="CC370" t="str">
            <v>จันทร์นิภา</v>
          </cell>
          <cell r="CD370"/>
          <cell r="CE370"/>
          <cell r="CF370"/>
          <cell r="CG370"/>
          <cell r="CH370"/>
          <cell r="CI370"/>
          <cell r="CJ370"/>
          <cell r="CK370"/>
          <cell r="CL370"/>
          <cell r="CM370"/>
          <cell r="CN370"/>
          <cell r="CO370"/>
        </row>
        <row r="371">
          <cell r="B371">
            <v>1818</v>
          </cell>
          <cell r="C371">
            <v>364</v>
          </cell>
          <cell r="D371">
            <v>9</v>
          </cell>
          <cell r="E371">
            <v>5</v>
          </cell>
          <cell r="F371">
            <v>2565</v>
          </cell>
          <cell r="G371">
            <v>800084706913</v>
          </cell>
          <cell r="H371" t="str">
            <v>นาย</v>
          </cell>
          <cell r="I371" t="str">
            <v>มานัส</v>
          </cell>
          <cell r="J371" t="str">
            <v>ก่ำแก้ว</v>
          </cell>
          <cell r="K371">
            <v>1500900121371</v>
          </cell>
          <cell r="L371" t="str">
            <v>ฝาง</v>
          </cell>
          <cell r="M371" t="str">
            <v>เชียงใหม่ 2</v>
          </cell>
          <cell r="N371">
            <v>8</v>
          </cell>
          <cell r="O371" t="str">
            <v>สินเชื่อธนาคารประชาชน</v>
          </cell>
          <cell r="P371" t="str">
            <v>1.บุคคลค้ำประกัน</v>
          </cell>
          <cell r="Q371">
            <v>179600</v>
          </cell>
          <cell r="R371">
            <v>33530.370000000003</v>
          </cell>
          <cell r="S371" t="str">
            <v>จังหวัดฝาง</v>
          </cell>
          <cell r="T371" t="str">
            <v>ผบE243</v>
          </cell>
          <cell r="U371">
            <v>2564</v>
          </cell>
          <cell r="V371" t="str">
            <v>ผบE338</v>
          </cell>
          <cell r="W371">
            <v>2564</v>
          </cell>
          <cell r="X371">
            <v>6</v>
          </cell>
          <cell r="Y371">
            <v>7</v>
          </cell>
          <cell r="Z371">
            <v>2564</v>
          </cell>
          <cell r="AA371"/>
          <cell r="AB371"/>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21/6/2565</v>
          </cell>
          <cell r="BC371">
            <v>1200</v>
          </cell>
          <cell r="BD371">
            <v>13</v>
          </cell>
          <cell r="BE371">
            <v>1</v>
          </cell>
          <cell r="BF371">
            <v>2566</v>
          </cell>
          <cell r="BG371">
            <v>0</v>
          </cell>
          <cell r="BH371" t="str">
            <v>-</v>
          </cell>
          <cell r="BI371" t="str">
            <v>-</v>
          </cell>
          <cell r="BJ371" t="str">
            <v>-</v>
          </cell>
          <cell r="BK371">
            <v>0</v>
          </cell>
          <cell r="BL371">
            <v>810</v>
          </cell>
          <cell r="BM371">
            <v>0</v>
          </cell>
          <cell r="BN371">
            <v>16</v>
          </cell>
          <cell r="BO371">
            <v>6</v>
          </cell>
          <cell r="BP371">
            <v>2566</v>
          </cell>
          <cell r="BQ371" t="str">
            <v>-</v>
          </cell>
          <cell r="BR371" t="str">
            <v>-</v>
          </cell>
          <cell r="BS371" t="str">
            <v>-</v>
          </cell>
          <cell r="BT371" t="str">
            <v>นายมานัส ก่ำแก้ว</v>
          </cell>
          <cell r="BU371">
            <v>883264010038</v>
          </cell>
          <cell r="BV371" t="str">
            <v>1.นายมานัส  ก่ำแก้ว
2.นางสาวพัชญา  ไคร้หมู
3.นายธีรวัต  วังใจ
4.นายเฉลิมชัย  กองเงิน</v>
          </cell>
          <cell r="BW371" t="str">
            <v>จำเลยที่ 1
จำเลยที่ 2
คู่สมรสจำเลยที่ 2
จำเลยที่ 3</v>
          </cell>
          <cell r="BX371" t="str">
            <v>1-5009-00121-37-1
1-5009-00120-39-1
1-5009-00149-16-1
1-5009-00119-23-7</v>
          </cell>
          <cell r="BY371"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1" t="str">
            <v>ไม่พบทรัพย์</v>
          </cell>
          <cell r="CA371" t="str">
            <v>พบทรัพย์</v>
          </cell>
          <cell r="CB371">
            <v>4</v>
          </cell>
          <cell r="CC371" t="str">
            <v>จันทร์นิภา</v>
          </cell>
          <cell r="CD371"/>
          <cell r="CE371"/>
          <cell r="CF371"/>
          <cell r="CG371"/>
          <cell r="CH371"/>
          <cell r="CI371"/>
          <cell r="CJ371"/>
          <cell r="CK371"/>
          <cell r="CL371"/>
          <cell r="CM371"/>
          <cell r="CN371"/>
          <cell r="CO371"/>
        </row>
        <row r="372">
          <cell r="B372">
            <v>1819</v>
          </cell>
          <cell r="C372">
            <v>365</v>
          </cell>
          <cell r="D372">
            <v>9</v>
          </cell>
          <cell r="E372">
            <v>5</v>
          </cell>
          <cell r="F372">
            <v>2565</v>
          </cell>
          <cell r="G372">
            <v>800069184615</v>
          </cell>
          <cell r="H372" t="str">
            <v>นางสาว</v>
          </cell>
          <cell r="I372" t="str">
            <v>กัญญาณัฐ</v>
          </cell>
          <cell r="J372" t="str">
            <v>สมแก้ว</v>
          </cell>
          <cell r="K372">
            <v>3500400040727</v>
          </cell>
          <cell r="L372" t="str">
            <v>เชียงดาว</v>
          </cell>
          <cell r="M372" t="str">
            <v>เชียงใหม่ 2</v>
          </cell>
          <cell r="N372">
            <v>8</v>
          </cell>
          <cell r="O372" t="str">
            <v>สินเชื่อธนาคารประชาชน</v>
          </cell>
          <cell r="P372" t="str">
            <v>1.บุคคลค้ำประกัน</v>
          </cell>
          <cell r="Q372">
            <v>131177.29999999999</v>
          </cell>
          <cell r="R372">
            <v>29181.86</v>
          </cell>
          <cell r="S372" t="str">
            <v>แขวงเชียงดาว</v>
          </cell>
          <cell r="T372" t="str">
            <v>ผบE374</v>
          </cell>
          <cell r="U372">
            <v>2564</v>
          </cell>
          <cell r="V372" t="str">
            <v>ผบE321</v>
          </cell>
          <cell r="W372">
            <v>2564</v>
          </cell>
          <cell r="X372"/>
          <cell r="Y372"/>
          <cell r="Z372"/>
          <cell r="AA372">
            <v>7</v>
          </cell>
          <cell r="AB372">
            <v>9</v>
          </cell>
          <cell r="AC372">
            <v>2564</v>
          </cell>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9/5/2565)สืบทรัพย์//รายงานผล วันที่ 2/8/2565</v>
          </cell>
          <cell r="BC372" t="str">
            <v>0
1200</v>
          </cell>
          <cell r="BD372" t="str">
            <v>31
19</v>
          </cell>
          <cell r="BE372" t="str">
            <v>1
4</v>
          </cell>
          <cell r="BF372" t="str">
            <v>2567
2567</v>
          </cell>
          <cell r="BG372">
            <v>0</v>
          </cell>
          <cell r="BH372" t="str">
            <v>-</v>
          </cell>
          <cell r="BI372" t="str">
            <v>-</v>
          </cell>
          <cell r="BJ372" t="str">
            <v>-</v>
          </cell>
          <cell r="BK372">
            <v>0</v>
          </cell>
          <cell r="BL372" t="str">
            <v>1515
360</v>
          </cell>
          <cell r="BM372">
            <v>0</v>
          </cell>
          <cell r="BN372" t="str">
            <v/>
          </cell>
          <cell r="BO372" t="str">
            <v/>
          </cell>
          <cell r="BP372" t="str">
            <v/>
          </cell>
          <cell r="BQ372" t="str">
            <v>-</v>
          </cell>
          <cell r="BR372" t="str">
            <v>-</v>
          </cell>
          <cell r="BS372" t="str">
            <v>-</v>
          </cell>
          <cell r="BT372" t="str">
            <v>นางสาวกัญญาณัฐ สมแก้ว</v>
          </cell>
          <cell r="BU372">
            <v>883264010153</v>
          </cell>
          <cell r="BV372" t="str">
            <v>1.นางสาวกัญญาณัฐ  สมแก้ว
2.นางสาวพัชรินทร์  สีติสาร
5.นางลาวัณย์  ใจปิง
6.นายสมศักดิ์  ใจปิง</v>
          </cell>
          <cell r="BW372" t="str">
            <v>จำเลยที่ 1
จำเลยที่ 2
จำเลยที่ 3
คู่สมรสจำเลยที่ 3</v>
          </cell>
          <cell r="BX372" t="str">
            <v>3-5004-00040-72-7
3-5004-00089-91-2
3-5004-00239-22-1
3-5705-00714-15-1</v>
          </cell>
          <cell r="BY372"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2" t="str">
            <v>พบทรัพย์</v>
          </cell>
          <cell r="CA372"/>
          <cell r="CB372">
            <v>6</v>
          </cell>
          <cell r="CC372" t="str">
            <v>จันทร์นิภา</v>
          </cell>
          <cell r="CD372"/>
          <cell r="CE372"/>
          <cell r="CF372"/>
          <cell r="CG372"/>
          <cell r="CH372"/>
          <cell r="CI372"/>
          <cell r="CJ372"/>
          <cell r="CK372"/>
          <cell r="CL372"/>
          <cell r="CM372"/>
          <cell r="CN372"/>
          <cell r="CO372"/>
        </row>
        <row r="373">
          <cell r="B373">
            <v>1820</v>
          </cell>
          <cell r="C373">
            <v>366</v>
          </cell>
          <cell r="D373">
            <v>9</v>
          </cell>
          <cell r="E373">
            <v>5</v>
          </cell>
          <cell r="F373">
            <v>2565</v>
          </cell>
          <cell r="G373">
            <v>800094414714</v>
          </cell>
          <cell r="H373" t="str">
            <v>นาย</v>
          </cell>
          <cell r="I373" t="str">
            <v>ศาศวัต</v>
          </cell>
          <cell r="J373" t="str">
            <v>ปินธง</v>
          </cell>
          <cell r="K373">
            <v>1500900165892</v>
          </cell>
          <cell r="L373" t="str">
            <v>แม่อาย</v>
          </cell>
          <cell r="M373" t="str">
            <v>เชียงใหม่ 2</v>
          </cell>
          <cell r="N373">
            <v>8</v>
          </cell>
          <cell r="O373" t="str">
            <v>สินเชื่อแก้ไขปัญหาหนี้นอกระบบ PSA ระยะที่ 2</v>
          </cell>
          <cell r="P373" t="str">
            <v>1.บุคคลค้ำประกัน</v>
          </cell>
          <cell r="Q373">
            <v>41665.800000000003</v>
          </cell>
          <cell r="R373">
            <v>6438.29</v>
          </cell>
          <cell r="S373" t="str">
            <v>จังหวัดฝาง</v>
          </cell>
          <cell r="T373" t="str">
            <v>ผบE401</v>
          </cell>
          <cell r="U373">
            <v>2564</v>
          </cell>
          <cell r="V373" t="str">
            <v>ผบE440</v>
          </cell>
          <cell r="W373">
            <v>2564</v>
          </cell>
          <cell r="X373"/>
          <cell r="Y373"/>
          <cell r="Z373"/>
          <cell r="AA373">
            <v>23</v>
          </cell>
          <cell r="AB373">
            <v>8</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9/5/2565)//สืบแล้ว รายงานผล วันที่ 21/7/2565//เบิกสืบ 10/6/2567</v>
          </cell>
          <cell r="BC373" t="str">
            <v>0
900</v>
          </cell>
          <cell r="BD373" t="str">
            <v>31
10</v>
          </cell>
          <cell r="BE373" t="str">
            <v>1
6</v>
          </cell>
          <cell r="BF373" t="str">
            <v>2567
2567</v>
          </cell>
          <cell r="BG373">
            <v>0</v>
          </cell>
          <cell r="BH373" t="str">
            <v>-</v>
          </cell>
          <cell r="BI373" t="str">
            <v>-</v>
          </cell>
          <cell r="BJ373" t="str">
            <v>-</v>
          </cell>
          <cell r="BK373">
            <v>0</v>
          </cell>
          <cell r="BL373" t="str">
            <v>1285
215</v>
          </cell>
          <cell r="BM373">
            <v>0</v>
          </cell>
          <cell r="BN373" t="str">
            <v/>
          </cell>
          <cell r="BO373" t="str">
            <v/>
          </cell>
          <cell r="BP373" t="str">
            <v/>
          </cell>
          <cell r="BQ373" t="str">
            <v>-</v>
          </cell>
          <cell r="BR373" t="str">
            <v>-</v>
          </cell>
          <cell r="BS373" t="str">
            <v>-</v>
          </cell>
          <cell r="BT373" t="str">
            <v>นายศาศวัต ปินธง</v>
          </cell>
          <cell r="BU373">
            <v>883264010154</v>
          </cell>
          <cell r="BV373" t="str">
            <v>1.นายศาศวัต  ปินธง
2.นายทวีศักดิ์  บุญมี
3.นางสาวฐาปนี  ไคร้หล้า</v>
          </cell>
          <cell r="BW373" t="str">
            <v xml:space="preserve">จำเลยที่ 1
จำเลยที่ 2
จำเลยที่ 3
</v>
          </cell>
          <cell r="BX373" t="str">
            <v>1-5009-00162-89-2
1-5009-00095-39-7
1-5099-01430-47-3</v>
          </cell>
          <cell r="BY373"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3" t="str">
            <v>พบทรัพย์</v>
          </cell>
          <cell r="CA373"/>
          <cell r="CB373">
            <v>3</v>
          </cell>
          <cell r="CC373" t="str">
            <v>จันทร์นิภา</v>
          </cell>
          <cell r="CD373"/>
          <cell r="CE373"/>
          <cell r="CF373"/>
          <cell r="CG373"/>
          <cell r="CH373"/>
          <cell r="CI373"/>
          <cell r="CJ373"/>
          <cell r="CK373"/>
          <cell r="CL373"/>
          <cell r="CM373"/>
          <cell r="CN373"/>
          <cell r="CO373"/>
        </row>
        <row r="374">
          <cell r="B374">
            <v>1821</v>
          </cell>
          <cell r="C374">
            <v>367</v>
          </cell>
          <cell r="D374">
            <v>9</v>
          </cell>
          <cell r="E374">
            <v>5</v>
          </cell>
          <cell r="F374">
            <v>2565</v>
          </cell>
          <cell r="G374">
            <v>800080776829</v>
          </cell>
          <cell r="H374" t="str">
            <v>นาย</v>
          </cell>
          <cell r="I374" t="str">
            <v>จิราวุฒิ</v>
          </cell>
          <cell r="J374" t="str">
            <v>ศรีสุภา</v>
          </cell>
          <cell r="K374">
            <v>3501100349561</v>
          </cell>
          <cell r="L374" t="str">
            <v>พร้าว</v>
          </cell>
          <cell r="M374" t="str">
            <v>เชียงใหม่ 2</v>
          </cell>
          <cell r="N374">
            <v>8</v>
          </cell>
          <cell r="O374" t="str">
            <v>สินเชื่อธนาคารประชาชน</v>
          </cell>
          <cell r="P374" t="str">
            <v>1.บุคคลค้ำประกัน</v>
          </cell>
          <cell r="Q374">
            <v>78563.41</v>
          </cell>
          <cell r="R374">
            <v>15379.18</v>
          </cell>
          <cell r="S374" t="str">
            <v>แขวงเชียงดาว</v>
          </cell>
          <cell r="T374" t="str">
            <v>ผบE446</v>
          </cell>
          <cell r="U374">
            <v>2564</v>
          </cell>
          <cell r="V374" t="str">
            <v>ผบE567</v>
          </cell>
          <cell r="W374">
            <v>2564</v>
          </cell>
          <cell r="X374">
            <v>23</v>
          </cell>
          <cell r="Y374">
            <v>11</v>
          </cell>
          <cell r="Z374">
            <v>2564</v>
          </cell>
          <cell r="AA374"/>
          <cell r="AB374"/>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9/5/2565)//กำลังดำเนินการสืบทรัพย์//สืบแล้ว รายงานผลวันที่ 12/9/2565</v>
          </cell>
          <cell r="BC374">
            <v>900</v>
          </cell>
          <cell r="BD374">
            <v>11</v>
          </cell>
          <cell r="BE374">
            <v>8</v>
          </cell>
          <cell r="BF374">
            <v>2566</v>
          </cell>
          <cell r="BG374">
            <v>0</v>
          </cell>
          <cell r="BH374" t="str">
            <v>-</v>
          </cell>
          <cell r="BI374" t="str">
            <v>-</v>
          </cell>
          <cell r="BJ374" t="str">
            <v>-</v>
          </cell>
          <cell r="BK374">
            <v>0</v>
          </cell>
          <cell r="BL374">
            <v>835</v>
          </cell>
          <cell r="BM374">
            <v>0</v>
          </cell>
          <cell r="BN374" t="str">
            <v/>
          </cell>
          <cell r="BO374" t="str">
            <v/>
          </cell>
          <cell r="BP374" t="str">
            <v/>
          </cell>
          <cell r="BQ374" t="str">
            <v>-</v>
          </cell>
          <cell r="BR374" t="str">
            <v>-</v>
          </cell>
          <cell r="BS374" t="str">
            <v>-</v>
          </cell>
          <cell r="BT374" t="str">
            <v>นายจิราวุฒิ ศรีสุภา</v>
          </cell>
          <cell r="BU374">
            <v>883163010049</v>
          </cell>
          <cell r="BV374" t="str">
            <v>1.นายจิราวุฒิ  ศรีสุภา
2.นางธัณย์สิตา  ดาวคำจรัสแสง
3.นางสาวปุณณภา  มุนิล</v>
          </cell>
          <cell r="BW374" t="str">
            <v>จำเลยที่ 1
จำเลยที่ 2
จำเลยที่ 3</v>
          </cell>
          <cell r="BX374" t="str">
            <v>3-5011-00349-56-1
3-5011-00361-64-2
3-5011-00361-65-1</v>
          </cell>
          <cell r="BY374"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4" t="str">
            <v>พบทรัพย์</v>
          </cell>
          <cell r="CA374" t="str">
            <v>พบ</v>
          </cell>
          <cell r="CB374">
            <v>3</v>
          </cell>
          <cell r="CC374" t="str">
            <v>จันทร์นิภา</v>
          </cell>
          <cell r="CD374"/>
          <cell r="CE374"/>
          <cell r="CF374"/>
          <cell r="CG374"/>
          <cell r="CH374"/>
          <cell r="CI374"/>
          <cell r="CJ374"/>
          <cell r="CK374"/>
          <cell r="CL374"/>
          <cell r="CM374"/>
          <cell r="CN374"/>
          <cell r="CO374"/>
        </row>
        <row r="375">
          <cell r="B375">
            <v>1822</v>
          </cell>
          <cell r="C375">
            <v>368</v>
          </cell>
          <cell r="D375">
            <v>9</v>
          </cell>
          <cell r="E375">
            <v>5</v>
          </cell>
          <cell r="F375">
            <v>2565</v>
          </cell>
          <cell r="G375">
            <v>800080776811</v>
          </cell>
          <cell r="H375" t="str">
            <v>นางสาว</v>
          </cell>
          <cell r="I375" t="str">
            <v>ปุณณภา</v>
          </cell>
          <cell r="J375" t="str">
            <v>มุนิล</v>
          </cell>
          <cell r="K375">
            <v>3501100361651</v>
          </cell>
          <cell r="L375" t="str">
            <v>พร้าว</v>
          </cell>
          <cell r="M375" t="str">
            <v>เชียงใหม่ 2</v>
          </cell>
          <cell r="N375">
            <v>8</v>
          </cell>
          <cell r="O375" t="str">
            <v>สินเชื่อธนาคารประชาชน</v>
          </cell>
          <cell r="P375" t="str">
            <v>1.บุคคลค้ำประกัน</v>
          </cell>
          <cell r="Q375">
            <v>78796.34</v>
          </cell>
          <cell r="R375">
            <v>16622.240000000002</v>
          </cell>
          <cell r="S375" t="str">
            <v>แขวงเชียงดาว</v>
          </cell>
          <cell r="T375" t="str">
            <v>ผบE443</v>
          </cell>
          <cell r="U375">
            <v>2564</v>
          </cell>
          <cell r="V375" t="str">
            <v>ผบE566</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805</v>
          </cell>
          <cell r="BM375">
            <v>0</v>
          </cell>
          <cell r="BN375" t="str">
            <v/>
          </cell>
          <cell r="BO375" t="str">
            <v/>
          </cell>
          <cell r="BP375" t="str">
            <v/>
          </cell>
          <cell r="BQ375" t="str">
            <v>-</v>
          </cell>
          <cell r="BR375" t="str">
            <v>-</v>
          </cell>
          <cell r="BS375" t="str">
            <v>-</v>
          </cell>
          <cell r="BT375" t="str">
            <v>นางสาวปุณณภา มุนิล</v>
          </cell>
          <cell r="BU375">
            <v>883162013077</v>
          </cell>
          <cell r="BV375" t="str">
            <v>1.นางสาวปุณณภา  มุนิล
2.นายจิราวุฒิ  ศรีสุภา
3.นางธัณย์สิตา   ดาวจำรัสแสง</v>
          </cell>
          <cell r="BW375" t="str">
            <v>จำเลยที่ 1
จำเลยที่ 2
จำเลยที่ 3</v>
          </cell>
          <cell r="BX375" t="str">
            <v>3-5011-00361-65-1
3-5011-00349-56-1
3-5011-00361-64-2</v>
          </cell>
          <cell r="BY375"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1823</v>
          </cell>
          <cell r="C376">
            <v>369</v>
          </cell>
          <cell r="D376">
            <v>9</v>
          </cell>
          <cell r="E376">
            <v>5</v>
          </cell>
          <cell r="F376">
            <v>2565</v>
          </cell>
          <cell r="G376" t="str">
            <v>800083085467,
800083085798</v>
          </cell>
          <cell r="H376" t="str">
            <v>นางสาว</v>
          </cell>
          <cell r="I376" t="str">
            <v>สาวิตรี</v>
          </cell>
          <cell r="J376" t="str">
            <v>ลุงปาก</v>
          </cell>
          <cell r="K376">
            <v>8500673000126</v>
          </cell>
          <cell r="L376" t="str">
            <v>แม่ริม</v>
          </cell>
          <cell r="M376" t="str">
            <v>เชียงใหม่ 1</v>
          </cell>
          <cell r="N376">
            <v>8</v>
          </cell>
          <cell r="O376" t="str">
            <v>สินเชื่อธนาคารประชาชน</v>
          </cell>
          <cell r="P376" t="str">
            <v>1.บุคคลค้ำประกัน</v>
          </cell>
          <cell r="Q376">
            <v>91643</v>
          </cell>
          <cell r="R376">
            <v>20996.1</v>
          </cell>
          <cell r="S376" t="str">
            <v>แขวงเชียงใหม่</v>
          </cell>
          <cell r="T376" t="str">
            <v>ผบE3193</v>
          </cell>
          <cell r="U376">
            <v>2564</v>
          </cell>
          <cell r="V376" t="str">
            <v>ผบE4088</v>
          </cell>
          <cell r="W376">
            <v>2564</v>
          </cell>
          <cell r="X376">
            <v>13</v>
          </cell>
          <cell r="Y376">
            <v>12</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9/5/2565)//สืบแล้ว  รายงานผล วันที่ 21/6/2565//รายงานผลสืบครั้งที่ 2 27/4/2566</v>
          </cell>
          <cell r="BC376" t="str">
            <v>900
900</v>
          </cell>
          <cell r="BD376" t="str">
            <v>13
31</v>
          </cell>
          <cell r="BE376" t="str">
            <v>1
1</v>
          </cell>
          <cell r="BF376" t="str">
            <v>2566
2567</v>
          </cell>
          <cell r="BG376">
            <v>0</v>
          </cell>
          <cell r="BH376" t="str">
            <v>-</v>
          </cell>
          <cell r="BI376" t="str">
            <v>-</v>
          </cell>
          <cell r="BJ376" t="str">
            <v>-</v>
          </cell>
          <cell r="BK376">
            <v>0</v>
          </cell>
          <cell r="BL376" t="str">
            <v>1925
1655</v>
          </cell>
          <cell r="BM376">
            <v>0</v>
          </cell>
          <cell r="BN376">
            <v>17</v>
          </cell>
          <cell r="BO376">
            <v>5</v>
          </cell>
          <cell r="BP376">
            <v>2566</v>
          </cell>
          <cell r="BQ376" t="str">
            <v>-</v>
          </cell>
          <cell r="BR376" t="str">
            <v>-</v>
          </cell>
          <cell r="BS376" t="str">
            <v>-</v>
          </cell>
          <cell r="BT376" t="str">
            <v>นางสาวสาวิตรี ลุงปาก</v>
          </cell>
          <cell r="BU376">
            <v>883163310956</v>
          </cell>
          <cell r="BV376" t="str">
            <v>1.นางสาวสาวิตรี  ลุงปาก
2.นางสาวยุพาพร  ลีเจริญกุล
3.นางสาววรัญญา  อุ่นเรือน</v>
          </cell>
          <cell r="BW376" t="str">
            <v>จำเลยที่ 1
จำเลยที่ 2
จำเลยที่ 3</v>
          </cell>
          <cell r="BX376" t="str">
            <v>8-5006-73000-12-6
2-6304-00018-46-3
1-5007-00083-87-5</v>
          </cell>
          <cell r="BY376"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6" t="str">
            <v>ไม่พบทรัพย์</v>
          </cell>
          <cell r="CA376" t="str">
            <v>พบทรัพย์</v>
          </cell>
          <cell r="CB376">
            <v>3</v>
          </cell>
          <cell r="CC376" t="str">
            <v>จันทร์นิภา</v>
          </cell>
          <cell r="CD376" t="str">
            <v>1.นางสาวสาวิตรี  ลุงปาก
2.นางสาวยุพาพร  ลีเจริญกุล
3.นางสาววรัญญา  อุ่นเรือน</v>
          </cell>
          <cell r="CE376" t="str">
            <v>จำเลยที่ 1
จำเลยที่ 2
จำเลยที่ 3</v>
          </cell>
          <cell r="CF376" t="str">
            <v>8-5006-73000-12-6
2-6304-00018-46-3
1-5007-00083-87-5</v>
          </cell>
          <cell r="CG376"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6" t="str">
            <v>พบทรัพย์</v>
          </cell>
          <cell r="CI376"/>
          <cell r="CJ376"/>
          <cell r="CK376"/>
          <cell r="CL376"/>
          <cell r="CM376"/>
          <cell r="CN376"/>
          <cell r="CO376"/>
        </row>
        <row r="377">
          <cell r="B377">
            <v>1824</v>
          </cell>
          <cell r="C377">
            <v>370</v>
          </cell>
          <cell r="D377">
            <v>9</v>
          </cell>
          <cell r="E377">
            <v>5</v>
          </cell>
          <cell r="F377">
            <v>2565</v>
          </cell>
          <cell r="G377">
            <v>800058192926</v>
          </cell>
          <cell r="H377" t="str">
            <v>นางสาว</v>
          </cell>
          <cell r="I377" t="str">
            <v>อ้อย</v>
          </cell>
          <cell r="J377" t="str">
            <v>เสนาลัย</v>
          </cell>
          <cell r="K377">
            <v>3501700237942</v>
          </cell>
          <cell r="L377" t="str">
            <v>ดอยเต่า</v>
          </cell>
          <cell r="M377" t="str">
            <v>เชียงใหม่ 2</v>
          </cell>
          <cell r="N377">
            <v>8</v>
          </cell>
          <cell r="O377" t="str">
            <v>สินเชื่อพัฒนาองค์กรชุมชน (รายบุคคล)</v>
          </cell>
          <cell r="P377" t="str">
            <v>1.บุคคลค้ำประกัน</v>
          </cell>
          <cell r="Q377">
            <v>93888.03</v>
          </cell>
          <cell r="R377">
            <v>39698.870000000003</v>
          </cell>
          <cell r="S377" t="str">
            <v>จังหวัดฮอด</v>
          </cell>
          <cell r="T377" t="str">
            <v>ผบE143</v>
          </cell>
          <cell r="U377">
            <v>2564</v>
          </cell>
          <cell r="V377" t="str">
            <v>ผบE159</v>
          </cell>
          <cell r="W377">
            <v>2564</v>
          </cell>
          <cell r="X377"/>
          <cell r="Y377"/>
          <cell r="Z377"/>
          <cell r="AA377">
            <v>21</v>
          </cell>
          <cell r="AB377">
            <v>6</v>
          </cell>
          <cell r="AC377">
            <v>2564</v>
          </cell>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9/5/2565)//สืบทรัพย์แล้ว รายงานผล วันที่ 21/7/2565</v>
          </cell>
          <cell r="BC377">
            <v>1500</v>
          </cell>
          <cell r="BD377">
            <v>25</v>
          </cell>
          <cell r="BE377">
            <v>9</v>
          </cell>
          <cell r="BF377">
            <v>2566</v>
          </cell>
          <cell r="BG377">
            <v>0</v>
          </cell>
          <cell r="BH377" t="str">
            <v>-</v>
          </cell>
          <cell r="BI377" t="str">
            <v>-</v>
          </cell>
          <cell r="BJ377" t="str">
            <v>-</v>
          </cell>
          <cell r="BK377">
            <v>0</v>
          </cell>
          <cell r="BL377">
            <v>1560</v>
          </cell>
          <cell r="BM377">
            <v>0</v>
          </cell>
          <cell r="BN377" t="str">
            <v/>
          </cell>
          <cell r="BO377" t="str">
            <v/>
          </cell>
          <cell r="BP377" t="str">
            <v/>
          </cell>
          <cell r="BQ377" t="str">
            <v>-</v>
          </cell>
          <cell r="BR377" t="str">
            <v>-</v>
          </cell>
          <cell r="BS377" t="str">
            <v>-</v>
          </cell>
          <cell r="BT377" t="str">
            <v>นางสาวอ้อย เสนาลัย</v>
          </cell>
          <cell r="BU377">
            <v>883263010039</v>
          </cell>
          <cell r="BV377" t="str">
            <v>1.นางสาวอ้อย   เสนาลัย
2.นางสาวสุพรรณี  ธิทา
3.นายบุญชู  วงศ์เสถียร
4.นางจินพร  จ่ามหลู่
5.นายสมนิต  พรมขัด</v>
          </cell>
          <cell r="BW377" t="str">
            <v>จำเลยที่ 1
จำเลยที่ 2
คู่สมรสจำเลยที่ 2
จำเลยที่ 3
คู่สมรสจำเลยที่ 3</v>
          </cell>
          <cell r="BX377" t="str">
            <v>3-5017-00237-94-2
3-5017-00241-77-0
3-3407-00883-05-5
2-5017-00017-91-0
3-5017-00237-39-0</v>
          </cell>
          <cell r="BY377"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7" t="str">
            <v>พบทรัพย์</v>
          </cell>
          <cell r="CA377"/>
          <cell r="CB377">
            <v>5</v>
          </cell>
          <cell r="CC377" t="str">
            <v>จันทร์นิภา</v>
          </cell>
          <cell r="CD377"/>
          <cell r="CE377"/>
          <cell r="CF377"/>
          <cell r="CG377"/>
          <cell r="CH377"/>
          <cell r="CI377"/>
          <cell r="CJ377"/>
          <cell r="CK377"/>
          <cell r="CL377"/>
          <cell r="CM377"/>
          <cell r="CN377"/>
          <cell r="CO377"/>
        </row>
        <row r="378">
          <cell r="B378">
            <v>1825</v>
          </cell>
          <cell r="C378">
            <v>371</v>
          </cell>
          <cell r="D378">
            <v>9</v>
          </cell>
          <cell r="E378">
            <v>5</v>
          </cell>
          <cell r="F378">
            <v>2565</v>
          </cell>
          <cell r="G378">
            <v>800070685303</v>
          </cell>
          <cell r="H378" t="str">
            <v>นาย</v>
          </cell>
          <cell r="I378" t="str">
            <v>ต่าง</v>
          </cell>
          <cell r="J378" t="str">
            <v>ธิทา</v>
          </cell>
          <cell r="K378">
            <v>3501700237926</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190520.7</v>
          </cell>
          <cell r="R378">
            <v>53322.04</v>
          </cell>
          <cell r="S378" t="str">
            <v>จังหวัดฮอด</v>
          </cell>
          <cell r="T378" t="str">
            <v>ผบE141</v>
          </cell>
          <cell r="U378">
            <v>2564</v>
          </cell>
          <cell r="V378" t="str">
            <v>ผบE157</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9/5/2565)//สืบแล้ว รายงานผล วันที่ 21/7/2565</v>
          </cell>
          <cell r="BC378">
            <v>1200</v>
          </cell>
          <cell r="BD378">
            <v>25</v>
          </cell>
          <cell r="BE378">
            <v>9</v>
          </cell>
          <cell r="BF378">
            <v>2566</v>
          </cell>
          <cell r="BG378">
            <v>0</v>
          </cell>
          <cell r="BH378" t="str">
            <v>-</v>
          </cell>
          <cell r="BI378" t="str">
            <v>-</v>
          </cell>
          <cell r="BJ378" t="str">
            <v>-</v>
          </cell>
          <cell r="BK378">
            <v>0</v>
          </cell>
          <cell r="BL378">
            <v>1245</v>
          </cell>
          <cell r="BM378">
            <v>0</v>
          </cell>
          <cell r="BN378" t="str">
            <v/>
          </cell>
          <cell r="BO378" t="str">
            <v/>
          </cell>
          <cell r="BP378" t="str">
            <v/>
          </cell>
          <cell r="BQ378" t="str">
            <v>-</v>
          </cell>
          <cell r="BR378" t="str">
            <v>-</v>
          </cell>
          <cell r="BS378" t="str">
            <v>-</v>
          </cell>
          <cell r="BT378" t="str">
            <v>นายต่าง ธิทา</v>
          </cell>
          <cell r="BU378">
            <v>883263010041</v>
          </cell>
          <cell r="BV378" t="str">
            <v>1.นายต่าง  ธิทา
2.นางกองแก้ว  จันทร์เปิง
3.นางสาวอัมพิกา  ทาแก้ว
4.นายสงัด  ภูเวียงจันทร์</v>
          </cell>
          <cell r="BW378" t="str">
            <v>จำเลยที่ 1
คู่สมรสจำเลยที่ 1
จำเลยที่ 2
จำเลยที่ 3</v>
          </cell>
          <cell r="BX378" t="str">
            <v>3-5017-00237-92-6
3-5017-00140-24-8
1-5016-00007-21-3
3-5017-00241-67-2</v>
          </cell>
          <cell r="BY378"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4</v>
          </cell>
          <cell r="CC378" t="str">
            <v>จันทร์นิภา</v>
          </cell>
          <cell r="CD378"/>
          <cell r="CE378"/>
          <cell r="CF378"/>
          <cell r="CG378"/>
          <cell r="CH378"/>
          <cell r="CI378"/>
          <cell r="CJ378"/>
          <cell r="CK378"/>
          <cell r="CL378"/>
          <cell r="CM378"/>
          <cell r="CN378"/>
          <cell r="CO378"/>
        </row>
        <row r="379">
          <cell r="B379">
            <v>1826</v>
          </cell>
          <cell r="C379">
            <v>372</v>
          </cell>
          <cell r="D379">
            <v>9</v>
          </cell>
          <cell r="E379">
            <v>5</v>
          </cell>
          <cell r="F379">
            <v>2565</v>
          </cell>
          <cell r="G379">
            <v>800058192686</v>
          </cell>
          <cell r="H379" t="str">
            <v>นางสาว</v>
          </cell>
          <cell r="I379" t="str">
            <v>จินพร</v>
          </cell>
          <cell r="J379" t="str">
            <v>จ่ามหลู่</v>
          </cell>
          <cell r="K379">
            <v>2501700017910</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92821.06</v>
          </cell>
          <cell r="R379">
            <v>15744.72</v>
          </cell>
          <cell r="S379" t="str">
            <v>จังหวัดฮอด</v>
          </cell>
          <cell r="T379" t="str">
            <v>ผบE142</v>
          </cell>
          <cell r="U379">
            <v>2564</v>
          </cell>
          <cell r="V379" t="str">
            <v>ผบE158</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t="str">
            <v/>
          </cell>
          <cell r="BD379" t="str">
            <v/>
          </cell>
          <cell r="BE379" t="str">
            <v/>
          </cell>
          <cell r="BF379" t="str">
            <v/>
          </cell>
          <cell r="BG379" t="str">
            <v/>
          </cell>
          <cell r="BH379" t="str">
            <v/>
          </cell>
          <cell r="BI379" t="str">
            <v/>
          </cell>
          <cell r="BJ379" t="str">
            <v/>
          </cell>
          <cell r="BK379" t="str">
            <v/>
          </cell>
          <cell r="BL379" t="str">
            <v/>
          </cell>
          <cell r="BM379" t="str">
            <v/>
          </cell>
          <cell r="BN379" t="str">
            <v/>
          </cell>
          <cell r="BO379" t="str">
            <v/>
          </cell>
          <cell r="BP379" t="str">
            <v/>
          </cell>
          <cell r="BQ379" t="str">
            <v/>
          </cell>
          <cell r="BR379" t="str">
            <v/>
          </cell>
          <cell r="BS379" t="str">
            <v/>
          </cell>
          <cell r="BT379" t="str">
            <v>นางสาวจินพร จ่ามหลู่</v>
          </cell>
          <cell r="BU379">
            <v>883263010044</v>
          </cell>
          <cell r="BV379" t="str">
            <v>1.นางจินพร  จ่ามหลู่
2.นายสมนิต  พรมขัด
3.นางสาวอ้อย   เสนาลัย
4.นางสาวสุพรรณี  ธิทา
5.นายบุญชู  วงศ์เสถียร</v>
          </cell>
          <cell r="BW379" t="str">
            <v>จำเลยที่ 1
คู่สมรสจำเลยที่ 1
จำเลยที่ 2
จำเลยที่ 3
คู่สมรสจำเลยที่ 3</v>
          </cell>
          <cell r="BX379" t="str">
            <v>2-5017-00017-91-0
3-5017-00237-39-0
3-5017-00237-94-2
3-5017-00241-77-0
3-3407-00883-05-5</v>
          </cell>
          <cell r="BY379"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79" t="str">
            <v>พบทรัพย์</v>
          </cell>
          <cell r="CA379"/>
          <cell r="CB379">
            <v>5</v>
          </cell>
          <cell r="CC379" t="str">
            <v>จันทร์นิภา</v>
          </cell>
          <cell r="CD379"/>
          <cell r="CE379"/>
          <cell r="CF379"/>
          <cell r="CG379"/>
          <cell r="CH379"/>
          <cell r="CI379"/>
          <cell r="CJ379"/>
          <cell r="CK379"/>
          <cell r="CL379"/>
          <cell r="CM379"/>
          <cell r="CN379"/>
          <cell r="CO379"/>
        </row>
        <row r="380">
          <cell r="B380">
            <v>1827</v>
          </cell>
          <cell r="C380">
            <v>373</v>
          </cell>
          <cell r="D380">
            <v>9</v>
          </cell>
          <cell r="E380">
            <v>5</v>
          </cell>
          <cell r="F380">
            <v>2565</v>
          </cell>
          <cell r="G380">
            <v>800043399743</v>
          </cell>
          <cell r="H380" t="str">
            <v>นาง</v>
          </cell>
          <cell r="I380" t="str">
            <v>เจียง</v>
          </cell>
          <cell r="J380" t="str">
            <v>จาติ</v>
          </cell>
          <cell r="K380">
            <v>3501700010131</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159748.06</v>
          </cell>
          <cell r="R380">
            <v>42770.96</v>
          </cell>
          <cell r="S380" t="str">
            <v>จังหวัดฮอด</v>
          </cell>
          <cell r="T380" t="str">
            <v>ผบE178</v>
          </cell>
          <cell r="U380">
            <v>2564</v>
          </cell>
          <cell r="V380" t="str">
            <v>ผบE163</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9/5/2565)//กำลังดำเนินการสืบทรัพย์//สืบแล้ว รายงานผล วันที่ 14/11/2565</v>
          </cell>
          <cell r="BC380">
            <v>1800</v>
          </cell>
          <cell r="BD380">
            <v>25</v>
          </cell>
          <cell r="BE380">
            <v>9</v>
          </cell>
          <cell r="BF380">
            <v>2566</v>
          </cell>
          <cell r="BG380">
            <v>0</v>
          </cell>
          <cell r="BH380" t="str">
            <v>-</v>
          </cell>
          <cell r="BI380" t="str">
            <v>-</v>
          </cell>
          <cell r="BJ380" t="str">
            <v>-</v>
          </cell>
          <cell r="BK380">
            <v>0</v>
          </cell>
          <cell r="BL380">
            <v>1910</v>
          </cell>
          <cell r="BM380">
            <v>0</v>
          </cell>
          <cell r="BN380" t="str">
            <v/>
          </cell>
          <cell r="BO380" t="str">
            <v/>
          </cell>
          <cell r="BP380" t="str">
            <v/>
          </cell>
          <cell r="BQ380" t="str">
            <v>-</v>
          </cell>
          <cell r="BR380" t="str">
            <v>-</v>
          </cell>
          <cell r="BS380" t="str">
            <v>-</v>
          </cell>
          <cell r="BT380" t="str">
            <v>นางเจียง จาติ</v>
          </cell>
          <cell r="BU380">
            <v>883263010915</v>
          </cell>
          <cell r="BV380" t="str">
            <v>1.นางเจียง  จาติ
2.นายสังคม  จาติ
3.นางสมพอง  ดีสิงห์
4.นายสาคร  บุญเขียว
5.นายประสิทธิ์  ปูสัญจร
7.นางพิสมัย  ปูสัญจร</v>
          </cell>
          <cell r="BW380" t="str">
            <v>จำเลยที่ 1
คู่สมรสจำเลยที่ 1
จำเลยที่ 2
คู่สมรสจำเลยที่ 2
จำเลยที่ 3
คู่สมรสจำเลยที่ 3</v>
          </cell>
          <cell r="BX380" t="str">
            <v>3-5017-00010-13-1
3-5017-00012-55-0
3-5017-00011-03-1
3-5017-00040-14-6
3-5017-00058-37-1
3-5017-00014-16-1</v>
          </cell>
          <cell r="BY380"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0" t="str">
            <v>พบทรัพย์</v>
          </cell>
          <cell r="CA380"/>
          <cell r="CB380">
            <v>6</v>
          </cell>
          <cell r="CC380" t="str">
            <v>จันทร์นิภา</v>
          </cell>
          <cell r="CD380"/>
          <cell r="CE380"/>
          <cell r="CF380"/>
          <cell r="CG380"/>
          <cell r="CH380"/>
          <cell r="CI380"/>
          <cell r="CJ380"/>
          <cell r="CK380"/>
          <cell r="CL380"/>
          <cell r="CM380"/>
          <cell r="CN380"/>
          <cell r="CO380"/>
        </row>
        <row r="381">
          <cell r="B381">
            <v>1828</v>
          </cell>
          <cell r="C381">
            <v>374</v>
          </cell>
          <cell r="D381">
            <v>9</v>
          </cell>
          <cell r="E381">
            <v>5</v>
          </cell>
          <cell r="F381">
            <v>2565</v>
          </cell>
          <cell r="G381">
            <v>800077350067</v>
          </cell>
          <cell r="H381" t="str">
            <v>นางสาว</v>
          </cell>
          <cell r="I381" t="str">
            <v>ณัฐนิชา</v>
          </cell>
          <cell r="J381" t="str">
            <v>ขันเพ็ชร</v>
          </cell>
          <cell r="K381">
            <v>1500700074451</v>
          </cell>
          <cell r="L381" t="str">
            <v>สันป่าตอง</v>
          </cell>
          <cell r="M381" t="str">
            <v>เชียงใหม่ 3</v>
          </cell>
          <cell r="N381">
            <v>8</v>
          </cell>
          <cell r="O381" t="str">
            <v>สินเชื่อธนาคารประชาชน</v>
          </cell>
          <cell r="P381" t="str">
            <v>1.บุคคลค้ำประกัน</v>
          </cell>
          <cell r="Q381">
            <v>67930.850000000006</v>
          </cell>
          <cell r="R381">
            <v>23746.03</v>
          </cell>
          <cell r="S381" t="str">
            <v>แขวงเชียงใหม่</v>
          </cell>
          <cell r="T381" t="str">
            <v>ผบE946</v>
          </cell>
          <cell r="U381">
            <v>2564</v>
          </cell>
          <cell r="V381" t="str">
            <v>ผบE4072</v>
          </cell>
          <cell r="W381">
            <v>2564</v>
          </cell>
          <cell r="X381">
            <v>13</v>
          </cell>
          <cell r="Y381">
            <v>12</v>
          </cell>
          <cell r="Z381">
            <v>2564</v>
          </cell>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9/5/2565)//สืบแล้ว  รายงานผล วันที่ 21/6/2565</v>
          </cell>
          <cell r="BC381">
            <v>900</v>
          </cell>
          <cell r="BD381">
            <v>20</v>
          </cell>
          <cell r="BE381">
            <v>1</v>
          </cell>
          <cell r="BF381">
            <v>2566</v>
          </cell>
          <cell r="BG381">
            <v>0</v>
          </cell>
          <cell r="BH381" t="str">
            <v>-</v>
          </cell>
          <cell r="BI381" t="str">
            <v>-</v>
          </cell>
          <cell r="BJ381" t="str">
            <v>-</v>
          </cell>
          <cell r="BK381">
            <v>0</v>
          </cell>
          <cell r="BL381">
            <v>1160</v>
          </cell>
          <cell r="BM381">
            <v>0</v>
          </cell>
          <cell r="BN381" t="str">
            <v>หลัง 8</v>
          </cell>
          <cell r="BO381">
            <v>3</v>
          </cell>
          <cell r="BP381">
            <v>2566</v>
          </cell>
          <cell r="BQ381" t="str">
            <v>-</v>
          </cell>
          <cell r="BR381" t="str">
            <v>-</v>
          </cell>
          <cell r="BS381" t="str">
            <v>-</v>
          </cell>
          <cell r="BT381" t="str">
            <v>นางสาวณัฐนิชา ขันเพ็ชร</v>
          </cell>
          <cell r="BU381">
            <v>883263011802</v>
          </cell>
          <cell r="BV381" t="str">
            <v>1.นางสาวณัฐนิชา  ขันเพ็ชร
2.นายชรินทร์  สิมมะชาติ
3.นางสาวสุวรรณา  สมพินิจ</v>
          </cell>
          <cell r="BW381" t="str">
            <v>จำเลยที่ 1
จำเลยที่ 2
คู่สมรสจำเลยที่ 2</v>
          </cell>
          <cell r="BX381" t="str">
            <v>1-5007-00074-45-1
3-5002-00783-61-1
3-3202-00298-89-7</v>
          </cell>
          <cell r="BY381"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1" t="str">
            <v>ไม่พบทรัพย์</v>
          </cell>
          <cell r="CA381" t="str">
            <v>พบทรัพย์</v>
          </cell>
          <cell r="CB381">
            <v>3</v>
          </cell>
          <cell r="CC381" t="str">
            <v>จันทร์นิภา</v>
          </cell>
          <cell r="CD381"/>
          <cell r="CE381"/>
          <cell r="CF381"/>
          <cell r="CG381"/>
          <cell r="CH381"/>
          <cell r="CI381"/>
          <cell r="CJ381"/>
          <cell r="CK381"/>
          <cell r="CL381"/>
          <cell r="CM381"/>
          <cell r="CN381"/>
          <cell r="CO381"/>
        </row>
        <row r="382">
          <cell r="B382">
            <v>1829</v>
          </cell>
          <cell r="C382">
            <v>375</v>
          </cell>
          <cell r="D382">
            <v>9</v>
          </cell>
          <cell r="E382">
            <v>5</v>
          </cell>
          <cell r="F382">
            <v>2565</v>
          </cell>
          <cell r="G382">
            <v>800039954618</v>
          </cell>
          <cell r="H382" t="str">
            <v>นาย</v>
          </cell>
          <cell r="I382" t="str">
            <v>วริทธิ์</v>
          </cell>
          <cell r="J382" t="str">
            <v>อินใจ</v>
          </cell>
          <cell r="K382">
            <v>1509900119383</v>
          </cell>
          <cell r="L382" t="str">
            <v>สันป่าตอง</v>
          </cell>
          <cell r="M382" t="str">
            <v>เชียงใหม่ 2</v>
          </cell>
          <cell r="N382">
            <v>8</v>
          </cell>
          <cell r="O382" t="str">
            <v>สินเชื่อธนาคารประชาชน</v>
          </cell>
          <cell r="P382" t="str">
            <v>1.บุคคลค้ำประกัน</v>
          </cell>
          <cell r="Q382">
            <v>87338</v>
          </cell>
          <cell r="R382">
            <v>31070.37</v>
          </cell>
          <cell r="S382" t="str">
            <v>แขวงเชียงใหม่</v>
          </cell>
          <cell r="T382" t="str">
            <v>ผบE75</v>
          </cell>
          <cell r="U382">
            <v>2564</v>
          </cell>
          <cell r="V382" t="str">
            <v>ผบE3948</v>
          </cell>
          <cell r="W382">
            <v>2564</v>
          </cell>
          <cell r="X382"/>
          <cell r="Y382"/>
          <cell r="Z382"/>
          <cell r="AA382">
            <v>23</v>
          </cell>
          <cell r="AB382">
            <v>11</v>
          </cell>
          <cell r="AC382">
            <v>2564</v>
          </cell>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9/5/2565)/สืบทรัพย์แล้ว รายงานผล วันที่ 17/8/2565</v>
          </cell>
          <cell r="BC382">
            <v>1200</v>
          </cell>
          <cell r="BD382">
            <v>18</v>
          </cell>
          <cell r="BE382">
            <v>8</v>
          </cell>
          <cell r="BF382">
            <v>2566</v>
          </cell>
          <cell r="BG382">
            <v>0</v>
          </cell>
          <cell r="BH382" t="str">
            <v>-</v>
          </cell>
          <cell r="BI382" t="str">
            <v>-</v>
          </cell>
          <cell r="BJ382" t="str">
            <v>-</v>
          </cell>
          <cell r="BK382">
            <v>0</v>
          </cell>
          <cell r="BL382">
            <v>2390</v>
          </cell>
          <cell r="BM382">
            <v>0</v>
          </cell>
          <cell r="BN382" t="str">
            <v/>
          </cell>
          <cell r="BO382" t="str">
            <v/>
          </cell>
          <cell r="BP382" t="str">
            <v/>
          </cell>
          <cell r="BQ382" t="str">
            <v>-</v>
          </cell>
          <cell r="BR382" t="str">
            <v>-</v>
          </cell>
          <cell r="BS382" t="str">
            <v>-</v>
          </cell>
          <cell r="BT382" t="str">
            <v>นายวริทธิ์ อินใจ</v>
          </cell>
          <cell r="BU382">
            <v>883263011804</v>
          </cell>
          <cell r="BV382" t="str">
            <v>1.นายวริทธิ์  อินใจ
2.นางสุพัตรา  แสงหล้า
3.นายสุบิน  กันทะสี
4.นางเกศนีย์  กันทะสี</v>
          </cell>
          <cell r="BW382" t="str">
            <v>จำเลยที่ 1
คู่สมรสจำเลยที่ 1
จำเลยที่ 2
คู่สมรสจำเลยที่ 2</v>
          </cell>
          <cell r="BX382" t="str">
            <v>1-5099-00119-38-9
1-5099-0027539-3
3-5012-00973-38-1
3-5012-00567-63-3</v>
          </cell>
          <cell r="BY382"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2" t="str">
            <v>พบทรัพย์</v>
          </cell>
          <cell r="CA382"/>
          <cell r="CB382">
            <v>4</v>
          </cell>
          <cell r="CC382" t="str">
            <v>จันทร์นิภา</v>
          </cell>
          <cell r="CD382"/>
          <cell r="CE382"/>
          <cell r="CF382"/>
          <cell r="CG382"/>
          <cell r="CH382"/>
          <cell r="CI382"/>
          <cell r="CJ382"/>
          <cell r="CK382"/>
          <cell r="CL382"/>
          <cell r="CM382"/>
          <cell r="CN382"/>
          <cell r="CO382"/>
        </row>
        <row r="383">
          <cell r="B383">
            <v>1830</v>
          </cell>
          <cell r="C383">
            <v>376</v>
          </cell>
          <cell r="D383">
            <v>9</v>
          </cell>
          <cell r="E383">
            <v>5</v>
          </cell>
          <cell r="F383">
            <v>2565</v>
          </cell>
          <cell r="G383">
            <v>800026429020</v>
          </cell>
          <cell r="H383" t="str">
            <v>นางสาว</v>
          </cell>
          <cell r="I383" t="str">
            <v>รตนวฤนท์</v>
          </cell>
          <cell r="J383" t="str">
            <v>แสงรัตน์</v>
          </cell>
          <cell r="K383">
            <v>1501900002136</v>
          </cell>
          <cell r="L383" t="str">
            <v>สันป่าตอง</v>
          </cell>
          <cell r="M383" t="str">
            <v>เชียงใหม่ 2</v>
          </cell>
          <cell r="N383">
            <v>8</v>
          </cell>
          <cell r="O383" t="str">
            <v>สินเชื่อสวัสดิการ</v>
          </cell>
          <cell r="P383" t="str">
            <v>1.บุคคลค้ำประกัน</v>
          </cell>
          <cell r="Q383">
            <v>108597.48</v>
          </cell>
          <cell r="R383">
            <v>26279.18</v>
          </cell>
          <cell r="S383" t="str">
            <v>แขวงเชียงใหม่</v>
          </cell>
          <cell r="T383" t="str">
            <v>ผบE74</v>
          </cell>
          <cell r="U383">
            <v>2564</v>
          </cell>
          <cell r="V383" t="str">
            <v>ผบE3955</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9/5/2565)//สืบแล้ว รายงานผล วันที่ 21/7/2565</v>
          </cell>
          <cell r="BC383">
            <v>1200</v>
          </cell>
          <cell r="BD383">
            <v>18</v>
          </cell>
          <cell r="BE383">
            <v>8</v>
          </cell>
          <cell r="BF383">
            <v>2566</v>
          </cell>
          <cell r="BG383">
            <v>0</v>
          </cell>
          <cell r="BH383" t="str">
            <v>-</v>
          </cell>
          <cell r="BI383" t="str">
            <v>-</v>
          </cell>
          <cell r="BJ383" t="str">
            <v>-</v>
          </cell>
          <cell r="BK383">
            <v>0</v>
          </cell>
          <cell r="BL383">
            <v>1990</v>
          </cell>
          <cell r="BM383">
            <v>0</v>
          </cell>
          <cell r="BN383" t="str">
            <v/>
          </cell>
          <cell r="BO383" t="str">
            <v/>
          </cell>
          <cell r="BP383" t="str">
            <v/>
          </cell>
          <cell r="BQ383" t="str">
            <v>-</v>
          </cell>
          <cell r="BR383" t="str">
            <v>-</v>
          </cell>
          <cell r="BS383" t="str">
            <v>-</v>
          </cell>
          <cell r="BT383" t="str">
            <v>นางสาวรตนวฤนท์ แสงรัตน์</v>
          </cell>
          <cell r="BU383">
            <v>883263011805</v>
          </cell>
          <cell r="BV383" t="str">
            <v>1.นางสาวรตนวฤนท์  แสงรัตน์
2.นางกรรณิกา  สิงห์คำ
3.นายอัครินทร์  สิงห์คำ
4.นายธนดล  ธนะศรี</v>
          </cell>
          <cell r="BW383" t="str">
            <v>จำเลยที่ 1
จำเลยที่ 2
คู่สมรสจำเลยที่ 2
จำเลยที่ 3</v>
          </cell>
          <cell r="BX383" t="str">
            <v>1-5019-00002-13-6
3-5007-00644-43-1
3-5009-00179-88-1
3-5001-00489-05-2</v>
          </cell>
          <cell r="BY383"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3" t="str">
            <v>พบทรัพย์</v>
          </cell>
          <cell r="CA383"/>
          <cell r="CB383">
            <v>4</v>
          </cell>
          <cell r="CC383" t="str">
            <v>จันทร์นิภา</v>
          </cell>
          <cell r="CD383"/>
          <cell r="CE383"/>
          <cell r="CF383"/>
          <cell r="CG383"/>
          <cell r="CH383"/>
          <cell r="CI383"/>
          <cell r="CJ383"/>
          <cell r="CK383"/>
          <cell r="CL383"/>
          <cell r="CM383">
            <v>243468</v>
          </cell>
          <cell r="CN383"/>
          <cell r="CO383"/>
        </row>
        <row r="384">
          <cell r="B384">
            <v>1831</v>
          </cell>
          <cell r="C384">
            <v>377</v>
          </cell>
          <cell r="D384">
            <v>9</v>
          </cell>
          <cell r="E384">
            <v>5</v>
          </cell>
          <cell r="F384">
            <v>2565</v>
          </cell>
          <cell r="G384">
            <v>800093299702</v>
          </cell>
          <cell r="H384" t="str">
            <v>นาย</v>
          </cell>
          <cell r="I384" t="str">
            <v>นีเงย์</v>
          </cell>
          <cell r="J384" t="str">
            <v>แกละมื่อโด่</v>
          </cell>
          <cell r="K384">
            <v>3500300283920</v>
          </cell>
          <cell r="L384" t="str">
            <v>บิ๊กซี หางดง</v>
          </cell>
          <cell r="M384" t="str">
            <v>เชียงใหม่ 2</v>
          </cell>
          <cell r="N384">
            <v>8</v>
          </cell>
          <cell r="O384" t="str">
            <v>สินเชื่อธนาคารประชาชน</v>
          </cell>
          <cell r="P384" t="str">
            <v>1.บุคคลค้ำประกัน</v>
          </cell>
          <cell r="Q384">
            <v>43463.07</v>
          </cell>
          <cell r="R384">
            <v>5826.55</v>
          </cell>
          <cell r="S384" t="str">
            <v>จังหวัดฮอด</v>
          </cell>
          <cell r="T384" t="str">
            <v>ผบE19</v>
          </cell>
          <cell r="U384">
            <v>2564</v>
          </cell>
          <cell r="V384" t="str">
            <v>ผบE206</v>
          </cell>
          <cell r="W384">
            <v>2564</v>
          </cell>
          <cell r="X384"/>
          <cell r="Y384"/>
          <cell r="Z384"/>
          <cell r="AA384">
            <v>24</v>
          </cell>
          <cell r="AB384">
            <v>6</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21/6/2565</v>
          </cell>
          <cell r="BC384">
            <v>600</v>
          </cell>
          <cell r="BD384">
            <v>20</v>
          </cell>
          <cell r="BE384">
            <v>1</v>
          </cell>
          <cell r="BF384">
            <v>2566</v>
          </cell>
          <cell r="BG384">
            <v>0</v>
          </cell>
          <cell r="BH384" t="str">
            <v>-</v>
          </cell>
          <cell r="BI384" t="str">
            <v>-</v>
          </cell>
          <cell r="BJ384" t="str">
            <v>-</v>
          </cell>
          <cell r="BK384">
            <v>0</v>
          </cell>
          <cell r="BL384">
            <v>760</v>
          </cell>
          <cell r="BM384">
            <v>0</v>
          </cell>
          <cell r="BN384">
            <v>22</v>
          </cell>
          <cell r="BO384">
            <v>3</v>
          </cell>
          <cell r="BP384">
            <v>2566</v>
          </cell>
          <cell r="BQ384" t="str">
            <v>-</v>
          </cell>
          <cell r="BR384" t="str">
            <v>-</v>
          </cell>
          <cell r="BS384" t="str">
            <v>-</v>
          </cell>
          <cell r="BT384" t="str">
            <v>นายนีเงย์ แกละมื่อโด่</v>
          </cell>
          <cell r="BU384">
            <v>883263011917</v>
          </cell>
          <cell r="BV384" t="str">
            <v>1.นางนีเงย์  แกละมื่อโด่
2.นายสิทธิพร  คำบง</v>
          </cell>
          <cell r="BW384" t="str">
            <v>จำเลยที่ 1
จำเลยที่ 2</v>
          </cell>
          <cell r="BX384" t="str">
            <v>3-5003-00283-92-0
2-5018-00027-53-4</v>
          </cell>
          <cell r="BY384"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4" t="str">
            <v>ไม่พบทรัพย์</v>
          </cell>
          <cell r="CA384" t="str">
            <v>พบทรัพย์</v>
          </cell>
          <cell r="CB384">
            <v>2</v>
          </cell>
          <cell r="CC384" t="str">
            <v>จันทร์นิภา</v>
          </cell>
          <cell r="CD384"/>
          <cell r="CE384"/>
          <cell r="CF384"/>
          <cell r="CG384"/>
          <cell r="CH384"/>
          <cell r="CI384"/>
          <cell r="CJ384"/>
          <cell r="CK384"/>
          <cell r="CL384"/>
          <cell r="CM384"/>
          <cell r="CN384"/>
          <cell r="CO384"/>
        </row>
        <row r="385">
          <cell r="B385">
            <v>1832</v>
          </cell>
          <cell r="C385">
            <v>378</v>
          </cell>
          <cell r="D385">
            <v>9</v>
          </cell>
          <cell r="E385">
            <v>5</v>
          </cell>
          <cell r="F385">
            <v>2565</v>
          </cell>
          <cell r="G385">
            <v>800092580003</v>
          </cell>
          <cell r="H385" t="str">
            <v>นาง</v>
          </cell>
          <cell r="I385" t="str">
            <v>วรรณา</v>
          </cell>
          <cell r="J385" t="str">
            <v>กันธิมา</v>
          </cell>
          <cell r="K385">
            <v>3509900075684</v>
          </cell>
          <cell r="L385" t="str">
            <v>ดอยเต่า</v>
          </cell>
          <cell r="M385" t="str">
            <v>เชียงใหม่ 2</v>
          </cell>
          <cell r="N385">
            <v>8</v>
          </cell>
          <cell r="O385" t="str">
            <v>สินเชื่อห้องแถว</v>
          </cell>
          <cell r="P385" t="str">
            <v>1.บุคคลค้ำประกัน</v>
          </cell>
          <cell r="Q385">
            <v>39559.4</v>
          </cell>
          <cell r="R385">
            <v>1392.88</v>
          </cell>
          <cell r="S385" t="str">
            <v>แขวงเชียงใหม่</v>
          </cell>
          <cell r="T385" t="str">
            <v>ผบE60</v>
          </cell>
          <cell r="U385">
            <v>2564</v>
          </cell>
          <cell r="V385" t="str">
            <v>ผบE3944</v>
          </cell>
          <cell r="W385">
            <v>2564</v>
          </cell>
          <cell r="X385"/>
          <cell r="Y385"/>
          <cell r="Z385"/>
          <cell r="AA385">
            <v>23</v>
          </cell>
          <cell r="AB385">
            <v>11</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700</v>
          </cell>
          <cell r="BM385">
            <v>0</v>
          </cell>
          <cell r="BN385">
            <v>29</v>
          </cell>
          <cell r="BO385">
            <v>3</v>
          </cell>
          <cell r="BP385">
            <v>2566</v>
          </cell>
          <cell r="BQ385" t="str">
            <v>-</v>
          </cell>
          <cell r="BR385" t="str">
            <v>-</v>
          </cell>
          <cell r="BS385" t="str">
            <v>-</v>
          </cell>
          <cell r="BT385" t="str">
            <v>นางวรรณา กันธิมา</v>
          </cell>
          <cell r="BU385">
            <v>883263012075</v>
          </cell>
          <cell r="BV385" t="str">
            <v>1.นางวรรณา  กันธิมา
2.นายชาญชัย  กันธิมา</v>
          </cell>
          <cell r="BW385" t="str">
            <v>จำเลย
คู่สมรสจำเลย</v>
          </cell>
          <cell r="BX385" t="str">
            <v>3-5099-00075-68-4
3-5014-00621-14-3</v>
          </cell>
          <cell r="BY385"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5" t="str">
            <v>ไม่พบทรัพย์</v>
          </cell>
          <cell r="CA385" t="str">
            <v>ไม่พบทรัพย์</v>
          </cell>
          <cell r="CB385">
            <v>2</v>
          </cell>
          <cell r="CC385" t="str">
            <v>จันทร์นิภา</v>
          </cell>
          <cell r="CD385"/>
          <cell r="CE385"/>
          <cell r="CF385"/>
          <cell r="CG385"/>
          <cell r="CH385"/>
          <cell r="CI385"/>
          <cell r="CJ385"/>
          <cell r="CK385"/>
          <cell r="CL385"/>
          <cell r="CM385"/>
          <cell r="CN385"/>
          <cell r="CO385"/>
        </row>
        <row r="386">
          <cell r="B386">
            <v>1833</v>
          </cell>
          <cell r="C386">
            <v>379</v>
          </cell>
          <cell r="D386">
            <v>9</v>
          </cell>
          <cell r="E386">
            <v>5</v>
          </cell>
          <cell r="F386">
            <v>2565</v>
          </cell>
          <cell r="G386">
            <v>800066724181</v>
          </cell>
          <cell r="H386" t="str">
            <v>นาย</v>
          </cell>
          <cell r="I386" t="str">
            <v>ศรีวรรณ์</v>
          </cell>
          <cell r="J386" t="str">
            <v>สิงห์บัว</v>
          </cell>
          <cell r="K386">
            <v>3501600165656</v>
          </cell>
          <cell r="L386" t="str">
            <v>ฮอด</v>
          </cell>
          <cell r="M386" t="str">
            <v>เชียงใหม่ 3</v>
          </cell>
          <cell r="N386">
            <v>8</v>
          </cell>
          <cell r="O386" t="str">
            <v>สินเชื่อพัฒนาองค์กรชุมชน</v>
          </cell>
          <cell r="P386" t="str">
            <v>1.บุคคลค้ำประกัน</v>
          </cell>
          <cell r="Q386">
            <v>60212.6</v>
          </cell>
          <cell r="R386">
            <v>11213.13</v>
          </cell>
          <cell r="S386" t="str">
            <v>จังหวัดฮอด</v>
          </cell>
          <cell r="T386" t="str">
            <v>ผบE94</v>
          </cell>
          <cell r="U386">
            <v>2564</v>
          </cell>
          <cell r="V386" t="str">
            <v>ผบE133</v>
          </cell>
          <cell r="W386">
            <v>2564</v>
          </cell>
          <cell r="X386">
            <v>15</v>
          </cell>
          <cell r="Y386">
            <v>6</v>
          </cell>
          <cell r="Z386">
            <v>2564</v>
          </cell>
          <cell r="AA386"/>
          <cell r="AB386"/>
          <cell r="AC386"/>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21/7/2565</v>
          </cell>
          <cell r="BC386" t="str">
            <v>0
1800</v>
          </cell>
          <cell r="BD386" t="str">
            <v>13
1</v>
          </cell>
          <cell r="BE386" t="str">
            <v>11
3</v>
          </cell>
          <cell r="BF386" t="str">
            <v>2566
2567</v>
          </cell>
          <cell r="BG386">
            <v>0</v>
          </cell>
          <cell r="BH386" t="str">
            <v>-</v>
          </cell>
          <cell r="BI386" t="str">
            <v>-</v>
          </cell>
          <cell r="BJ386" t="str">
            <v>-</v>
          </cell>
          <cell r="BK386">
            <v>0</v>
          </cell>
          <cell r="BL386" t="str">
            <v>905
550</v>
          </cell>
          <cell r="BM386">
            <v>0</v>
          </cell>
          <cell r="BN386" t="str">
            <v xml:space="preserve">
29</v>
          </cell>
          <cell r="BO386" t="str">
            <v xml:space="preserve">
5</v>
          </cell>
          <cell r="BP386" t="str">
            <v xml:space="preserve">
2567</v>
          </cell>
          <cell r="BQ386" t="str">
            <v>-</v>
          </cell>
          <cell r="BR386" t="str">
            <v>-</v>
          </cell>
          <cell r="BS386" t="str">
            <v>-</v>
          </cell>
          <cell r="BT386" t="str">
            <v>นายศรีวรรณ์ สิงห์บัว</v>
          </cell>
          <cell r="BU386">
            <v>888164010053</v>
          </cell>
          <cell r="BV386" t="str">
            <v>1.นายศรีวรรณ์  สิงห์บัว
2.นางกันธิกา  สิงห์บัว
3.นางลัดดา  ใจตุ้ย
4.นายดำ  ใจตุ้ย
5.นายปันแก้ว  สิงห์บัว
6.นางสร้อยทอง  สิงห์บัว</v>
          </cell>
          <cell r="BW386" t="str">
            <v>จำเลยที่ 1
คู่สมรสจำเลยที่ 1
จำเลยที่ 2
คู่สมรสจำเลยที่ 2
จำเลยที่ 3
คู่สมรสจำเลยที่ 3
(ทายาทโดยธรรม)</v>
          </cell>
          <cell r="BX386" t="str">
            <v>3-5016-00165-65-6
5-5016-01409-35-4
3-5016-00175-68-6
3-5016-00165-10-9
3-5016-00165-70-2
3-5016-00168-77-9</v>
          </cell>
          <cell r="BY38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6" t="str">
            <v>พบทรัพย์</v>
          </cell>
          <cell r="CA386"/>
          <cell r="CB386">
            <v>6</v>
          </cell>
          <cell r="CC386" t="str">
            <v>จันทร์นิภา</v>
          </cell>
          <cell r="CD386"/>
          <cell r="CE386"/>
          <cell r="CF386"/>
          <cell r="CG386"/>
          <cell r="CH386"/>
          <cell r="CI386"/>
          <cell r="CJ386"/>
          <cell r="CK386"/>
          <cell r="CL386"/>
          <cell r="CM386"/>
          <cell r="CN386"/>
          <cell r="CO386"/>
        </row>
        <row r="387">
          <cell r="B387">
            <v>1834</v>
          </cell>
          <cell r="C387">
            <v>380</v>
          </cell>
          <cell r="D387">
            <v>9</v>
          </cell>
          <cell r="E387">
            <v>5</v>
          </cell>
          <cell r="F387">
            <v>2565</v>
          </cell>
          <cell r="G387">
            <v>800102924019</v>
          </cell>
          <cell r="H387" t="str">
            <v>นาย</v>
          </cell>
          <cell r="I387" t="str">
            <v>ภรันยู</v>
          </cell>
          <cell r="J387" t="str">
            <v>วงศ์ปวน</v>
          </cell>
          <cell r="K387">
            <v>1500200166194</v>
          </cell>
          <cell r="L387" t="str">
            <v>จอมทอง</v>
          </cell>
          <cell r="M387" t="str">
            <v>เชียงใหม่ 3</v>
          </cell>
          <cell r="N387">
            <v>8</v>
          </cell>
          <cell r="O387" t="str">
            <v>สินเชื่อธนาคารประชาชน</v>
          </cell>
          <cell r="P387" t="str">
            <v>1.บุคคลค้ำประกัน</v>
          </cell>
          <cell r="Q387">
            <v>42157.93</v>
          </cell>
          <cell r="R387">
            <v>4172.9399999999996</v>
          </cell>
          <cell r="S387" t="str">
            <v>จังหวัดฮอด</v>
          </cell>
          <cell r="T387" t="str">
            <v>ผบE442</v>
          </cell>
          <cell r="U387">
            <v>2564</v>
          </cell>
          <cell r="V387" t="str">
            <v>ผบE533</v>
          </cell>
          <cell r="W387">
            <v>2564</v>
          </cell>
          <cell r="X387"/>
          <cell r="Y387"/>
          <cell r="Z387"/>
          <cell r="AA387">
            <v>28</v>
          </cell>
          <cell r="AB387">
            <v>9</v>
          </cell>
          <cell r="AC387">
            <v>2564</v>
          </cell>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
          </cell>
          <cell r="BD387" t="str">
            <v/>
          </cell>
          <cell r="BE387" t="str">
            <v/>
          </cell>
          <cell r="BF387" t="str">
            <v/>
          </cell>
          <cell r="BG387" t="str">
            <v/>
          </cell>
          <cell r="BH387" t="str">
            <v/>
          </cell>
          <cell r="BI387" t="str">
            <v/>
          </cell>
          <cell r="BJ387" t="str">
            <v/>
          </cell>
          <cell r="BK387" t="str">
            <v/>
          </cell>
          <cell r="BL387" t="str">
            <v/>
          </cell>
          <cell r="BM387" t="str">
            <v/>
          </cell>
          <cell r="BN387" t="str">
            <v/>
          </cell>
          <cell r="BO387" t="str">
            <v/>
          </cell>
          <cell r="BP387" t="str">
            <v/>
          </cell>
          <cell r="BQ387" t="str">
            <v/>
          </cell>
          <cell r="BR387" t="str">
            <v/>
          </cell>
          <cell r="BS387" t="str">
            <v/>
          </cell>
          <cell r="BT387" t="str">
            <v>นายภรันยู วงศ์ปวน</v>
          </cell>
          <cell r="BU387">
            <v>888164010120</v>
          </cell>
          <cell r="BV387" t="str">
            <v>1.นายภรัณยู  วงศ์ปวน
2.นางไพรวัลย์  ใจจันติ๊บ
3.นายไชย  ใจจันติ๊บ</v>
          </cell>
          <cell r="BW387" t="str">
            <v>จำเลยที่ 1
จำเลยที่ 2
คู่สมรสจำเลยที่ 2</v>
          </cell>
          <cell r="BX387" t="str">
            <v>1-5002-00166-19-4
3-5002-00176-04-8
3-5002-00183-94-0</v>
          </cell>
          <cell r="BY387"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7" t="str">
            <v>พบทรัพย์</v>
          </cell>
          <cell r="CA387"/>
          <cell r="CB387">
            <v>3</v>
          </cell>
          <cell r="CC387" t="str">
            <v>จันทร์นิภา</v>
          </cell>
          <cell r="CD387" t="str">
            <v>1.นายภรัณยู  วงศ์ปวน
2.นางไพรวัลย์  ใจจันติ๊บ
3.นายไชย  ใจจันติ๊บ</v>
          </cell>
          <cell r="CE387" t="str">
            <v>จำเลยที่ 1
จำเลยที่ 2
คู่สมรสจำเลยที่ 2</v>
          </cell>
          <cell r="CF387" t="str">
            <v>1-5002-00166-19-4
3-5002-00176-04-8
3-5002-00183-94-0</v>
          </cell>
          <cell r="CG387"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7" t="str">
            <v>พบทรัพย์</v>
          </cell>
          <cell r="CI387"/>
          <cell r="CJ387"/>
          <cell r="CK387"/>
          <cell r="CL387"/>
          <cell r="CM387"/>
          <cell r="CN387"/>
          <cell r="CO387"/>
        </row>
        <row r="388">
          <cell r="B388">
            <v>1835</v>
          </cell>
          <cell r="C388">
            <v>381</v>
          </cell>
          <cell r="D388">
            <v>9</v>
          </cell>
          <cell r="E388">
            <v>5</v>
          </cell>
          <cell r="F388">
            <v>2565</v>
          </cell>
          <cell r="G388">
            <v>800106605150</v>
          </cell>
          <cell r="H388" t="str">
            <v>นางสาว</v>
          </cell>
          <cell r="I388" t="str">
            <v>อรธิชา</v>
          </cell>
          <cell r="J388" t="str">
            <v>พุฒหอม</v>
          </cell>
          <cell r="K388">
            <v>1670500220487</v>
          </cell>
          <cell r="L388" t="str">
            <v>บวกครกหลวง</v>
          </cell>
          <cell r="M388" t="str">
            <v>เชียงใหม่ 3</v>
          </cell>
          <cell r="N388">
            <v>8</v>
          </cell>
          <cell r="O388" t="str">
            <v>สินเชื่อผู้มีรายได้ประจำ Covid-19 (PSA)</v>
          </cell>
          <cell r="P388" t="str">
            <v>1.บุคคลค้ำประกัน</v>
          </cell>
          <cell r="Q388">
            <v>45833</v>
          </cell>
          <cell r="R388">
            <v>2020.37</v>
          </cell>
          <cell r="S388" t="str">
            <v>จังหวัดลำพูน</v>
          </cell>
          <cell r="T388" t="str">
            <v>ผบE955</v>
          </cell>
          <cell r="U388">
            <v>2564</v>
          </cell>
          <cell r="V388" t="str">
            <v>ผบE1155</v>
          </cell>
          <cell r="W388">
            <v>2564</v>
          </cell>
          <cell r="X388">
            <v>21</v>
          </cell>
          <cell r="Y388">
            <v>9</v>
          </cell>
          <cell r="Z388">
            <v>2564</v>
          </cell>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11/7/2565</v>
          </cell>
          <cell r="BC388" t="str">
            <v>0
600</v>
          </cell>
          <cell r="BD388" t="str">
            <v>13
1</v>
          </cell>
          <cell r="BE388" t="str">
            <v>11
3</v>
          </cell>
          <cell r="BF388" t="str">
            <v>2566
2567</v>
          </cell>
          <cell r="BG388">
            <v>0</v>
          </cell>
          <cell r="BH388" t="str">
            <v>-</v>
          </cell>
          <cell r="BI388" t="str">
            <v>-</v>
          </cell>
          <cell r="BJ388" t="str">
            <v>-</v>
          </cell>
          <cell r="BK388">
            <v>0</v>
          </cell>
          <cell r="BL388" t="str">
            <v>1110
150</v>
          </cell>
          <cell r="BM388">
            <v>0</v>
          </cell>
          <cell r="BN388" t="str">
            <v xml:space="preserve">9
</v>
          </cell>
          <cell r="BO388" t="str">
            <v xml:space="preserve">5
</v>
          </cell>
          <cell r="BP388" t="str">
            <v xml:space="preserve">2567
</v>
          </cell>
          <cell r="BQ388" t="str">
            <v>-</v>
          </cell>
          <cell r="BR388" t="str">
            <v>-</v>
          </cell>
          <cell r="BS388" t="str">
            <v>-</v>
          </cell>
          <cell r="BT388" t="str">
            <v>นางสาวอรธิชา พุฒหอม</v>
          </cell>
          <cell r="BU388">
            <v>888164010095</v>
          </cell>
          <cell r="BV388" t="str">
            <v>1.นางสาวอรธิชา  พุฒหอม
2.นางสาวบุษยพรรณ  มณ๊วรรณ์</v>
          </cell>
          <cell r="BW388" t="str">
            <v>จำเลยที่ 1
จำเลยที่ 2</v>
          </cell>
          <cell r="BX388" t="str">
            <v>1-6705-00220-48-7
1-5101-00237-69-3</v>
          </cell>
          <cell r="BY388"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8" t="str">
            <v>ไม่พบทรัพย์</v>
          </cell>
          <cell r="CA388"/>
          <cell r="CB388">
            <v>2</v>
          </cell>
          <cell r="CC388" t="str">
            <v>จันทร์นิภา</v>
          </cell>
          <cell r="CD388"/>
          <cell r="CE388"/>
          <cell r="CF388"/>
          <cell r="CG388"/>
          <cell r="CH388"/>
          <cell r="CI388"/>
          <cell r="CJ388"/>
          <cell r="CK388"/>
          <cell r="CL388"/>
          <cell r="CM388"/>
          <cell r="CN388"/>
          <cell r="CO388"/>
        </row>
        <row r="389">
          <cell r="B389">
            <v>1836</v>
          </cell>
          <cell r="C389">
            <v>382</v>
          </cell>
          <cell r="D389">
            <v>9</v>
          </cell>
          <cell r="E389">
            <v>5</v>
          </cell>
          <cell r="F389">
            <v>2565</v>
          </cell>
          <cell r="G389">
            <v>800076714701</v>
          </cell>
          <cell r="H389" t="str">
            <v>นาง</v>
          </cell>
          <cell r="I389" t="str">
            <v>คำเอ้ย</v>
          </cell>
          <cell r="J389" t="str">
            <v>จันทร์เอื้อม</v>
          </cell>
          <cell r="K389">
            <v>3501600277543</v>
          </cell>
          <cell r="L389" t="str">
            <v>ฮอด</v>
          </cell>
          <cell r="M389" t="str">
            <v>เชียงใหม่ 3</v>
          </cell>
          <cell r="N389">
            <v>8</v>
          </cell>
          <cell r="O389" t="str">
            <v>สินเชื่อพัฒนาองค์กรชุมชน</v>
          </cell>
          <cell r="P389" t="str">
            <v>1.บุคคลค้ำประกัน</v>
          </cell>
          <cell r="Q389">
            <v>124671.1</v>
          </cell>
          <cell r="R389">
            <v>20522.75</v>
          </cell>
          <cell r="S389" t="str">
            <v>จังหวัดฮอด</v>
          </cell>
          <cell r="T389" t="str">
            <v>ผบE439</v>
          </cell>
          <cell r="U389">
            <v>2564</v>
          </cell>
          <cell r="V389" t="str">
            <v>ผบE532</v>
          </cell>
          <cell r="W389">
            <v>2564</v>
          </cell>
          <cell r="X389"/>
          <cell r="Y389"/>
          <cell r="Z389"/>
          <cell r="AA389">
            <v>28</v>
          </cell>
          <cell r="AB389">
            <v>9</v>
          </cell>
          <cell r="AC389">
            <v>2564</v>
          </cell>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21/6/2565</v>
          </cell>
          <cell r="BC389">
            <v>900</v>
          </cell>
          <cell r="BD389">
            <v>20</v>
          </cell>
          <cell r="BE389">
            <v>1</v>
          </cell>
          <cell r="BF389">
            <v>2566</v>
          </cell>
          <cell r="BG389">
            <v>0</v>
          </cell>
          <cell r="BH389" t="str">
            <v>-</v>
          </cell>
          <cell r="BI389" t="str">
            <v>-</v>
          </cell>
          <cell r="BJ389" t="str">
            <v>-</v>
          </cell>
          <cell r="BK389">
            <v>0</v>
          </cell>
          <cell r="BL389">
            <v>580</v>
          </cell>
          <cell r="BM389">
            <v>0</v>
          </cell>
          <cell r="BN389">
            <v>27</v>
          </cell>
          <cell r="BO389">
            <v>3</v>
          </cell>
          <cell r="BP389">
            <v>2566</v>
          </cell>
          <cell r="BQ389" t="str">
            <v>-</v>
          </cell>
          <cell r="BR389" t="str">
            <v>-</v>
          </cell>
          <cell r="BS389" t="str">
            <v>-</v>
          </cell>
          <cell r="BT389" t="str">
            <v>นางคำเอ้ย จันทร์เอื้อม</v>
          </cell>
          <cell r="BU389">
            <v>888164010258</v>
          </cell>
          <cell r="BV389" t="str">
            <v>1.นางคำเอ้ย  จันทร์เอื้อม
2.นางทัศนีย์  ต๊ะป้อ
3.นางสาวจันทร์จิรา  ล้นตื้อ</v>
          </cell>
          <cell r="BW389" t="str">
            <v>จำเลยที่ 1
จำเลยที่ 2
จำเลยที่ 3</v>
          </cell>
          <cell r="BX389" t="str">
            <v>3-5016-00277-54-3
3-5016-00275-13-3
1-5016-00058-24-1</v>
          </cell>
          <cell r="BY38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89" t="str">
            <v>ไม่พบทรัพย์</v>
          </cell>
          <cell r="CA389" t="str">
            <v>พบทรัพย์</v>
          </cell>
          <cell r="CB389">
            <v>3</v>
          </cell>
          <cell r="CC389" t="str">
            <v>จันทร์นิภา</v>
          </cell>
          <cell r="CD389"/>
          <cell r="CE389"/>
          <cell r="CF389"/>
          <cell r="CG389"/>
          <cell r="CH389"/>
          <cell r="CI389"/>
          <cell r="CJ389"/>
          <cell r="CK389"/>
          <cell r="CL389"/>
          <cell r="CM389"/>
          <cell r="CN389"/>
          <cell r="CO389"/>
        </row>
        <row r="390">
          <cell r="B390">
            <v>1838</v>
          </cell>
          <cell r="C390">
            <v>383</v>
          </cell>
          <cell r="D390">
            <v>9</v>
          </cell>
          <cell r="E390">
            <v>5</v>
          </cell>
          <cell r="F390">
            <v>2565</v>
          </cell>
          <cell r="G390">
            <v>800046190990</v>
          </cell>
          <cell r="H390" t="str">
            <v>นาย</v>
          </cell>
          <cell r="I390" t="str">
            <v>ศรีนวล</v>
          </cell>
          <cell r="J390" t="str">
            <v>สันลาด</v>
          </cell>
          <cell r="K390">
            <v>3519900095421</v>
          </cell>
          <cell r="L390" t="str">
            <v>ไชยปราการ</v>
          </cell>
          <cell r="M390" t="str">
            <v>เชียงใหม่ 2</v>
          </cell>
          <cell r="N390">
            <v>8</v>
          </cell>
          <cell r="O390" t="str">
            <v>สินเชื่อธนาคารประชาชน</v>
          </cell>
          <cell r="P390" t="str">
            <v>1.บุคคลค้ำประกัน</v>
          </cell>
          <cell r="Q390">
            <v>60657</v>
          </cell>
          <cell r="R390">
            <v>9466.9599999999991</v>
          </cell>
          <cell r="S390" t="str">
            <v>จังหวัดฝาง</v>
          </cell>
          <cell r="T390" t="str">
            <v>ผบE497</v>
          </cell>
          <cell r="U390" t="str">
            <v>2564</v>
          </cell>
          <cell r="V390" t="str">
            <v>ผบE695</v>
          </cell>
          <cell r="W390">
            <v>2564</v>
          </cell>
          <cell r="X390"/>
          <cell r="Y390"/>
          <cell r="Z390"/>
          <cell r="AA390">
            <v>15</v>
          </cell>
          <cell r="AB390">
            <v>11</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9/5/2565)//สืบทรัพย์แล้ว รายงานผล วันที่ 20/7/2565</v>
          </cell>
          <cell r="BC390">
            <v>1500</v>
          </cell>
          <cell r="BD390">
            <v>11</v>
          </cell>
          <cell r="BE390">
            <v>8</v>
          </cell>
          <cell r="BF390">
            <v>2566</v>
          </cell>
          <cell r="BG390">
            <v>0</v>
          </cell>
          <cell r="BH390" t="str">
            <v>-</v>
          </cell>
          <cell r="BI390" t="str">
            <v>-</v>
          </cell>
          <cell r="BJ390" t="str">
            <v>-</v>
          </cell>
          <cell r="BK390">
            <v>0</v>
          </cell>
          <cell r="BL390">
            <v>1715</v>
          </cell>
          <cell r="BM390">
            <v>0</v>
          </cell>
          <cell r="BN390" t="str">
            <v/>
          </cell>
          <cell r="BO390" t="str">
            <v/>
          </cell>
          <cell r="BP390" t="str">
            <v/>
          </cell>
          <cell r="BQ390" t="str">
            <v>-</v>
          </cell>
          <cell r="BR390" t="str">
            <v>-</v>
          </cell>
          <cell r="BS390" t="str">
            <v>-</v>
          </cell>
          <cell r="BT390" t="str">
            <v>นายศรีนวล สันลาด</v>
          </cell>
          <cell r="BU390">
            <v>883162011490</v>
          </cell>
          <cell r="BV390" t="str">
            <v xml:space="preserve">1.นายศรีนวล  สันลาด
2.นางปรานอม  ตายัง
3.นายพัตร  ตายัง
4.นายวีระ  มโนวร
5.นางไพรวัลย์  จันทร์ประเสริฐ  </v>
          </cell>
          <cell r="BW390" t="str">
            <v xml:space="preserve">จำเลยที่ 1
จำเลยที่ 2
คู่สมรสจำเลยที่ 2
จำเลยที่ 3
คู่สมรสจำเลยที่ 3
</v>
          </cell>
          <cell r="BX390" t="str">
            <v>3-5199-00095-42-1
3-5009-00023-45-7
3-5009-00023-44-9
3-5009-00066-40-7
3-5009-00019-71-9</v>
          </cell>
          <cell r="BY390"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0" t="str">
            <v>พบทรัพย์</v>
          </cell>
          <cell r="CA390" t="str">
            <v>พบ</v>
          </cell>
          <cell r="CB390">
            <v>5</v>
          </cell>
          <cell r="CC390" t="str">
            <v>จันทร์นิภา</v>
          </cell>
          <cell r="CD390"/>
          <cell r="CE390"/>
          <cell r="CF390"/>
          <cell r="CG390"/>
          <cell r="CH390"/>
          <cell r="CI390"/>
          <cell r="CJ390"/>
          <cell r="CK390"/>
          <cell r="CL390"/>
          <cell r="CM390"/>
          <cell r="CN390"/>
          <cell r="CO390"/>
        </row>
        <row r="391">
          <cell r="B391">
            <v>1839</v>
          </cell>
          <cell r="C391">
            <v>384</v>
          </cell>
          <cell r="D391">
            <v>9</v>
          </cell>
          <cell r="E391">
            <v>5</v>
          </cell>
          <cell r="F391">
            <v>2565</v>
          </cell>
          <cell r="G391">
            <v>800083936131</v>
          </cell>
          <cell r="H391" t="str">
            <v>นาย</v>
          </cell>
          <cell r="I391" t="str">
            <v xml:space="preserve">อภินันท์  </v>
          </cell>
          <cell r="J391" t="str">
            <v>พาพันธ์</v>
          </cell>
          <cell r="K391">
            <v>3342000125931</v>
          </cell>
          <cell r="L391" t="str">
            <v>พร้าว</v>
          </cell>
          <cell r="M391" t="str">
            <v>เชียงใหม่ 1</v>
          </cell>
          <cell r="N391">
            <v>8</v>
          </cell>
          <cell r="O391" t="str">
            <v>สินเชื่อแก้ไขปัญหาหนี้นอกระบบ PSA</v>
          </cell>
          <cell r="P391" t="str">
            <v>1.บุคคลค้ำประกัน</v>
          </cell>
          <cell r="Q391">
            <v>37257.93</v>
          </cell>
          <cell r="R391">
            <v>9782.67</v>
          </cell>
          <cell r="S391" t="str">
            <v>แขวงเชียงดาว</v>
          </cell>
          <cell r="T391" t="str">
            <v>ผบE444</v>
          </cell>
          <cell r="U391">
            <v>2564</v>
          </cell>
          <cell r="V391" t="str">
            <v>ผบE645</v>
          </cell>
          <cell r="W391">
            <v>2564</v>
          </cell>
          <cell r="X391"/>
          <cell r="Y391"/>
          <cell r="Z391"/>
          <cell r="AA391">
            <v>14</v>
          </cell>
          <cell r="AB391">
            <v>12</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9/5/2565)//สืบแล้ว  รายงานผล วันที่ 21/6/2565</v>
          </cell>
          <cell r="BC391">
            <v>900</v>
          </cell>
          <cell r="BD391">
            <v>13</v>
          </cell>
          <cell r="BE391">
            <v>1</v>
          </cell>
          <cell r="BF391">
            <v>2566</v>
          </cell>
          <cell r="BG391">
            <v>0</v>
          </cell>
          <cell r="BH391" t="str">
            <v>-</v>
          </cell>
          <cell r="BI391" t="str">
            <v>-</v>
          </cell>
          <cell r="BJ391" t="str">
            <v>-</v>
          </cell>
          <cell r="BK391">
            <v>0</v>
          </cell>
          <cell r="BL391">
            <v>1295</v>
          </cell>
          <cell r="BM391">
            <v>0</v>
          </cell>
          <cell r="BN391" t="str">
            <v/>
          </cell>
          <cell r="BO391" t="str">
            <v/>
          </cell>
          <cell r="BP391" t="str">
            <v/>
          </cell>
          <cell r="BQ391" t="str">
            <v>-</v>
          </cell>
          <cell r="BR391" t="str">
            <v>-</v>
          </cell>
          <cell r="BS391" t="str">
            <v>-</v>
          </cell>
          <cell r="BT391" t="str">
            <v>นายอภินันท์   พาพันธ์</v>
          </cell>
          <cell r="BU391">
            <v>883162013087</v>
          </cell>
          <cell r="BV391" t="str">
            <v>1.นายอภินันท์  พาพันธ์
2.นายประยูร  สะยูเด็น
3.นายกรกต  ยาจันทร์</v>
          </cell>
          <cell r="BW391" t="str">
            <v>จำเลยที่ 1
จำเลยที่ 2
จำเลยที่ 3</v>
          </cell>
          <cell r="BX391" t="str">
            <v>3-3420-00025-93-1
1-5011-00089-72-5
1-5099-01197-45-1</v>
          </cell>
          <cell r="BY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1" t="str">
            <v>ไม่พบทรัพย์</v>
          </cell>
          <cell r="CA391" t="str">
            <v>พบทรัพย์</v>
          </cell>
          <cell r="CB391">
            <v>3</v>
          </cell>
          <cell r="CC391" t="str">
            <v>จันทร์นิภา</v>
          </cell>
          <cell r="CD391"/>
          <cell r="CE391"/>
          <cell r="CF391"/>
          <cell r="CG391"/>
          <cell r="CH391"/>
          <cell r="CI391"/>
          <cell r="CJ391"/>
          <cell r="CK391"/>
          <cell r="CL391"/>
          <cell r="CM391"/>
          <cell r="CN391"/>
          <cell r="CO391"/>
        </row>
        <row r="392">
          <cell r="B392">
            <v>1840</v>
          </cell>
          <cell r="C392">
            <v>385</v>
          </cell>
          <cell r="D392">
            <v>9</v>
          </cell>
          <cell r="E392">
            <v>5</v>
          </cell>
          <cell r="F392">
            <v>2565</v>
          </cell>
          <cell r="G392">
            <v>800076257040</v>
          </cell>
          <cell r="H392" t="str">
            <v>นาง</v>
          </cell>
          <cell r="I392" t="str">
            <v>จิริยากรณ์</v>
          </cell>
          <cell r="J392" t="str">
            <v>สมพันธ์</v>
          </cell>
          <cell r="K392">
            <v>3501100019979</v>
          </cell>
          <cell r="L392" t="str">
            <v>พร้าว</v>
          </cell>
          <cell r="M392" t="str">
            <v>เชียงใหม่ 2</v>
          </cell>
          <cell r="N392">
            <v>8</v>
          </cell>
          <cell r="O392" t="str">
            <v>สินเชื่อธนาคารประชาชน</v>
          </cell>
          <cell r="P392" t="str">
            <v>1.บุคคลค้ำประกัน</v>
          </cell>
          <cell r="Q392">
            <v>115742</v>
          </cell>
          <cell r="R392">
            <v>23537.439999999999</v>
          </cell>
          <cell r="S392" t="str">
            <v>แขวงเชียงดาว</v>
          </cell>
          <cell r="T392" t="str">
            <v>ผบE447</v>
          </cell>
          <cell r="U392">
            <v>2564</v>
          </cell>
          <cell r="V392" t="str">
            <v>ผบE646</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29/6/2565</v>
          </cell>
          <cell r="BC392">
            <v>1500</v>
          </cell>
          <cell r="BD392">
            <v>31</v>
          </cell>
          <cell r="BE392">
            <v>1</v>
          </cell>
          <cell r="BF392">
            <v>2567</v>
          </cell>
          <cell r="BG392">
            <v>0</v>
          </cell>
          <cell r="BH392" t="str">
            <v>-</v>
          </cell>
          <cell r="BI392" t="str">
            <v>-</v>
          </cell>
          <cell r="BJ392" t="str">
            <v>-</v>
          </cell>
          <cell r="BK392">
            <v>0</v>
          </cell>
          <cell r="BL392">
            <v>1610</v>
          </cell>
          <cell r="BM392">
            <v>0</v>
          </cell>
          <cell r="BN392" t="str">
            <v/>
          </cell>
          <cell r="BO392" t="str">
            <v/>
          </cell>
          <cell r="BP392" t="str">
            <v/>
          </cell>
          <cell r="BQ392" t="str">
            <v>-</v>
          </cell>
          <cell r="BR392" t="str">
            <v>-</v>
          </cell>
          <cell r="BS392" t="str">
            <v>-</v>
          </cell>
          <cell r="BT392" t="str">
            <v>นางจิริยากรณ์ สมพันธ์</v>
          </cell>
          <cell r="BU392">
            <v>883163010076</v>
          </cell>
          <cell r="BV392" t="str">
            <v xml:space="preserve">1.นางจิริยากรณ์ สมพันธ์
2.นายประธาน สมพันธ์
3.นางสาวรินดา ตันติ๊บ
4.นางณัฏฐ์นรีย์ วงค์พุฒ
5.นายนิคม วงค์พุฒ
</v>
          </cell>
          <cell r="BW392" t="str">
            <v>จำเลยที่ 1
คู่สมรสจำเลยที่ 1
จำเลยที่ 2
จำเลยที่ 3
คู่สมรสจำเลยที่ 3</v>
          </cell>
          <cell r="BX392" t="str">
            <v>3-5011-00019-97-9
3-5011-00053-66-2
3-5011-00019-98-7
3-5603-00110-75-8
3-5011-00021-29-9</v>
          </cell>
          <cell r="BY392"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2" t="str">
            <v>พบทรัพย์</v>
          </cell>
          <cell r="CA392" t="str">
            <v>พบ</v>
          </cell>
          <cell r="CB392">
            <v>5</v>
          </cell>
          <cell r="CC392" t="str">
            <v>จันทร์นิภา</v>
          </cell>
          <cell r="CD392"/>
          <cell r="CE392"/>
          <cell r="CF392"/>
          <cell r="CG392"/>
          <cell r="CH392"/>
          <cell r="CI392"/>
          <cell r="CJ392"/>
          <cell r="CK392"/>
          <cell r="CL392"/>
          <cell r="CM392"/>
          <cell r="CN392"/>
          <cell r="CO392"/>
        </row>
        <row r="393">
          <cell r="B393">
            <v>1841</v>
          </cell>
          <cell r="C393">
            <v>386</v>
          </cell>
          <cell r="D393">
            <v>9</v>
          </cell>
          <cell r="E393">
            <v>5</v>
          </cell>
          <cell r="F393">
            <v>2565</v>
          </cell>
          <cell r="G393">
            <v>800083937600</v>
          </cell>
          <cell r="H393" t="str">
            <v>นาย</v>
          </cell>
          <cell r="I393" t="str">
            <v>สิงห์คำ</v>
          </cell>
          <cell r="J393" t="str">
            <v>สิงห์ทะ</v>
          </cell>
          <cell r="K393">
            <v>3501600322140</v>
          </cell>
          <cell r="L393" t="str">
            <v>ฮอด</v>
          </cell>
          <cell r="M393" t="str">
            <v>เชียงใหม่ 3</v>
          </cell>
          <cell r="N393">
            <v>8</v>
          </cell>
          <cell r="O393" t="str">
            <v>สินเชื่อธนาคารประชาชน</v>
          </cell>
          <cell r="P393" t="str">
            <v>4.ไม่มีหลักประกัน</v>
          </cell>
          <cell r="Q393">
            <v>29995</v>
          </cell>
          <cell r="R393">
            <v>9274.73</v>
          </cell>
          <cell r="S393" t="str">
            <v>จังหวัดฮอด</v>
          </cell>
          <cell r="T393" t="str">
            <v>ผบE438</v>
          </cell>
          <cell r="U393">
            <v>2564</v>
          </cell>
          <cell r="V393" t="str">
            <v>ผบE531</v>
          </cell>
          <cell r="W393">
            <v>2564</v>
          </cell>
          <cell r="X393"/>
          <cell r="Y393"/>
          <cell r="Z393"/>
          <cell r="AA393">
            <v>28</v>
          </cell>
          <cell r="AB393">
            <v>9</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21/7/2565</v>
          </cell>
          <cell r="BC393" t="str">
            <v>ใบเสร็จ</v>
          </cell>
          <cell r="BD393" t="str">
            <v/>
          </cell>
          <cell r="BE393" t="str">
            <v/>
          </cell>
          <cell r="BF393" t="str">
            <v/>
          </cell>
          <cell r="BG393">
            <v>0</v>
          </cell>
          <cell r="BH393" t="str">
            <v>-</v>
          </cell>
          <cell r="BI393" t="str">
            <v>-</v>
          </cell>
          <cell r="BJ393" t="str">
            <v>-</v>
          </cell>
          <cell r="BK393">
            <v>0</v>
          </cell>
          <cell r="BL393">
            <v>0</v>
          </cell>
          <cell r="BM393">
            <v>0</v>
          </cell>
          <cell r="BN393" t="str">
            <v/>
          </cell>
          <cell r="BO393" t="str">
            <v/>
          </cell>
          <cell r="BP393" t="str">
            <v/>
          </cell>
          <cell r="BQ393" t="str">
            <v>-</v>
          </cell>
          <cell r="BR393" t="str">
            <v>-</v>
          </cell>
          <cell r="BS393" t="str">
            <v>-</v>
          </cell>
          <cell r="BT393" t="str">
            <v>นายสิงห์คำ สิงห์ทะ</v>
          </cell>
          <cell r="BU393">
            <v>888164010111</v>
          </cell>
          <cell r="BV393" t="str">
            <v>1.นายสิงห์คำ  สิงห์ทะ
2.นางสาวประทุม  วงค์สงค์</v>
          </cell>
          <cell r="BW393" t="str">
            <v>จำเลยที่ 1
คู่สมรสจำเลยที่ 1</v>
          </cell>
          <cell r="BX393" t="str">
            <v>3-5016-00322-14-0
3-5002-00097-19-9</v>
          </cell>
          <cell r="BY39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3" t="str">
            <v>ไม่พบทรัพย์</v>
          </cell>
          <cell r="CA393"/>
          <cell r="CB393">
            <v>2</v>
          </cell>
          <cell r="CC393" t="str">
            <v>จันทร์นิภา</v>
          </cell>
          <cell r="CD393"/>
          <cell r="CE393"/>
          <cell r="CF393"/>
          <cell r="CG393"/>
          <cell r="CH393"/>
          <cell r="CI393"/>
          <cell r="CJ393"/>
          <cell r="CK393"/>
          <cell r="CL393"/>
          <cell r="CM393">
            <v>243468</v>
          </cell>
          <cell r="CN393"/>
          <cell r="CO393"/>
        </row>
        <row r="394">
          <cell r="B394">
            <v>1842</v>
          </cell>
          <cell r="C394">
            <v>387</v>
          </cell>
          <cell r="D394">
            <v>9</v>
          </cell>
          <cell r="E394">
            <v>5</v>
          </cell>
          <cell r="F394">
            <v>2565</v>
          </cell>
          <cell r="G394">
            <v>800026807720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1.บุคคลค้ำประกัน</v>
          </cell>
          <cell r="Q394">
            <v>29112</v>
          </cell>
          <cell r="R394">
            <v>24232.6</v>
          </cell>
          <cell r="S394" t="str">
            <v>จังหวัดฮอด</v>
          </cell>
          <cell r="T394" t="str">
            <v>ผบE437</v>
          </cell>
          <cell r="U394">
            <v>2564</v>
          </cell>
          <cell r="V394" t="str">
            <v>ผบE530</v>
          </cell>
          <cell r="W394">
            <v>2564</v>
          </cell>
          <cell r="X394">
            <v>28</v>
          </cell>
          <cell r="Y394">
            <v>9</v>
          </cell>
          <cell r="Z394">
            <v>2564</v>
          </cell>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0
1800</v>
          </cell>
          <cell r="BD394" t="str">
            <v>13
1</v>
          </cell>
          <cell r="BE394" t="str">
            <v>11
3</v>
          </cell>
          <cell r="BF394" t="str">
            <v>2566
2567</v>
          </cell>
          <cell r="BG394">
            <v>0</v>
          </cell>
          <cell r="BH394" t="str">
            <v>-</v>
          </cell>
          <cell r="BI394" t="str">
            <v>-</v>
          </cell>
          <cell r="BJ394" t="str">
            <v>-</v>
          </cell>
          <cell r="BK394">
            <v>0</v>
          </cell>
          <cell r="BL394" t="str">
            <v>905
450</v>
          </cell>
          <cell r="BM394">
            <v>0</v>
          </cell>
          <cell r="BN394" t="str">
            <v xml:space="preserve">
29</v>
          </cell>
          <cell r="BO394" t="str">
            <v xml:space="preserve">
5</v>
          </cell>
          <cell r="BP394" t="str">
            <v xml:space="preserve">
2567</v>
          </cell>
          <cell r="BQ394" t="str">
            <v>-</v>
          </cell>
          <cell r="BR394" t="str">
            <v>-</v>
          </cell>
          <cell r="BS394" t="str">
            <v>-</v>
          </cell>
          <cell r="BT394" t="str">
            <v>นายสิงห์คำ สิงห์ทะ</v>
          </cell>
          <cell r="BU394">
            <v>888164010108</v>
          </cell>
          <cell r="BV394"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4" t="str">
            <v>จำเลยที่ 1
คู่สมรสจำเลยที่ 1
จำเลยที่ 2
คู่สมรสจำเลยที่ 2
จำเลยที่ 3
คู่สมรสจำเลยที่ 3</v>
          </cell>
          <cell r="BX394" t="str">
            <v xml:space="preserve">3-5016-00322-14-0
3-5002-00097-19-9
3-5016-00011-92-6
3-5016-00011-93-4
3-5016-00017-80-1
3-5016-00291-37-6
</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4" t="str">
            <v>พบทรัพย์</v>
          </cell>
          <cell r="CA394"/>
          <cell r="CB394">
            <v>6</v>
          </cell>
          <cell r="CC394" t="str">
            <v>จันทร์นิภา</v>
          </cell>
          <cell r="CD394"/>
          <cell r="CE394"/>
          <cell r="CF394"/>
          <cell r="CG394"/>
          <cell r="CH394"/>
          <cell r="CI394"/>
          <cell r="CJ394"/>
          <cell r="CK394"/>
          <cell r="CL394"/>
          <cell r="CM394"/>
          <cell r="CN394"/>
          <cell r="CO394"/>
        </row>
        <row r="395">
          <cell r="B395">
            <v>1843</v>
          </cell>
          <cell r="C395">
            <v>388</v>
          </cell>
          <cell r="D395">
            <v>4</v>
          </cell>
          <cell r="E395">
            <v>10</v>
          </cell>
          <cell r="F395">
            <v>2565</v>
          </cell>
          <cell r="G395">
            <v>800029654301</v>
          </cell>
          <cell r="H395" t="str">
            <v>นาง</v>
          </cell>
          <cell r="I395" t="str">
            <v>รรินภรณ์</v>
          </cell>
          <cell r="J395" t="str">
            <v>ยาวุฒิ</v>
          </cell>
          <cell r="K395">
            <v>3500900882689</v>
          </cell>
          <cell r="L395" t="str">
            <v>ฝาง</v>
          </cell>
          <cell r="M395" t="str">
            <v>เชียงใหม่ 2</v>
          </cell>
          <cell r="N395">
            <v>8</v>
          </cell>
          <cell r="O395" t="str">
            <v>สินเชื่อธนาคารประชาชน</v>
          </cell>
          <cell r="P395" t="str">
            <v>1.บุคคลค้ำประกัน</v>
          </cell>
          <cell r="Q395">
            <v>191248.55</v>
          </cell>
          <cell r="R395">
            <v>9625.85</v>
          </cell>
          <cell r="S395" t="str">
            <v>จังหวัดฝาง</v>
          </cell>
          <cell r="T395" t="str">
            <v>ผบ.80</v>
          </cell>
          <cell r="U395" t="str">
            <v>2557</v>
          </cell>
          <cell r="V395" t="str">
            <v>ผบ.265</v>
          </cell>
          <cell r="W395">
            <v>2557</v>
          </cell>
          <cell r="X395"/>
          <cell r="Y395"/>
          <cell r="Z395"/>
          <cell r="AA395">
            <v>27</v>
          </cell>
          <cell r="AB395">
            <v>5</v>
          </cell>
          <cell r="AC395">
            <v>2557</v>
          </cell>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4/10/2565)//กำลังดำเนินการสืบทรัพย์ //รายงานผล  วันที่ 25/1/2566</v>
          </cell>
          <cell r="BC395">
            <v>900</v>
          </cell>
          <cell r="BD395">
            <v>19</v>
          </cell>
          <cell r="BE395">
            <v>4</v>
          </cell>
          <cell r="BF395">
            <v>2567</v>
          </cell>
          <cell r="BG395">
            <v>0</v>
          </cell>
          <cell r="BH395" t="str">
            <v>-</v>
          </cell>
          <cell r="BI395" t="str">
            <v>-</v>
          </cell>
          <cell r="BJ395" t="str">
            <v>-</v>
          </cell>
          <cell r="BK395">
            <v>0</v>
          </cell>
          <cell r="BL395">
            <v>940</v>
          </cell>
          <cell r="BM395">
            <v>0</v>
          </cell>
          <cell r="BN395" t="str">
            <v/>
          </cell>
          <cell r="BO395" t="str">
            <v/>
          </cell>
          <cell r="BP395" t="str">
            <v/>
          </cell>
          <cell r="BQ395" t="str">
            <v>-</v>
          </cell>
          <cell r="BR395" t="str">
            <v>-</v>
          </cell>
          <cell r="BS395" t="str">
            <v>-</v>
          </cell>
          <cell r="BT395" t="str">
            <v>นางรรินภรณ์ ยาวุฒิ</v>
          </cell>
          <cell r="BU395">
            <v>0</v>
          </cell>
          <cell r="BV395" t="str">
            <v>1.นางสาวรรินภรณ์  ยาวุฒิ
2.นายกิตติพงศ์  ยาวุฒิ
3.นางสาวกนกอร  สุนทรสัตถาพร</v>
          </cell>
          <cell r="BW395" t="str">
            <v>จำเลยที่ 1
คู่สมรสจำเลยที่ 1
จำเลยที่ 2</v>
          </cell>
          <cell r="BX395" t="str">
            <v>3-5009-00882-68-9
3-5101-00177-05-1
3-5104-00196-51-4</v>
          </cell>
          <cell r="BY3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5" t="str">
            <v>พบทรัพย์</v>
          </cell>
          <cell r="CA395"/>
          <cell r="CB395">
            <v>3</v>
          </cell>
          <cell r="CC395" t="str">
            <v>จันทร์นิภา</v>
          </cell>
          <cell r="CD395"/>
          <cell r="CE395"/>
          <cell r="CF395"/>
          <cell r="CG395"/>
          <cell r="CH395"/>
          <cell r="CI395"/>
          <cell r="CJ395"/>
          <cell r="CK395"/>
          <cell r="CL395"/>
          <cell r="CM395"/>
          <cell r="CN395"/>
          <cell r="CO395"/>
        </row>
        <row r="396">
          <cell r="B396">
            <v>1844</v>
          </cell>
          <cell r="C396">
            <v>389</v>
          </cell>
          <cell r="D396">
            <v>9</v>
          </cell>
          <cell r="E396">
            <v>5</v>
          </cell>
          <cell r="F396">
            <v>2565</v>
          </cell>
          <cell r="G396">
            <v>800094861765</v>
          </cell>
          <cell r="H396" t="str">
            <v>นางสาว</v>
          </cell>
          <cell r="I396" t="str">
            <v>พึงพิศ</v>
          </cell>
          <cell r="J396" t="str">
            <v>ใจใหญ่</v>
          </cell>
          <cell r="K396">
            <v>3500100200460</v>
          </cell>
          <cell r="L396" t="str">
            <v>ดอยเต่า</v>
          </cell>
          <cell r="M396" t="str">
            <v>เชียงใหม่ 3</v>
          </cell>
          <cell r="N396">
            <v>8</v>
          </cell>
          <cell r="O396" t="str">
            <v>สินเชื่อแก้ไขปัญหาหนี้นอกระบบ</v>
          </cell>
          <cell r="P396" t="str">
            <v>1.บุคคลค้ำประกัน</v>
          </cell>
          <cell r="Q396">
            <v>48964.41</v>
          </cell>
          <cell r="R396">
            <v>4946.1899999999996</v>
          </cell>
          <cell r="S396" t="str">
            <v>แขวงเชียงใหม่</v>
          </cell>
          <cell r="T396" t="str">
            <v>ผบE.62</v>
          </cell>
          <cell r="U396" t="str">
            <v>2564</v>
          </cell>
          <cell r="V396" t="str">
            <v>ผบE.3943</v>
          </cell>
          <cell r="W396">
            <v>2564</v>
          </cell>
          <cell r="X396">
            <v>23</v>
          </cell>
          <cell r="Y396">
            <v>11</v>
          </cell>
          <cell r="Z396">
            <v>2564</v>
          </cell>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9/5/2565)//สืบทรัพย์//รายงานผล วันที่ 2/8/2565 // ปิดบัญชี</v>
          </cell>
          <cell r="BC396" t="str">
            <v>0
600</v>
          </cell>
          <cell r="BD396" t="str">
            <v>13
1</v>
          </cell>
          <cell r="BE396" t="str">
            <v>11
3</v>
          </cell>
          <cell r="BF396" t="str">
            <v>2566
2567</v>
          </cell>
          <cell r="BG396">
            <v>0</v>
          </cell>
          <cell r="BH396" t="str">
            <v>-</v>
          </cell>
          <cell r="BI396" t="str">
            <v>-</v>
          </cell>
          <cell r="BJ396" t="str">
            <v>-</v>
          </cell>
          <cell r="BK396">
            <v>0</v>
          </cell>
          <cell r="BL396" t="str">
            <v>605
170</v>
          </cell>
          <cell r="BM396">
            <v>0</v>
          </cell>
          <cell r="BN396" t="str">
            <v>7
9</v>
          </cell>
          <cell r="BO396" t="str">
            <v>3
5</v>
          </cell>
          <cell r="BP396" t="str">
            <v>2567
2567</v>
          </cell>
          <cell r="BQ396" t="str">
            <v>-</v>
          </cell>
          <cell r="BR396" t="str">
            <v>-</v>
          </cell>
          <cell r="BS396" t="str">
            <v>-</v>
          </cell>
          <cell r="BT396" t="str">
            <v>นางสาวพึงพิศ ใจใหญ่</v>
          </cell>
          <cell r="BU396">
            <v>883263012082</v>
          </cell>
          <cell r="BV396" t="str">
            <v>1.นางสาวพึงพิศ ใจใหญ่
2.นางสาวสุภาณี ศรีวิชัย</v>
          </cell>
          <cell r="BW396" t="str">
            <v>จำเลยที่ 1
จำเลยที่ 2</v>
          </cell>
          <cell r="BX396" t="str">
            <v xml:space="preserve">3-5001-00200-46-0
3-5001-00191-66-5
</v>
          </cell>
          <cell r="BY396"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6" t="str">
            <v>พบทรัพย์</v>
          </cell>
          <cell r="CA396"/>
          <cell r="CB396"/>
          <cell r="CC396" t="str">
            <v>จันทร์นิภา</v>
          </cell>
          <cell r="CD396"/>
          <cell r="CE396"/>
          <cell r="CF396"/>
          <cell r="CG396"/>
          <cell r="CH396"/>
          <cell r="CI396"/>
          <cell r="CJ396"/>
          <cell r="CK396" t="str">
            <v>จันทร์นิภา</v>
          </cell>
          <cell r="CL396"/>
          <cell r="CM396"/>
          <cell r="CN396"/>
          <cell r="CO396"/>
        </row>
        <row r="397">
          <cell r="B397">
            <v>1845</v>
          </cell>
          <cell r="C397">
            <v>390</v>
          </cell>
          <cell r="D397">
            <v>9</v>
          </cell>
          <cell r="E397">
            <v>5</v>
          </cell>
          <cell r="F397">
            <v>2565</v>
          </cell>
          <cell r="G397">
            <v>800017355945</v>
          </cell>
          <cell r="H397" t="str">
            <v>นาย</v>
          </cell>
          <cell r="I397" t="str">
            <v>อภิชาติ</v>
          </cell>
          <cell r="J397" t="str">
            <v>ทิวพฤกษา</v>
          </cell>
          <cell r="K397">
            <v>3500300334770</v>
          </cell>
          <cell r="L397" t="str">
            <v>แม่แจ่ม</v>
          </cell>
          <cell r="M397" t="str">
            <v>เชียงใหม่ 3</v>
          </cell>
          <cell r="N397">
            <v>8</v>
          </cell>
          <cell r="O397" t="str">
            <v>สินเชื่อแก้ไขปัญหาหนี้นอกระบบ</v>
          </cell>
          <cell r="P397" t="str">
            <v>1.บุคคลค้ำประกัน</v>
          </cell>
          <cell r="Q397">
            <v>34684.42</v>
          </cell>
          <cell r="R397">
            <v>3032.42</v>
          </cell>
          <cell r="S397" t="str">
            <v>จังหวัดฮอด</v>
          </cell>
          <cell r="T397" t="str">
            <v>ผบE.285</v>
          </cell>
          <cell r="U397">
            <v>2564</v>
          </cell>
          <cell r="V397" t="str">
            <v>ผบE.575</v>
          </cell>
          <cell r="W397">
            <v>2564</v>
          </cell>
          <cell r="X397">
            <v>12</v>
          </cell>
          <cell r="Y397">
            <v>10</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9/5/2565)//สืบแล้ว  รายงานผล วันที่ 21/6/2565</v>
          </cell>
          <cell r="BC397">
            <v>1200</v>
          </cell>
          <cell r="BD397">
            <v>20</v>
          </cell>
          <cell r="BE397">
            <v>1</v>
          </cell>
          <cell r="BF397">
            <v>2566</v>
          </cell>
          <cell r="BG397">
            <v>0</v>
          </cell>
          <cell r="BH397" t="str">
            <v>-</v>
          </cell>
          <cell r="BI397" t="str">
            <v>-</v>
          </cell>
          <cell r="BJ397" t="str">
            <v>-</v>
          </cell>
          <cell r="BK397">
            <v>0</v>
          </cell>
          <cell r="BL397">
            <v>1335</v>
          </cell>
          <cell r="BM397">
            <v>0</v>
          </cell>
          <cell r="BN397">
            <v>20</v>
          </cell>
          <cell r="BO397">
            <v>4</v>
          </cell>
          <cell r="BP397">
            <v>2566</v>
          </cell>
          <cell r="BQ397" t="str">
            <v>-</v>
          </cell>
          <cell r="BR397" t="str">
            <v>-</v>
          </cell>
          <cell r="BS397" t="str">
            <v>-</v>
          </cell>
          <cell r="BT397" t="str">
            <v>นายอภิชาติ ทิวพฤกษา</v>
          </cell>
          <cell r="BU397">
            <v>883263012088</v>
          </cell>
          <cell r="BV397" t="str">
            <v>1.นายอภิชาติ  ทิวพฤกษา
2.นางสาวนงลักษณ์  นิรมลมณฑล
3.นายพร้อมรณชัย  ทะนันชัย
4.นางศุทัตสา  บุญมา</v>
          </cell>
          <cell r="BW397" t="str">
            <v>จำเลยที่ 1
คู่สมรสจำเลยที่ 1
จำเลยที่ 2
คู่สมรสจำเลยที่ 2</v>
          </cell>
          <cell r="BX397" t="str">
            <v>3-5003-00334-77-0
3-5003-00337-65-5
3-5009-00112-42-5
3-5019-00255-60-0</v>
          </cell>
          <cell r="BY397"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7" t="str">
            <v>ไม่พบทรัพย์</v>
          </cell>
          <cell r="CA397" t="str">
            <v>พบทรัพย์</v>
          </cell>
          <cell r="CB397">
            <v>4</v>
          </cell>
          <cell r="CC397" t="str">
            <v>จันทร์นิภา</v>
          </cell>
          <cell r="CD397"/>
          <cell r="CE397"/>
          <cell r="CF397"/>
          <cell r="CG397"/>
          <cell r="CH397"/>
          <cell r="CI397"/>
          <cell r="CJ397"/>
          <cell r="CK397"/>
          <cell r="CL397"/>
          <cell r="CM397"/>
          <cell r="CN397"/>
          <cell r="CO397"/>
        </row>
        <row r="398">
          <cell r="B398">
            <v>1846</v>
          </cell>
          <cell r="C398">
            <v>391</v>
          </cell>
          <cell r="D398">
            <v>10</v>
          </cell>
          <cell r="E398">
            <v>5</v>
          </cell>
          <cell r="F398">
            <v>2565</v>
          </cell>
          <cell r="G398">
            <v>800065704531</v>
          </cell>
          <cell r="H398" t="str">
            <v>นาง</v>
          </cell>
          <cell r="I398" t="str">
            <v>กริพอ</v>
          </cell>
          <cell r="J398" t="str">
            <v>ดวงคงสำเร็จ</v>
          </cell>
          <cell r="K398">
            <v>8580176013319</v>
          </cell>
          <cell r="L398" t="str">
            <v>ประตูช้างเผือก</v>
          </cell>
          <cell r="M398" t="str">
            <v>เชียงใหม่ 1</v>
          </cell>
          <cell r="N398">
            <v>8</v>
          </cell>
          <cell r="O398" t="str">
            <v>สินเชื่อธนาคารประชาชน</v>
          </cell>
          <cell r="P398" t="str">
            <v>1.บุคคลค้ำประกัน</v>
          </cell>
          <cell r="Q398">
            <v>48773.01</v>
          </cell>
          <cell r="R398">
            <v>7118.01</v>
          </cell>
          <cell r="S398" t="str">
            <v>จังหวัดเทิง</v>
          </cell>
          <cell r="T398" t="str">
            <v>ผบE.157</v>
          </cell>
          <cell r="U398" t="str">
            <v>2563</v>
          </cell>
          <cell r="V398" t="str">
            <v>ผบE.235</v>
          </cell>
          <cell r="W398">
            <v>2563</v>
          </cell>
          <cell r="X398">
            <v>28</v>
          </cell>
          <cell r="Y398">
            <v>9</v>
          </cell>
          <cell r="Z398">
            <v>2563</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21/7/2565</v>
          </cell>
          <cell r="BC398" t="str">
            <v>0
1800</v>
          </cell>
          <cell r="BD398" t="str">
            <v>8
8</v>
          </cell>
          <cell r="BE398" t="str">
            <v>1
3</v>
          </cell>
          <cell r="BF398" t="str">
            <v>2567
2567</v>
          </cell>
          <cell r="BG398">
            <v>0</v>
          </cell>
          <cell r="BH398" t="str">
            <v>-</v>
          </cell>
          <cell r="BI398" t="str">
            <v>-</v>
          </cell>
          <cell r="BJ398" t="str">
            <v>-</v>
          </cell>
          <cell r="BK398">
            <v>0</v>
          </cell>
          <cell r="BL398" t="str">
            <v>1810
490</v>
          </cell>
          <cell r="BM398">
            <v>0</v>
          </cell>
          <cell r="BN398" t="str">
            <v/>
          </cell>
          <cell r="BO398" t="str">
            <v/>
          </cell>
          <cell r="BP398" t="str">
            <v/>
          </cell>
          <cell r="BQ398" t="str">
            <v>-</v>
          </cell>
          <cell r="BR398" t="str">
            <v>-</v>
          </cell>
          <cell r="BS398" t="str">
            <v>-</v>
          </cell>
          <cell r="BT398" t="str">
            <v>นางกริพอ ดวงคงสำเร็จ</v>
          </cell>
          <cell r="BU398">
            <v>883162012653</v>
          </cell>
          <cell r="BV398"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8" t="str">
            <v>จำเลยที่ 1
คู่สมรสจำเลยที่ 1
จำเลยที่ 2
คู่สมรสจำเลยที่ 2
จำเลยที่ 3
คู่สมรสจำเลยที่ 3</v>
          </cell>
          <cell r="BX398" t="str">
            <v>8-5801-76013-31-9
2-5805-00016-75-7
3-5805-00076-38-3
3-5805-00078-84-0
3-5704-00445-53-1
3-5704-00473-86-1</v>
          </cell>
          <cell r="BY398"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8" t="str">
            <v>พบทรัพย์</v>
          </cell>
          <cell r="CA398"/>
          <cell r="CB398"/>
          <cell r="CC398" t="str">
            <v>จันทร์นิภา</v>
          </cell>
          <cell r="CD398"/>
          <cell r="CE398"/>
          <cell r="CF398"/>
          <cell r="CG398"/>
          <cell r="CH398"/>
          <cell r="CI398"/>
          <cell r="CJ398"/>
          <cell r="CK398"/>
          <cell r="CL398"/>
          <cell r="CM398"/>
          <cell r="CN398"/>
          <cell r="CO398"/>
        </row>
        <row r="399">
          <cell r="B399">
            <v>1847</v>
          </cell>
          <cell r="C399">
            <v>392</v>
          </cell>
          <cell r="D399">
            <v>10</v>
          </cell>
          <cell r="E399">
            <v>5</v>
          </cell>
          <cell r="F399">
            <v>2565</v>
          </cell>
          <cell r="G399">
            <v>800004843119</v>
          </cell>
          <cell r="H399" t="str">
            <v>นางสาว</v>
          </cell>
          <cell r="I399" t="str">
            <v>จันทร์ศรี</v>
          </cell>
          <cell r="J399" t="str">
            <v>ไพรพงค์</v>
          </cell>
          <cell r="K399">
            <v>3510200007211</v>
          </cell>
          <cell r="L399" t="str">
            <v>ประตูช้างเผือก</v>
          </cell>
          <cell r="M399" t="str">
            <v>เชียงใหม่ 1</v>
          </cell>
          <cell r="N399">
            <v>8</v>
          </cell>
          <cell r="O399" t="str">
            <v>สินเชื่อพัฒนากลุ่มอาชีพ</v>
          </cell>
          <cell r="P399" t="str">
            <v>1.บุคคลค้ำประกัน</v>
          </cell>
          <cell r="Q399">
            <v>325065.03000000003</v>
          </cell>
          <cell r="R399">
            <v>55841.73</v>
          </cell>
          <cell r="S399" t="str">
            <v>จังหวัดเชียงใหม่</v>
          </cell>
          <cell r="T399" t="str">
            <v>ผบ.561</v>
          </cell>
          <cell r="U399" t="str">
            <v>2560</v>
          </cell>
          <cell r="V399">
            <v>1422</v>
          </cell>
          <cell r="W399">
            <v>2560</v>
          </cell>
          <cell r="X399"/>
          <cell r="Y399"/>
          <cell r="Z399"/>
          <cell r="AA399">
            <v>26</v>
          </cell>
          <cell r="AB399">
            <v>7</v>
          </cell>
          <cell r="AC399">
            <v>2560</v>
          </cell>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10/5/2565)//สืบแล้ว  รายงานผล วันที่ 16/6/2565</v>
          </cell>
          <cell r="BC399" t="str">
            <v>0
3000</v>
          </cell>
          <cell r="BD399" t="str">
            <v>8
8</v>
          </cell>
          <cell r="BE399" t="str">
            <v>1
3</v>
          </cell>
          <cell r="BF399" t="str">
            <v>2567
2567</v>
          </cell>
          <cell r="BG399">
            <v>0</v>
          </cell>
          <cell r="BH399" t="str">
            <v>-</v>
          </cell>
          <cell r="BI399" t="str">
            <v>-</v>
          </cell>
          <cell r="BJ399" t="str">
            <v>-</v>
          </cell>
          <cell r="BK399">
            <v>0</v>
          </cell>
          <cell r="BL399" t="str">
            <v>2325
730</v>
          </cell>
          <cell r="BM399">
            <v>0</v>
          </cell>
          <cell r="BN399" t="str">
            <v/>
          </cell>
          <cell r="BO399" t="str">
            <v/>
          </cell>
          <cell r="BP399" t="str">
            <v/>
          </cell>
          <cell r="BQ399" t="str">
            <v>-</v>
          </cell>
          <cell r="BR399" t="str">
            <v>-</v>
          </cell>
          <cell r="BS399" t="str">
            <v>-</v>
          </cell>
          <cell r="BT399" t="str">
            <v>นางสาวจันทร์ศรี ไพรพงค์</v>
          </cell>
          <cell r="BU399">
            <v>0</v>
          </cell>
          <cell r="BV399"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399"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399" t="str">
            <v>3-5102-00007-21-1
4-5212-00001-78-6
3-1021-01675-79-3
3-5003-00046-75-8
3-5014-00327-61-0
3-1005-02653-98-5
3-5014-00553-91-1
3-1020-00655-13-4
5-4114-00139-81-1
3-5605-00157-96-1</v>
          </cell>
          <cell r="BY399"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1848</v>
          </cell>
          <cell r="C400">
            <v>393</v>
          </cell>
          <cell r="D400">
            <v>11</v>
          </cell>
          <cell r="E400">
            <v>5</v>
          </cell>
          <cell r="F400">
            <v>2565</v>
          </cell>
          <cell r="G400">
            <v>803050010989</v>
          </cell>
          <cell r="H400" t="str">
            <v>นาย</v>
          </cell>
          <cell r="I400" t="str">
            <v>กัมพล</v>
          </cell>
          <cell r="J400" t="str">
            <v>นามฝั้น</v>
          </cell>
          <cell r="K400">
            <v>3501200372638</v>
          </cell>
          <cell r="L400" t="str">
            <v>มหาวิทยาลัยเชียงใหม่</v>
          </cell>
          <cell r="M400" t="str">
            <v>เชียงใหม่ 2</v>
          </cell>
          <cell r="N400">
            <v>8</v>
          </cell>
          <cell r="O400" t="str">
            <v>สินเชื่อพัฒนากลุ่มอาชีพ</v>
          </cell>
          <cell r="P400" t="str">
            <v>1.บุคคลค้ำประกัน</v>
          </cell>
          <cell r="Q400">
            <v>213994.62</v>
          </cell>
          <cell r="R400">
            <v>92738.51</v>
          </cell>
          <cell r="S400" t="str">
            <v>จังหวัดเชียงใหม่</v>
          </cell>
          <cell r="T400" t="str">
            <v>ผบ.869</v>
          </cell>
          <cell r="U400" t="str">
            <v>2561</v>
          </cell>
          <cell r="V400" t="str">
            <v>ผบ.1364</v>
          </cell>
          <cell r="W400">
            <v>2561</v>
          </cell>
          <cell r="X400"/>
          <cell r="Y400"/>
          <cell r="Z400"/>
          <cell r="AA400">
            <v>25</v>
          </cell>
          <cell r="AB400">
            <v>6</v>
          </cell>
          <cell r="AC400">
            <v>2561</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12/5/2565)//สืบแล้ว  รายงานผล วันที่ 16/6/2565</v>
          </cell>
          <cell r="BC400" t="str">
            <v>0
3000</v>
          </cell>
          <cell r="BD400" t="str">
            <v>31
10</v>
          </cell>
          <cell r="BE400" t="str">
            <v>1
6</v>
          </cell>
          <cell r="BF400" t="str">
            <v>2567
2567</v>
          </cell>
          <cell r="BG400">
            <v>0</v>
          </cell>
          <cell r="BH400" t="str">
            <v>-</v>
          </cell>
          <cell r="BI400" t="str">
            <v>-</v>
          </cell>
          <cell r="BJ400" t="str">
            <v>-</v>
          </cell>
          <cell r="BK400">
            <v>0</v>
          </cell>
          <cell r="BL400" t="str">
            <v>2375
750</v>
          </cell>
          <cell r="BM400">
            <v>0</v>
          </cell>
          <cell r="BN400" t="str">
            <v/>
          </cell>
          <cell r="BO400" t="str">
            <v/>
          </cell>
          <cell r="BP400" t="str">
            <v/>
          </cell>
          <cell r="BQ400" t="str">
            <v>-</v>
          </cell>
          <cell r="BR400" t="str">
            <v>-</v>
          </cell>
          <cell r="BS400" t="str">
            <v>-</v>
          </cell>
          <cell r="BT400" t="str">
            <v>นายกัมพล นามฝั้น</v>
          </cell>
          <cell r="BU400">
            <v>8236610010959</v>
          </cell>
          <cell r="BV400"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0"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0" t="str">
            <v>3-5012-00372-63-8
3-5012-00408-47-1
1-5009-00091-98-7
3-5012-00372-62-0
3-5099-00806-81-6
3-5099-00806-72-7
3-5005-00263-58-2
3-5001-00184-43-0
3-5001-00184-41-3
3-5005-00154-79-1</v>
          </cell>
          <cell r="BY400"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1849</v>
          </cell>
          <cell r="C401">
            <v>394</v>
          </cell>
          <cell r="D401">
            <v>9</v>
          </cell>
          <cell r="E401">
            <v>5</v>
          </cell>
          <cell r="F401">
            <v>2565</v>
          </cell>
          <cell r="G401">
            <v>8800008728878</v>
          </cell>
          <cell r="H401" t="str">
            <v>นาย</v>
          </cell>
          <cell r="I401" t="str">
            <v>ธนบดี</v>
          </cell>
          <cell r="J401" t="str">
            <v>ผันผาย</v>
          </cell>
          <cell r="K401">
            <v>3450600694718</v>
          </cell>
          <cell r="L401" t="str">
            <v>เชียงดาว</v>
          </cell>
          <cell r="M401" t="str">
            <v>เชียงใหม่ 2</v>
          </cell>
          <cell r="N401">
            <v>8</v>
          </cell>
          <cell r="O401" t="str">
            <v>สินเชื่อสวัสดิการ</v>
          </cell>
          <cell r="P401" t="str">
            <v>1.บุคคลค้ำประกัน</v>
          </cell>
          <cell r="Q401">
            <v>131546.6</v>
          </cell>
          <cell r="R401">
            <v>46339.64</v>
          </cell>
          <cell r="S401" t="str">
            <v>จังหวัดเชียงคำ</v>
          </cell>
          <cell r="T401" t="str">
            <v>ผบE.390</v>
          </cell>
          <cell r="U401">
            <v>2564</v>
          </cell>
          <cell r="V401" t="str">
            <v>ผบE.438</v>
          </cell>
          <cell r="W401">
            <v>2564</v>
          </cell>
          <cell r="X401"/>
          <cell r="Y401"/>
          <cell r="Z401"/>
          <cell r="AA401">
            <v>20</v>
          </cell>
          <cell r="AB401">
            <v>9</v>
          </cell>
          <cell r="AC401">
            <v>2564</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9/5/2565)//สืบแล้ว รายงานผล วันที่ 29/6/2565</v>
          </cell>
          <cell r="BC401">
            <v>0</v>
          </cell>
          <cell r="BD401">
            <v>31</v>
          </cell>
          <cell r="BE401">
            <v>1</v>
          </cell>
          <cell r="BF401">
            <v>2567</v>
          </cell>
          <cell r="BG401">
            <v>0</v>
          </cell>
          <cell r="BH401" t="str">
            <v>-</v>
          </cell>
          <cell r="BI401" t="str">
            <v>-</v>
          </cell>
          <cell r="BJ401" t="str">
            <v>-</v>
          </cell>
          <cell r="BK401">
            <v>0</v>
          </cell>
          <cell r="BL401">
            <v>1460</v>
          </cell>
          <cell r="BM401">
            <v>0</v>
          </cell>
          <cell r="BN401" t="str">
            <v/>
          </cell>
          <cell r="BO401" t="str">
            <v/>
          </cell>
          <cell r="BP401" t="str">
            <v/>
          </cell>
          <cell r="BQ401" t="str">
            <v>-</v>
          </cell>
          <cell r="BR401" t="str">
            <v>-</v>
          </cell>
          <cell r="BS401" t="str">
            <v>-</v>
          </cell>
          <cell r="BT401" t="str">
            <v>นายธนบดี ผันผาย</v>
          </cell>
          <cell r="BU401">
            <v>883162011219</v>
          </cell>
          <cell r="BV401" t="str">
            <v>1.พันจ่าอากาศเอกธนบดี ผันผาย
2.นางสาวพรทิพย์ มาสวิน
3.จ่าสิบเอกอภิชัย บุญก่อน
4.นางสาวกชกร คำบุญเรือง</v>
          </cell>
          <cell r="BW401" t="str">
            <v>จำเลยที่ 1
คู่สมรสจำเลยที่ 1
จำเลยที่ 2
คู่สมรสจำเลยที่ 2</v>
          </cell>
          <cell r="BX401" t="str">
            <v>3-4506-00694-71-3
3-1002-01978-84-2
3-6705-00974-73-9
3-5602-00227-06-8</v>
          </cell>
          <cell r="BY401"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1851</v>
          </cell>
          <cell r="C402">
            <v>395</v>
          </cell>
          <cell r="D402">
            <v>26</v>
          </cell>
          <cell r="E402">
            <v>5</v>
          </cell>
          <cell r="F402">
            <v>2565</v>
          </cell>
          <cell r="G402" t="str">
            <v>800092650863,
80009265089</v>
          </cell>
          <cell r="H402" t="str">
            <v>นางสาว</v>
          </cell>
          <cell r="I402" t="str">
            <v>รัตนาพร</v>
          </cell>
          <cell r="J402" t="str">
            <v>กายเพชร์</v>
          </cell>
          <cell r="K402">
            <v>1509901588689</v>
          </cell>
          <cell r="L402" t="str">
            <v>มหาวิทยาลัยเชียงใหม่</v>
          </cell>
          <cell r="M402" t="str">
            <v>เชียงใหม่ 1</v>
          </cell>
          <cell r="N402">
            <v>8</v>
          </cell>
          <cell r="O402" t="str">
            <v>สินเชื่อแก้ไข้ปัญหาหนี้นอกระบบ PSA ระยะที่ 2,
สินเชื่อธนาคารประชาชน</v>
          </cell>
          <cell r="P402" t="str">
            <v>1.บุคคลค้ำประกัน</v>
          </cell>
          <cell r="Q402">
            <v>79956.91</v>
          </cell>
          <cell r="R402">
            <v>12463.75</v>
          </cell>
          <cell r="S402" t="str">
            <v>แขวงเชียงใหม่</v>
          </cell>
          <cell r="T402" t="str">
            <v>ผบE.3194</v>
          </cell>
          <cell r="U402" t="str">
            <v>2564</v>
          </cell>
          <cell r="V402" t="str">
            <v>ผบE.766</v>
          </cell>
          <cell r="W402">
            <v>2565</v>
          </cell>
          <cell r="X402">
            <v>28</v>
          </cell>
          <cell r="Y402">
            <v>2</v>
          </cell>
          <cell r="Z402">
            <v>2565</v>
          </cell>
          <cell r="AA402"/>
          <cell r="AB402"/>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26/5/2565)//สืบแล้ว รายงานผล วันที่ 11/7/2565</v>
          </cell>
          <cell r="BC402">
            <v>900</v>
          </cell>
          <cell r="BD402">
            <v>21</v>
          </cell>
          <cell r="BE402">
            <v>3</v>
          </cell>
          <cell r="BF402">
            <v>2566</v>
          </cell>
          <cell r="BG402">
            <v>0</v>
          </cell>
          <cell r="BH402" t="str">
            <v>-</v>
          </cell>
          <cell r="BI402" t="str">
            <v>-</v>
          </cell>
          <cell r="BJ402" t="str">
            <v>-</v>
          </cell>
          <cell r="BK402">
            <v>0</v>
          </cell>
          <cell r="BL402">
            <v>980</v>
          </cell>
          <cell r="BM402">
            <v>0</v>
          </cell>
          <cell r="BN402" t="str">
            <v/>
          </cell>
          <cell r="BO402" t="str">
            <v/>
          </cell>
          <cell r="BP402" t="str">
            <v/>
          </cell>
          <cell r="BQ402" t="str">
            <v>-</v>
          </cell>
          <cell r="BR402" t="str">
            <v>-</v>
          </cell>
          <cell r="BS402" t="str">
            <v>-</v>
          </cell>
          <cell r="BT402" t="str">
            <v>นางสาวรัตนาพร กายเพชร์</v>
          </cell>
          <cell r="BU402">
            <v>883263012014</v>
          </cell>
          <cell r="BV402" t="str">
            <v>1.นางสาวรัตนาพร กายเพชร์
2.นางสาววรรณฤดี คำสุรินทร์
3.นางสาววรรณภรณ์ พันธ์ชัยศรี</v>
          </cell>
          <cell r="BW402" t="str">
            <v>จำเลยที่ 1
จำเลที่ 2
จำเลยที่ 3</v>
          </cell>
          <cell r="BX402" t="str">
            <v>1-5099-01588-68-9
1-5101-00298-00-5
3-5001-00290-39-6</v>
          </cell>
          <cell r="BY40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2" t="str">
            <v>ไม่พบทรัพย์</v>
          </cell>
          <cell r="CA402"/>
          <cell r="CB402"/>
          <cell r="CC402" t="str">
            <v>จันทร์นิภา</v>
          </cell>
          <cell r="CD402"/>
          <cell r="CE402"/>
          <cell r="CF402"/>
          <cell r="CG402"/>
          <cell r="CH402"/>
          <cell r="CI402"/>
          <cell r="CJ402"/>
          <cell r="CK402"/>
          <cell r="CL402"/>
          <cell r="CM402"/>
          <cell r="CN402"/>
          <cell r="CO402"/>
        </row>
        <row r="403">
          <cell r="B403">
            <v>1852</v>
          </cell>
          <cell r="C403">
            <v>396</v>
          </cell>
          <cell r="D403">
            <v>26</v>
          </cell>
          <cell r="E403">
            <v>5</v>
          </cell>
          <cell r="F403">
            <v>2565</v>
          </cell>
          <cell r="G403">
            <v>800117931769</v>
          </cell>
          <cell r="H403" t="str">
            <v>นาย</v>
          </cell>
          <cell r="I403" t="str">
            <v>ศตวรรษ</v>
          </cell>
          <cell r="J403" t="str">
            <v>พรามไธสง</v>
          </cell>
          <cell r="K403">
            <v>1570500171398</v>
          </cell>
          <cell r="L403" t="str">
            <v>มีโชคพลาซ่า</v>
          </cell>
          <cell r="M403" t="str">
            <v>เชียงใหม่ 2</v>
          </cell>
          <cell r="N403">
            <v>8</v>
          </cell>
          <cell r="O403" t="str">
            <v>สินเชื่อธนาคารประชาชนหนี้นอกระบบ PSA ระยะ3</v>
          </cell>
          <cell r="P403" t="str">
            <v>1.บุคคลค้ำประกัน</v>
          </cell>
          <cell r="Q403">
            <v>35686.47</v>
          </cell>
          <cell r="R403">
            <v>1407.09</v>
          </cell>
          <cell r="S403" t="str">
            <v>จังหวัดเทิง</v>
          </cell>
          <cell r="T403" t="str">
            <v>ผบE.204</v>
          </cell>
          <cell r="U403" t="str">
            <v>2565</v>
          </cell>
          <cell r="V403" t="str">
            <v>ผบE.434</v>
          </cell>
          <cell r="W403">
            <v>2565</v>
          </cell>
          <cell r="X403">
            <v>21</v>
          </cell>
          <cell r="Y403">
            <v>3</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v>
          </cell>
          <cell r="BC403">
            <v>900</v>
          </cell>
          <cell r="BD403">
            <v>31</v>
          </cell>
          <cell r="BE403">
            <v>1</v>
          </cell>
          <cell r="BF403">
            <v>2567</v>
          </cell>
          <cell r="BG403">
            <v>0</v>
          </cell>
          <cell r="BH403" t="str">
            <v>-</v>
          </cell>
          <cell r="BI403" t="str">
            <v>-</v>
          </cell>
          <cell r="BJ403" t="str">
            <v>-</v>
          </cell>
          <cell r="BK403">
            <v>0</v>
          </cell>
          <cell r="BL403">
            <v>1055</v>
          </cell>
          <cell r="BM403">
            <v>0</v>
          </cell>
          <cell r="BN403" t="str">
            <v/>
          </cell>
          <cell r="BO403" t="str">
            <v/>
          </cell>
          <cell r="BP403" t="str">
            <v/>
          </cell>
          <cell r="BQ403" t="str">
            <v>-</v>
          </cell>
          <cell r="BR403" t="str">
            <v>-</v>
          </cell>
          <cell r="BS403" t="str">
            <v>-</v>
          </cell>
          <cell r="BT403" t="str">
            <v>นายศตวรรษ พรามไธสง</v>
          </cell>
          <cell r="BU403">
            <v>883264010402</v>
          </cell>
          <cell r="BV403" t="str">
            <v>1.นายศตวรรษ พรามไธสง
2.นางสาวพรวนัช บุญยืน
3.นายกนธี อ่อนดี</v>
          </cell>
          <cell r="BW403" t="str">
            <v>จำเลยที่ 1
จำเลยที่ 2
จำเลยที่ 3</v>
          </cell>
          <cell r="BX403" t="str">
            <v>1-5705-00171-39-8
1-5601-00290-11-0
1-6003-00064-06-6</v>
          </cell>
          <cell r="BY403"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3" t="str">
            <v>ไม่พบทรัพย์</v>
          </cell>
          <cell r="CA403" t="str">
            <v>ไม่พบทรัพย์</v>
          </cell>
          <cell r="CB403"/>
          <cell r="CC403" t="str">
            <v>จันทร์นิภา</v>
          </cell>
          <cell r="CD403"/>
          <cell r="CE403"/>
          <cell r="CF403"/>
          <cell r="CG403"/>
          <cell r="CH403"/>
          <cell r="CI403"/>
          <cell r="CJ403"/>
          <cell r="CK403"/>
          <cell r="CL403"/>
          <cell r="CM403"/>
          <cell r="CN403"/>
          <cell r="CO403"/>
        </row>
        <row r="404">
          <cell r="B404">
            <v>1853</v>
          </cell>
          <cell r="C404">
            <v>397</v>
          </cell>
          <cell r="D404">
            <v>30</v>
          </cell>
          <cell r="E404">
            <v>5</v>
          </cell>
          <cell r="F404">
            <v>2565</v>
          </cell>
          <cell r="G404">
            <v>800352020211</v>
          </cell>
          <cell r="H404" t="str">
            <v>นาย</v>
          </cell>
          <cell r="I404" t="str">
            <v>สุทิน</v>
          </cell>
          <cell r="J404" t="str">
            <v>เพ็ชรอัยรา</v>
          </cell>
          <cell r="K404">
            <v>5100299066436</v>
          </cell>
          <cell r="L404" t="str">
            <v>เชียงใหม่</v>
          </cell>
          <cell r="M404" t="str">
            <v>เชียงใหม่ 1</v>
          </cell>
          <cell r="N404">
            <v>8</v>
          </cell>
          <cell r="O404" t="str">
            <v>สินเชื่อสวัสดิการ</v>
          </cell>
          <cell r="P404" t="str">
            <v>1.บุคคลค้ำประกัน</v>
          </cell>
          <cell r="Q404">
            <v>901724.93</v>
          </cell>
          <cell r="R404">
            <v>364450.86</v>
          </cell>
          <cell r="S404" t="str">
            <v>จังหวัดเชียงใหม่</v>
          </cell>
          <cell r="T404" t="str">
            <v>ผบE.1243</v>
          </cell>
          <cell r="U404" t="str">
            <v>2564</v>
          </cell>
          <cell r="V404" t="str">
            <v>ผบE.513</v>
          </cell>
          <cell r="W404">
            <v>2565</v>
          </cell>
          <cell r="X404">
            <v>25</v>
          </cell>
          <cell r="Y404">
            <v>4</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30/5/2565)//สืบทรัพย์//รายงานผล วันที่ 2/8/2565</v>
          </cell>
          <cell r="BC404">
            <v>0</v>
          </cell>
          <cell r="BD404">
            <v>8</v>
          </cell>
          <cell r="BE404">
            <v>3</v>
          </cell>
          <cell r="BF404">
            <v>2567</v>
          </cell>
          <cell r="BG404">
            <v>0</v>
          </cell>
          <cell r="BH404" t="str">
            <v>-</v>
          </cell>
          <cell r="BI404" t="str">
            <v>-</v>
          </cell>
          <cell r="BJ404" t="str">
            <v>-</v>
          </cell>
          <cell r="BK404">
            <v>0</v>
          </cell>
          <cell r="BL404">
            <v>1815</v>
          </cell>
          <cell r="BM404">
            <v>0</v>
          </cell>
          <cell r="BN404" t="str">
            <v/>
          </cell>
          <cell r="BO404" t="str">
            <v/>
          </cell>
          <cell r="BP404" t="str">
            <v/>
          </cell>
          <cell r="BQ404" t="str">
            <v>-</v>
          </cell>
          <cell r="BR404" t="str">
            <v>-</v>
          </cell>
          <cell r="BS404" t="str">
            <v>-</v>
          </cell>
          <cell r="BT404" t="str">
            <v>นายสุทิน เพ็ชรอัยรา</v>
          </cell>
          <cell r="BU404">
            <v>823561010842</v>
          </cell>
          <cell r="BV404" t="str">
            <v>1.นายกีรดิตหรือสุทิน เพ็ชรอัยรา
2.นางทัศนา เพ็ชรอัยรา
3.นายเฉลิมพล กันทาเดช
5.นางสมหญิง กันทาเดช</v>
          </cell>
          <cell r="BW404" t="str">
            <v>จำเลยที่ 1
ทายาทโดยธรรมจำเลยทื่1
จำเลยที่ 2
คู่สมรสจำเลยที่ 2</v>
          </cell>
          <cell r="BX404" t="str">
            <v>5-1002-99066-43-6
3-8205-00138-55-6
3-5708-00359-80-1
3-5709-00266-13-9</v>
          </cell>
          <cell r="BY404"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4"/>
          <cell r="CA404"/>
          <cell r="CB404"/>
          <cell r="CC404" t="str">
            <v>จันทร์นิภา</v>
          </cell>
          <cell r="CD404"/>
          <cell r="CE404"/>
          <cell r="CF404"/>
          <cell r="CG404"/>
          <cell r="CH404"/>
          <cell r="CI404"/>
          <cell r="CJ404"/>
          <cell r="CK404"/>
          <cell r="CL404"/>
          <cell r="CM404"/>
          <cell r="CN404"/>
          <cell r="CO404"/>
        </row>
        <row r="405">
          <cell r="B405">
            <v>1854</v>
          </cell>
          <cell r="C405">
            <v>398</v>
          </cell>
          <cell r="D405">
            <v>30</v>
          </cell>
          <cell r="E405">
            <v>5</v>
          </cell>
          <cell r="F405">
            <v>2565</v>
          </cell>
          <cell r="G405">
            <v>800030207255</v>
          </cell>
          <cell r="H405" t="str">
            <v>นาย</v>
          </cell>
          <cell r="I405" t="str">
            <v>ขวัญ</v>
          </cell>
          <cell r="J405" t="str">
            <v>โยวะราช</v>
          </cell>
          <cell r="K405">
            <v>3560300949855</v>
          </cell>
          <cell r="L405" t="str">
            <v>เชียงใหม่</v>
          </cell>
          <cell r="M405" t="str">
            <v>เชียงใหม่ 1</v>
          </cell>
          <cell r="N405">
            <v>8</v>
          </cell>
          <cell r="O405" t="str">
            <v>สินเชื่อธนาคารประชาชน</v>
          </cell>
          <cell r="P405" t="str">
            <v>1.บุคคลค้ำประกัน</v>
          </cell>
          <cell r="Q405">
            <v>122908</v>
          </cell>
          <cell r="R405">
            <v>24006.86</v>
          </cell>
          <cell r="S405" t="str">
            <v>แขวงเชียงใหม่</v>
          </cell>
          <cell r="T405" t="str">
            <v>ผบ.39057</v>
          </cell>
          <cell r="U405" t="str">
            <v>2558</v>
          </cell>
          <cell r="V405" t="str">
            <v>ผบ.9992</v>
          </cell>
          <cell r="W405">
            <v>2558</v>
          </cell>
          <cell r="X405"/>
          <cell r="Y405"/>
          <cell r="Z405"/>
          <cell r="AA405">
            <v>19</v>
          </cell>
          <cell r="AB405">
            <v>12</v>
          </cell>
          <cell r="AC405">
            <v>2558</v>
          </cell>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1500</v>
          </cell>
          <cell r="BD405" t="str">
            <v>8
8</v>
          </cell>
          <cell r="BE405" t="str">
            <v>1
3</v>
          </cell>
          <cell r="BF405" t="str">
            <v>2567
2567</v>
          </cell>
          <cell r="BG405">
            <v>0</v>
          </cell>
          <cell r="BH405" t="str">
            <v>-</v>
          </cell>
          <cell r="BI405" t="str">
            <v>-</v>
          </cell>
          <cell r="BJ405" t="str">
            <v>-</v>
          </cell>
          <cell r="BK405">
            <v>0</v>
          </cell>
          <cell r="BL405" t="str">
            <v>2290
405</v>
          </cell>
          <cell r="BM405">
            <v>0</v>
          </cell>
          <cell r="BN405" t="str">
            <v/>
          </cell>
          <cell r="BO405" t="str">
            <v/>
          </cell>
          <cell r="BP405" t="str">
            <v/>
          </cell>
          <cell r="BQ405" t="str">
            <v>-</v>
          </cell>
          <cell r="BR405" t="str">
            <v>-</v>
          </cell>
          <cell r="BS405" t="str">
            <v>-</v>
          </cell>
          <cell r="BT405" t="str">
            <v>นายขวัญ โยวะราช</v>
          </cell>
          <cell r="BU405">
            <v>823558010521</v>
          </cell>
          <cell r="BV405"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5" t="str">
            <v>จำเลยที่ 1
คู่สมรสจำเลยที่ 1
จำเลยที่ 2
จำเลยที่ 3
คู่สมรสจำเลยที่ 3</v>
          </cell>
          <cell r="BX405" t="str">
            <v>3-5603-00949-85-5
3-1101-00950-02-1
3-5103-00411-91-0
3-5002-00365-79-7
4-5006-00003-37-8</v>
          </cell>
          <cell r="BY405"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5"/>
          <cell r="CA405"/>
          <cell r="CB405"/>
          <cell r="CC405" t="str">
            <v>นพวิสต์</v>
          </cell>
          <cell r="CD405"/>
          <cell r="CE405"/>
          <cell r="CF405"/>
          <cell r="CG405"/>
          <cell r="CH405"/>
          <cell r="CI405"/>
          <cell r="CJ405"/>
          <cell r="CK405"/>
          <cell r="CL405"/>
          <cell r="CM405"/>
          <cell r="CN405"/>
          <cell r="CO405"/>
        </row>
        <row r="406">
          <cell r="B406">
            <v>1855</v>
          </cell>
          <cell r="C406">
            <v>399</v>
          </cell>
          <cell r="D406">
            <v>24</v>
          </cell>
          <cell r="E406">
            <v>5</v>
          </cell>
          <cell r="F406">
            <v>2565</v>
          </cell>
          <cell r="G406">
            <v>800076227894</v>
          </cell>
          <cell r="H406" t="str">
            <v>นาย</v>
          </cell>
          <cell r="I406" t="str">
            <v>นัทนันท์</v>
          </cell>
          <cell r="J406" t="str">
            <v>เจริญสันติกุล</v>
          </cell>
          <cell r="K406">
            <v>2580100026305</v>
          </cell>
          <cell r="L406" t="str">
            <v>เซ็นทรัลแอร์พอร์ตฯ</v>
          </cell>
          <cell r="M406" t="str">
            <v>เชียงใหม่ 1</v>
          </cell>
          <cell r="N406">
            <v>8</v>
          </cell>
          <cell r="O406" t="str">
            <v>สินเชื่อธนาคารประชาชน</v>
          </cell>
          <cell r="P406" t="str">
            <v>1.บุคคลค้ำประกัน</v>
          </cell>
          <cell r="Q406">
            <v>104641</v>
          </cell>
          <cell r="R406">
            <v>31209.920000000013</v>
          </cell>
          <cell r="S406" t="str">
            <v>จังหวัดเชียงคำ</v>
          </cell>
          <cell r="T406" t="str">
            <v>ผบE.126</v>
          </cell>
          <cell r="U406" t="str">
            <v>2565</v>
          </cell>
          <cell r="V406" t="str">
            <v>ผบE.224</v>
          </cell>
          <cell r="W406">
            <v>2565</v>
          </cell>
          <cell r="X406">
            <v>14</v>
          </cell>
          <cell r="Y406">
            <v>3</v>
          </cell>
          <cell r="Z406">
            <v>2565</v>
          </cell>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24/5/2565)//สืบแล้ว  รายงานผล วันที่ 21/6/2565</v>
          </cell>
          <cell r="BC406">
            <v>900</v>
          </cell>
          <cell r="BD406">
            <v>18</v>
          </cell>
          <cell r="BE406">
            <v>1</v>
          </cell>
          <cell r="BF406">
            <v>2566</v>
          </cell>
          <cell r="BG406">
            <v>0</v>
          </cell>
          <cell r="BH406" t="str">
            <v>-</v>
          </cell>
          <cell r="BI406" t="str">
            <v>-</v>
          </cell>
          <cell r="BJ406" t="str">
            <v>-</v>
          </cell>
          <cell r="BK406">
            <v>0</v>
          </cell>
          <cell r="BL406">
            <v>980</v>
          </cell>
          <cell r="BM406">
            <v>0</v>
          </cell>
          <cell r="BN406">
            <v>21</v>
          </cell>
          <cell r="BO406">
            <v>3</v>
          </cell>
          <cell r="BP406">
            <v>2566</v>
          </cell>
          <cell r="BQ406" t="str">
            <v>-</v>
          </cell>
          <cell r="BR406" t="str">
            <v>-</v>
          </cell>
          <cell r="BS406" t="str">
            <v>-</v>
          </cell>
          <cell r="BT406" t="str">
            <v>นายนัทนันท์ เจริญสันติกุล</v>
          </cell>
          <cell r="BU406">
            <v>883165010027</v>
          </cell>
          <cell r="BV406" t="str">
            <v>1.นายนันทนันท์  เจริญสันติกุล
2.นางสาวดวงดาว  เวียงคำ
3.นางสาวชนาภา  เจริญสันติกุล</v>
          </cell>
          <cell r="BW406" t="str">
            <v>จำเลยที่ 1
จำเลยที่ 2
จำเลยที่ 3</v>
          </cell>
          <cell r="BX406" t="str">
            <v>2-5801-00026-30-5
3-5603-00616-46-5
1-5899-00087-42-2</v>
          </cell>
          <cell r="BY406"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6" t="str">
            <v>ไม่พบทรัพย์</v>
          </cell>
          <cell r="CA406" t="str">
            <v>พบทรัพย์</v>
          </cell>
          <cell r="CB406">
            <v>3</v>
          </cell>
          <cell r="CC406" t="str">
            <v>จันทร์นิภา</v>
          </cell>
          <cell r="CD406"/>
          <cell r="CE406"/>
          <cell r="CF406"/>
          <cell r="CG406"/>
          <cell r="CH406"/>
          <cell r="CI406"/>
          <cell r="CJ406"/>
          <cell r="CK406"/>
          <cell r="CL406"/>
          <cell r="CM406"/>
          <cell r="CN406"/>
          <cell r="CO406"/>
        </row>
        <row r="407">
          <cell r="B407">
            <v>1856</v>
          </cell>
          <cell r="C407">
            <v>400</v>
          </cell>
          <cell r="D407">
            <v>24</v>
          </cell>
          <cell r="E407">
            <v>5</v>
          </cell>
          <cell r="F407">
            <v>2565</v>
          </cell>
          <cell r="G407">
            <v>800076227886</v>
          </cell>
          <cell r="H407" t="str">
            <v>นางสาว</v>
          </cell>
          <cell r="I407" t="str">
            <v>ดวงดาว</v>
          </cell>
          <cell r="J407" t="str">
            <v>เวียงคำ</v>
          </cell>
          <cell r="K407">
            <v>3560300616465</v>
          </cell>
          <cell r="L407" t="str">
            <v>เซ็นทรัลแอร์พอร์ตฯ</v>
          </cell>
          <cell r="M407" t="str">
            <v>เชียงใหม่ 1</v>
          </cell>
          <cell r="N407">
            <v>8</v>
          </cell>
          <cell r="O407" t="str">
            <v>สินเชื่อธนาคารประชาชน</v>
          </cell>
          <cell r="P407" t="str">
            <v>1.บุคคลค้ำประกัน</v>
          </cell>
          <cell r="Q407">
            <v>100552.3</v>
          </cell>
          <cell r="R407">
            <v>27512.569999999992</v>
          </cell>
          <cell r="S407" t="str">
            <v>จังหวัดเชียงคำ</v>
          </cell>
          <cell r="T407" t="str">
            <v>ผบE.127</v>
          </cell>
          <cell r="U407" t="str">
            <v>2566</v>
          </cell>
          <cell r="V407" t="str">
            <v>ผบE.225</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v>
          </cell>
          <cell r="BC407" t="str">
            <v>0
900</v>
          </cell>
          <cell r="BD407" t="str">
            <v>8
8</v>
          </cell>
          <cell r="BE407" t="str">
            <v>1
3</v>
          </cell>
          <cell r="BF407" t="str">
            <v>2567
2567</v>
          </cell>
          <cell r="BG407">
            <v>0</v>
          </cell>
          <cell r="BH407" t="str">
            <v>-</v>
          </cell>
          <cell r="BI407" t="str">
            <v>-</v>
          </cell>
          <cell r="BJ407" t="str">
            <v>-</v>
          </cell>
          <cell r="BK407">
            <v>0</v>
          </cell>
          <cell r="BL407" t="str">
            <v>725
235</v>
          </cell>
          <cell r="BM407">
            <v>0</v>
          </cell>
          <cell r="BN407" t="str">
            <v/>
          </cell>
          <cell r="BO407" t="str">
            <v/>
          </cell>
          <cell r="BP407" t="str">
            <v/>
          </cell>
          <cell r="BQ407" t="str">
            <v>-</v>
          </cell>
          <cell r="BR407" t="str">
            <v>-</v>
          </cell>
          <cell r="BS407" t="str">
            <v>-</v>
          </cell>
          <cell r="BT407" t="str">
            <v>นางสาวดวงดาว เวียงคำ</v>
          </cell>
          <cell r="BU407">
            <v>883164010448</v>
          </cell>
          <cell r="BV407" t="str">
            <v>1.นางสาวดวงดาว  เวียงคำ
2.นายนันทนันท์  เจริญสันติกุล
3.นางสาวชนาภา  เจริญสันติกุล</v>
          </cell>
          <cell r="BW407" t="str">
            <v>จำเลยที่ 1
จำเลยที่ 2
จำเลยที่ 3</v>
          </cell>
          <cell r="BX407" t="str">
            <v>3-5603-00616-46-5
2-5801-00026-30-5
1-5899-00087-42-2</v>
          </cell>
          <cell r="BY407"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7" t="str">
            <v>ไม่พบทรัพย์</v>
          </cell>
          <cell r="CA407"/>
          <cell r="CB407">
            <v>3</v>
          </cell>
          <cell r="CC407" t="str">
            <v>จันทร์นิภา</v>
          </cell>
          <cell r="CD407"/>
          <cell r="CE407"/>
          <cell r="CF407"/>
          <cell r="CG407"/>
          <cell r="CH407"/>
          <cell r="CI407"/>
          <cell r="CJ407"/>
          <cell r="CK407"/>
          <cell r="CL407"/>
          <cell r="CM407"/>
          <cell r="CN407"/>
          <cell r="CO407"/>
        </row>
        <row r="408">
          <cell r="B408">
            <v>1858</v>
          </cell>
          <cell r="C408">
            <v>401</v>
          </cell>
          <cell r="D408">
            <v>14</v>
          </cell>
          <cell r="E408">
            <v>6</v>
          </cell>
          <cell r="F408">
            <v>2565</v>
          </cell>
          <cell r="G408">
            <v>800040836721</v>
          </cell>
          <cell r="H408" t="str">
            <v>นางสาว</v>
          </cell>
          <cell r="I408" t="str">
            <v>ศิริขวัญ</v>
          </cell>
          <cell r="J408" t="str">
            <v>มาตา</v>
          </cell>
          <cell r="K408">
            <v>1570500030042</v>
          </cell>
          <cell r="L408" t="str">
            <v>ท่าแพ</v>
          </cell>
          <cell r="M408" t="str">
            <v>เชียงใหม่ 1</v>
          </cell>
          <cell r="N408">
            <v>8</v>
          </cell>
          <cell r="O408" t="str">
            <v>สินเชื่อธนาคารประชาชน</v>
          </cell>
          <cell r="P408" t="str">
            <v>1.บุคคลค้ำประกัน</v>
          </cell>
          <cell r="Q408">
            <v>133332</v>
          </cell>
          <cell r="R408">
            <v>79439.570000000007</v>
          </cell>
          <cell r="S408" t="str">
            <v>แขวงเชียงราย</v>
          </cell>
          <cell r="T408" t="str">
            <v>ผบE.328</v>
          </cell>
          <cell r="U408" t="str">
            <v>2563</v>
          </cell>
          <cell r="V408" t="str">
            <v>ผบE.383</v>
          </cell>
          <cell r="W408">
            <v>2563</v>
          </cell>
          <cell r="X408"/>
          <cell r="Y408"/>
          <cell r="Z408"/>
          <cell r="AA408">
            <v>26</v>
          </cell>
          <cell r="AB408">
            <v>8</v>
          </cell>
          <cell r="AC408">
            <v>2563</v>
          </cell>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14/6/2565)//สืบแล้ว รายงานผล วันที่ 21/7/2565</v>
          </cell>
          <cell r="BC408">
            <v>1200</v>
          </cell>
          <cell r="BD408">
            <v>8</v>
          </cell>
          <cell r="BE408">
            <v>1</v>
          </cell>
          <cell r="BF408">
            <v>2567</v>
          </cell>
          <cell r="BG408">
            <v>0</v>
          </cell>
          <cell r="BH408" t="str">
            <v>-</v>
          </cell>
          <cell r="BI408" t="str">
            <v>-</v>
          </cell>
          <cell r="BJ408" t="str">
            <v>-</v>
          </cell>
          <cell r="BK408">
            <v>0</v>
          </cell>
          <cell r="BL408">
            <v>1145</v>
          </cell>
          <cell r="BM408">
            <v>0</v>
          </cell>
          <cell r="BN408">
            <v>11</v>
          </cell>
          <cell r="BO408">
            <v>3</v>
          </cell>
          <cell r="BP408">
            <v>2567</v>
          </cell>
          <cell r="BQ408" t="str">
            <v>-</v>
          </cell>
          <cell r="BR408" t="str">
            <v>-</v>
          </cell>
          <cell r="BS408" t="str">
            <v>-</v>
          </cell>
          <cell r="BT408" t="str">
            <v>นางสาวศิริขวัญ มาตา</v>
          </cell>
          <cell r="BU408">
            <v>823559010157</v>
          </cell>
          <cell r="BV408" t="str">
            <v>1.นางสาวศิริขวัญ มาตา
2.นางสาวศิริขวัญ จันทาพูน
3.นางสาวพัชนี กองประสิทธิ์
4.นายเอกชัย ปวนปันมา</v>
          </cell>
          <cell r="BW408" t="str">
            <v>จำเลยที่ 1
จำเลยที่ 2
จำเลยที่ 3
คู่สมรสจำเลยที่ 3</v>
          </cell>
          <cell r="BX408" t="str">
            <v>1-5705-00030-04-2
1-5708-00031-49-4
1-3421-00045-96-8
3-5012-00016-57-2</v>
          </cell>
          <cell r="BY408"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8" t="str">
            <v>ไม่พบทรัพย์</v>
          </cell>
          <cell r="CA408"/>
          <cell r="CB408"/>
          <cell r="CC408" t="str">
            <v>จันทร์นิภา</v>
          </cell>
          <cell r="CD408"/>
          <cell r="CE408"/>
          <cell r="CF408"/>
          <cell r="CG408"/>
          <cell r="CH408"/>
          <cell r="CI408"/>
          <cell r="CJ408"/>
          <cell r="CK408"/>
          <cell r="CL408"/>
          <cell r="CM408"/>
          <cell r="CN408"/>
          <cell r="CO408"/>
        </row>
        <row r="409">
          <cell r="B409">
            <v>1859</v>
          </cell>
          <cell r="C409">
            <v>402</v>
          </cell>
          <cell r="D409">
            <v>14</v>
          </cell>
          <cell r="E409">
            <v>6</v>
          </cell>
          <cell r="F409">
            <v>2565</v>
          </cell>
          <cell r="G409">
            <v>800069246216</v>
          </cell>
          <cell r="H409" t="str">
            <v>นาย</v>
          </cell>
          <cell r="I409" t="str">
            <v>จักรกริช</v>
          </cell>
          <cell r="J409" t="str">
            <v>เป็งศิริ</v>
          </cell>
          <cell r="K409">
            <v>1501100080655</v>
          </cell>
          <cell r="L409" t="str">
            <v>ราษฏร์อุทิศหาดใหญ่</v>
          </cell>
          <cell r="M409" t="str">
            <v>สงขลา 2</v>
          </cell>
          <cell r="N409">
            <v>18</v>
          </cell>
          <cell r="O409" t="str">
            <v>สินเชื่อธนาคารประชาชน</v>
          </cell>
          <cell r="P409" t="str">
            <v>1.บุคคลค้ำประกัน</v>
          </cell>
          <cell r="Q409">
            <v>33623.279999999999</v>
          </cell>
          <cell r="R409">
            <v>11273.19</v>
          </cell>
          <cell r="S409" t="str">
            <v>จังหวัดปากพนัง</v>
          </cell>
          <cell r="T409" t="str">
            <v>ผบ.84</v>
          </cell>
          <cell r="U409" t="str">
            <v>2564</v>
          </cell>
          <cell r="V409" t="str">
            <v>ผบ.83</v>
          </cell>
          <cell r="W409">
            <v>2564</v>
          </cell>
          <cell r="X409"/>
          <cell r="Y409"/>
          <cell r="Z409"/>
          <cell r="AA409">
            <v>7</v>
          </cell>
          <cell r="AB409">
            <v>6</v>
          </cell>
          <cell r="AC409">
            <v>2564</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09" t="str">
            <v/>
          </cell>
          <cell r="BD409" t="str">
            <v/>
          </cell>
          <cell r="BE409" t="str">
            <v/>
          </cell>
          <cell r="BF409" t="str">
            <v/>
          </cell>
          <cell r="BG409" t="str">
            <v/>
          </cell>
          <cell r="BH409" t="str">
            <v/>
          </cell>
          <cell r="BI409" t="str">
            <v/>
          </cell>
          <cell r="BJ409" t="str">
            <v/>
          </cell>
          <cell r="BK409" t="str">
            <v/>
          </cell>
          <cell r="BL409" t="str">
            <v/>
          </cell>
          <cell r="BM409" t="str">
            <v/>
          </cell>
          <cell r="BN409" t="str">
            <v/>
          </cell>
          <cell r="BO409" t="str">
            <v/>
          </cell>
          <cell r="BP409" t="str">
            <v/>
          </cell>
          <cell r="BQ409" t="str">
            <v/>
          </cell>
          <cell r="BR409" t="str">
            <v/>
          </cell>
          <cell r="BS409" t="str">
            <v/>
          </cell>
          <cell r="BT409" t="str">
            <v>นายจักรกริช เป็งศิริ</v>
          </cell>
          <cell r="BU409">
            <v>0</v>
          </cell>
          <cell r="BV409"/>
          <cell r="BW409"/>
          <cell r="BX409"/>
          <cell r="BY409"/>
          <cell r="BZ409"/>
          <cell r="CA409"/>
          <cell r="CB409"/>
          <cell r="CC409" t="str">
            <v>จันทร์นิภา</v>
          </cell>
          <cell r="CD409"/>
          <cell r="CE409"/>
          <cell r="CF409"/>
          <cell r="CG409"/>
          <cell r="CH409"/>
          <cell r="CI409"/>
          <cell r="CJ409"/>
          <cell r="CK409"/>
          <cell r="CL409"/>
          <cell r="CM409"/>
          <cell r="CN409"/>
          <cell r="CO409"/>
        </row>
        <row r="410">
          <cell r="B410">
            <v>1860</v>
          </cell>
          <cell r="C410">
            <v>403</v>
          </cell>
          <cell r="D410">
            <v>20</v>
          </cell>
          <cell r="E410">
            <v>6</v>
          </cell>
          <cell r="F410">
            <v>2565</v>
          </cell>
          <cell r="G410">
            <v>800037423459</v>
          </cell>
          <cell r="H410" t="str">
            <v>นาย</v>
          </cell>
          <cell r="I410" t="str">
            <v>ทนงชัย</v>
          </cell>
          <cell r="J410" t="str">
            <v>ขันทปราบ</v>
          </cell>
          <cell r="K410">
            <v>3500700559116</v>
          </cell>
          <cell r="L410" t="str">
            <v xml:space="preserve"> แม่โจ้</v>
          </cell>
          <cell r="M410" t="str">
            <v>เชียงใหม่ 2</v>
          </cell>
          <cell r="N410">
            <v>8</v>
          </cell>
          <cell r="O410" t="str">
            <v>สินเชื่อเพื่อพัฒนากลุ่มอาชีพ</v>
          </cell>
          <cell r="P410" t="str">
            <v>1.บุคคลค้ำประกัน</v>
          </cell>
          <cell r="Q410">
            <v>404491.43</v>
          </cell>
          <cell r="R410">
            <v>36334.870000000003</v>
          </cell>
          <cell r="S410" t="str">
            <v>จังหวัดเชียงใหม่</v>
          </cell>
          <cell r="T410" t="str">
            <v>ผบE.1241</v>
          </cell>
          <cell r="U410" t="str">
            <v>2564</v>
          </cell>
          <cell r="V410" t="str">
            <v>ผบE.518</v>
          </cell>
          <cell r="W410">
            <v>2565</v>
          </cell>
          <cell r="X410">
            <v>25</v>
          </cell>
          <cell r="Y410">
            <v>4</v>
          </cell>
          <cell r="Z410">
            <v>2565</v>
          </cell>
          <cell r="AA410"/>
          <cell r="AB410"/>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20/6/2565)//สืบทรัพย์แล้ว รายงานผล วันที่ 26/8/2565</v>
          </cell>
          <cell r="BC410" t="str">
            <v>0
3300</v>
          </cell>
          <cell r="BD410" t="str">
            <v>31
19</v>
          </cell>
          <cell r="BE410" t="str">
            <v>1
4</v>
          </cell>
          <cell r="BF410" t="str">
            <v>2567
2567</v>
          </cell>
          <cell r="BG410">
            <v>0</v>
          </cell>
          <cell r="BH410" t="str">
            <v>-</v>
          </cell>
          <cell r="BI410" t="str">
            <v>-</v>
          </cell>
          <cell r="BJ410" t="str">
            <v>-</v>
          </cell>
          <cell r="BK410">
            <v>0</v>
          </cell>
          <cell r="BL410" t="str">
            <v>2700
1015</v>
          </cell>
          <cell r="BM410">
            <v>0</v>
          </cell>
          <cell r="BN410" t="str">
            <v/>
          </cell>
          <cell r="BO410" t="str">
            <v/>
          </cell>
          <cell r="BP410" t="str">
            <v/>
          </cell>
          <cell r="BQ410" t="str">
            <v>-</v>
          </cell>
          <cell r="BR410" t="str">
            <v>-</v>
          </cell>
          <cell r="BS410" t="str">
            <v>-</v>
          </cell>
          <cell r="BT410" t="str">
            <v>นายทนงชัย ขันทปราบ</v>
          </cell>
          <cell r="BU410">
            <v>883264010100</v>
          </cell>
          <cell r="BV410"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0"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0" t="str">
            <v>3-5007-00559-11-6
3-4010-01034-15-6
3-5007-00547-69-0
3-5007-00483-42-0
3-5099-00434-75-7
3-5007-00559-10-8
3-7301-01455-31-1
3-6099-00531-33-6
3-5002-00517-33-3
3-7301-01549-98-7
3-4899-00131-54-2</v>
          </cell>
          <cell r="BY410"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0"/>
          <cell r="CA410"/>
          <cell r="CB410"/>
          <cell r="CC410" t="str">
            <v>จันทร์นิภา</v>
          </cell>
          <cell r="CD410"/>
          <cell r="CE410"/>
          <cell r="CF410"/>
          <cell r="CG410"/>
          <cell r="CH410"/>
          <cell r="CI410"/>
          <cell r="CJ410"/>
          <cell r="CK410"/>
          <cell r="CL410"/>
          <cell r="CM410"/>
          <cell r="CN410"/>
          <cell r="CO410"/>
        </row>
        <row r="411">
          <cell r="B411">
            <v>1861</v>
          </cell>
          <cell r="C411">
            <v>404</v>
          </cell>
          <cell r="D411">
            <v>21</v>
          </cell>
          <cell r="E411">
            <v>6</v>
          </cell>
          <cell r="F411">
            <v>2565</v>
          </cell>
          <cell r="G411">
            <v>800096151314</v>
          </cell>
          <cell r="H411" t="str">
            <v>นางสาว</v>
          </cell>
          <cell r="I411" t="str">
            <v>นริศรา</v>
          </cell>
          <cell r="J411" t="str">
            <v>ขวานทอง</v>
          </cell>
          <cell r="K411" t="str">
            <v>1 5099 01072 45 3</v>
          </cell>
          <cell r="L411" t="str">
            <v>เซ็นทรัลแอร์พอร์ตพลาซ่าเชียงใหม่</v>
          </cell>
          <cell r="M411" t="str">
            <v>เชียงใหม่ 1</v>
          </cell>
          <cell r="N411">
            <v>8</v>
          </cell>
          <cell r="O411" t="str">
            <v>สินเชื่อธนาคารประชาชน</v>
          </cell>
          <cell r="P411" t="str">
            <v>1.บุคคลค้ำประกัน</v>
          </cell>
          <cell r="Q411">
            <v>181244</v>
          </cell>
          <cell r="R411">
            <v>37697.29</v>
          </cell>
          <cell r="S411" t="str">
            <v>แขวงเชียงใหม่</v>
          </cell>
          <cell r="T411" t="str">
            <v>ผบE780</v>
          </cell>
          <cell r="U411">
            <v>2565</v>
          </cell>
          <cell r="V411" t="str">
            <v>ผบE1101</v>
          </cell>
          <cell r="W411">
            <v>2565</v>
          </cell>
          <cell r="X411">
            <v>8</v>
          </cell>
          <cell r="Y411">
            <v>3</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21/6/2565)//สืบทรัพย์//รายงานผล วันที่ 2/8/2565
คำสั่งสืบทรัพย์ครั้งที่ 2 วันที่ 24/05/2566//สืบแล้ว รายงานผลสืบ วันที่ 13/11/2566</v>
          </cell>
          <cell r="BC411" t="str">
            <v>0
900
900</v>
          </cell>
          <cell r="BD411" t="str">
            <v>8
8
21</v>
          </cell>
          <cell r="BE411" t="str">
            <v>1
3
6</v>
          </cell>
          <cell r="BF411" t="str">
            <v>2567
2567
2567</v>
          </cell>
          <cell r="BG411">
            <v>0</v>
          </cell>
          <cell r="BH411" t="str">
            <v>-</v>
          </cell>
          <cell r="BI411" t="str">
            <v>-</v>
          </cell>
          <cell r="BJ411" t="str">
            <v>-</v>
          </cell>
          <cell r="BK411">
            <v>0</v>
          </cell>
          <cell r="BL411" t="str">
            <v>760
235
1025</v>
          </cell>
          <cell r="BM411">
            <v>0</v>
          </cell>
          <cell r="BN411">
            <v>27</v>
          </cell>
          <cell r="BO411">
            <v>3</v>
          </cell>
          <cell r="BP411">
            <v>2567</v>
          </cell>
          <cell r="BQ411" t="str">
            <v>-</v>
          </cell>
          <cell r="BR411" t="str">
            <v>-</v>
          </cell>
          <cell r="BS411" t="str">
            <v>-</v>
          </cell>
          <cell r="BT411" t="str">
            <v>นางสาวนริศรา ขวานทอง</v>
          </cell>
          <cell r="BU411">
            <v>0</v>
          </cell>
          <cell r="BV411" t="str">
            <v>1.นางสาวนริศรา ขวานทอง
2.นางสาววราภรณ์ แปงคำเอ้ย
3.นายธีรวุฒิ แปงคำเอ้ย</v>
          </cell>
          <cell r="BW411" t="str">
            <v>จำเลยที่ 1
จำเลยที่ 2
จำเลยที่ 3</v>
          </cell>
          <cell r="BX411" t="str">
            <v>1-5099-01072-45-3
3-5012-00181-29-8
1-5099-00430-14-3</v>
          </cell>
          <cell r="BY41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1" t="str">
            <v>ไม่พบทรัพย์</v>
          </cell>
          <cell r="CA411"/>
          <cell r="CB411"/>
          <cell r="CC411" t="str">
            <v>จันทร์นิภา</v>
          </cell>
          <cell r="CD411" t="str">
            <v>1.นางสาวนริศรา ขวานทอง
2.นางสาววราภรณ์ แปงคำเอ้ย
3.นายธีรวุฒิ แปงคำเอ้ย</v>
          </cell>
          <cell r="CE411" t="str">
            <v>จำเลยที่ 1
จำเลยที่ 2
จำเลยที่ 3</v>
          </cell>
          <cell r="CF411" t="str">
            <v>1-5099-01072-45-3
3-5012-00181-29-8
1-5099-00430-14-3</v>
          </cell>
          <cell r="CG41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1" t="str">
            <v>ไม่พบทรัพย์</v>
          </cell>
          <cell r="CI411"/>
          <cell r="CJ411"/>
          <cell r="CK411"/>
          <cell r="CL411"/>
          <cell r="CM411"/>
          <cell r="CN411"/>
          <cell r="CO411"/>
        </row>
        <row r="412">
          <cell r="B412">
            <v>1862</v>
          </cell>
          <cell r="C412">
            <v>405</v>
          </cell>
          <cell r="D412">
            <v>21</v>
          </cell>
          <cell r="E412">
            <v>6</v>
          </cell>
          <cell r="F412">
            <v>2565</v>
          </cell>
          <cell r="G412">
            <v>800085642497</v>
          </cell>
          <cell r="H412" t="str">
            <v>นาย</v>
          </cell>
          <cell r="I412" t="str">
            <v>อานนท์</v>
          </cell>
          <cell r="J412" t="str">
            <v>นิลสุวรรณ</v>
          </cell>
          <cell r="K412" t="str">
            <v>1 5099 00108 88 8</v>
          </cell>
          <cell r="L412" t="str">
            <v>เซ็นทรัลแอร์พอร์ตพลาซ่าเชียงใหม่</v>
          </cell>
          <cell r="M412" t="str">
            <v>เชียงใหม่ 1</v>
          </cell>
          <cell r="N412">
            <v>8</v>
          </cell>
          <cell r="O412" t="str">
            <v>สินเชื่อธนาคารประชาชน</v>
          </cell>
          <cell r="P412" t="str">
            <v>1.บุคคลค้ำประกัน</v>
          </cell>
          <cell r="Q412">
            <v>58560</v>
          </cell>
          <cell r="R412">
            <v>15918.93</v>
          </cell>
          <cell r="S412" t="str">
            <v>แขวงเชียงใหม่</v>
          </cell>
          <cell r="T412" t="str">
            <v>ผบE781</v>
          </cell>
          <cell r="U412">
            <v>2565</v>
          </cell>
          <cell r="V412" t="str">
            <v>ผบE3283</v>
          </cell>
          <cell r="W412">
            <v>2565</v>
          </cell>
          <cell r="X412">
            <v>6</v>
          </cell>
          <cell r="Y412">
            <v>6</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v>
          </cell>
          <cell r="BC412">
            <v>900</v>
          </cell>
          <cell r="BD412">
            <v>8</v>
          </cell>
          <cell r="BE412">
            <v>1</v>
          </cell>
          <cell r="BF412">
            <v>2567</v>
          </cell>
          <cell r="BG412">
            <v>0</v>
          </cell>
          <cell r="BH412" t="str">
            <v>-</v>
          </cell>
          <cell r="BI412" t="str">
            <v>-</v>
          </cell>
          <cell r="BJ412" t="str">
            <v>-</v>
          </cell>
          <cell r="BK412">
            <v>0</v>
          </cell>
          <cell r="BL412">
            <v>1045</v>
          </cell>
          <cell r="BM412">
            <v>0</v>
          </cell>
          <cell r="BN412">
            <v>27</v>
          </cell>
          <cell r="BO412">
            <v>3</v>
          </cell>
          <cell r="BP412">
            <v>2567</v>
          </cell>
          <cell r="BQ412" t="str">
            <v>-</v>
          </cell>
          <cell r="BR412" t="str">
            <v>-</v>
          </cell>
          <cell r="BS412" t="str">
            <v>-</v>
          </cell>
          <cell r="BT412" t="str">
            <v>นายอานนท์ นิลสุวรรณ</v>
          </cell>
          <cell r="BU412">
            <v>0</v>
          </cell>
          <cell r="BV412" t="str">
            <v>1.นายอานนท์ นิลสุวรรณ
2.นางสาวภัตร์วลันต์ มานะศรีสุกิจ
3.ว่าที่ร้อยตรีพิธิวัฒน์ วิรากานต์กุล</v>
          </cell>
          <cell r="BW412" t="str">
            <v>จำเลยที่ 1
คู่สมรสจำเลยที่ 1
จำเลยที่ 2</v>
          </cell>
          <cell r="BX412" t="str">
            <v>1-5099-00108-88-8
1-5099-00183-19-7
3-5019-00550-67-9</v>
          </cell>
          <cell r="BY41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2" t="str">
            <v>ไม่พบทรัพย์</v>
          </cell>
          <cell r="CA412"/>
          <cell r="CB412"/>
          <cell r="CC412" t="str">
            <v>จันทร์นิภา</v>
          </cell>
          <cell r="CD412"/>
          <cell r="CE412"/>
          <cell r="CF412"/>
          <cell r="CG412"/>
          <cell r="CH412"/>
          <cell r="CI412"/>
          <cell r="CJ412"/>
          <cell r="CK412"/>
          <cell r="CL412"/>
          <cell r="CM412"/>
          <cell r="CN412"/>
          <cell r="CO412"/>
        </row>
        <row r="413">
          <cell r="B413">
            <v>1863</v>
          </cell>
          <cell r="C413">
            <v>406</v>
          </cell>
          <cell r="D413">
            <v>21</v>
          </cell>
          <cell r="E413">
            <v>6</v>
          </cell>
          <cell r="F413">
            <v>2565</v>
          </cell>
          <cell r="G413" t="str">
            <v>800094725754, 
80008363406</v>
          </cell>
          <cell r="H413" t="str">
            <v>นางสาว</v>
          </cell>
          <cell r="I413" t="str">
            <v>พัชรินทร์</v>
          </cell>
          <cell r="J413" t="str">
            <v>รักชาติ</v>
          </cell>
          <cell r="K413" t="str">
            <v>1 2501 00239 31 1</v>
          </cell>
          <cell r="L413" t="str">
            <v>เซ็นทรัลแอร์พอร์ตพลาซ่าเชียงใหม่</v>
          </cell>
          <cell r="M413" t="str">
            <v>เชียงใหม่ 1</v>
          </cell>
          <cell r="N413">
            <v>8</v>
          </cell>
          <cell r="O413" t="str">
            <v>สินเชื่อธนาคารประชาชน</v>
          </cell>
          <cell r="P413" t="str">
            <v>1.บุคคลค้ำประกัน</v>
          </cell>
          <cell r="Q413">
            <v>92458</v>
          </cell>
          <cell r="R413">
            <v>25894</v>
          </cell>
          <cell r="S413" t="str">
            <v>แขวงเชียงใหม่</v>
          </cell>
          <cell r="T413" t="str">
            <v>ผบE783</v>
          </cell>
          <cell r="U413">
            <v>2565</v>
          </cell>
          <cell r="V413" t="str">
            <v>ผบE2178</v>
          </cell>
          <cell r="W413">
            <v>2565</v>
          </cell>
          <cell r="X413"/>
          <cell r="Y413"/>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21/6/2565)//สืบทรัพย์แล้ว//รายงานผล วันที่ 17/8/2565</v>
          </cell>
          <cell r="BC413" t="str">
            <v>0
900</v>
          </cell>
          <cell r="BD413" t="str">
            <v>8
8</v>
          </cell>
          <cell r="BE413" t="str">
            <v>1
3</v>
          </cell>
          <cell r="BF413" t="str">
            <v>2567
2567</v>
          </cell>
          <cell r="BG413">
            <v>0</v>
          </cell>
          <cell r="BH413" t="str">
            <v>-</v>
          </cell>
          <cell r="BI413" t="str">
            <v>-</v>
          </cell>
          <cell r="BJ413" t="str">
            <v>-</v>
          </cell>
          <cell r="BK413">
            <v>0</v>
          </cell>
          <cell r="BL413" t="str">
            <v>1015
235</v>
          </cell>
          <cell r="BM413">
            <v>0</v>
          </cell>
          <cell r="BN413" t="str">
            <v/>
          </cell>
          <cell r="BO413" t="str">
            <v/>
          </cell>
          <cell r="BP413" t="str">
            <v/>
          </cell>
          <cell r="BQ413" t="str">
            <v>-</v>
          </cell>
          <cell r="BR413" t="str">
            <v>-</v>
          </cell>
          <cell r="BS413" t="str">
            <v>-</v>
          </cell>
          <cell r="BT413" t="str">
            <v>นางสาวพัชรินทร์ รักชาติ</v>
          </cell>
          <cell r="BU413">
            <v>0</v>
          </cell>
          <cell r="BV413" t="str">
            <v>1.นางสาวณปภัช โชคกิจไพศล
2.นางสาวปภาวรินทร์ คชสาร
3.นางสาวพูลิตา เตปา</v>
          </cell>
          <cell r="BW413" t="str">
            <v>จำเลยที่ 1
จำเลยที่ 2
จำเลยที่ 3</v>
          </cell>
          <cell r="BX413" t="str">
            <v>1-2501-00239-31-1
1-5099-01166-44-0
1-5007-00146-49-4</v>
          </cell>
          <cell r="BY41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3"/>
          <cell r="CA413"/>
          <cell r="CB413"/>
          <cell r="CC413" t="str">
            <v>จันทร์นิภา</v>
          </cell>
          <cell r="CD413"/>
          <cell r="CE413"/>
          <cell r="CF413"/>
          <cell r="CG413"/>
          <cell r="CH413"/>
          <cell r="CI413"/>
          <cell r="CJ413"/>
          <cell r="CK413"/>
          <cell r="CL413"/>
          <cell r="CM413"/>
          <cell r="CN413"/>
          <cell r="CO413"/>
        </row>
        <row r="414">
          <cell r="B414">
            <v>1864</v>
          </cell>
          <cell r="C414">
            <v>407</v>
          </cell>
          <cell r="D414">
            <v>21</v>
          </cell>
          <cell r="E414">
            <v>6</v>
          </cell>
          <cell r="F414">
            <v>2565</v>
          </cell>
          <cell r="G414" t="str">
            <v>800094173203, 
800095428770</v>
          </cell>
          <cell r="H414" t="str">
            <v>นาย</v>
          </cell>
          <cell r="I414" t="str">
            <v>สัจจานนท์</v>
          </cell>
          <cell r="J414" t="str">
            <v>วัฒนาศุภสิริกุล</v>
          </cell>
          <cell r="K414" t="str">
            <v>1 5710 00040 92 9</v>
          </cell>
          <cell r="L414" t="str">
            <v>เซ็นทรัลแอร์พอร์ตพลาซ่าเชียงใหม่</v>
          </cell>
          <cell r="M414" t="str">
            <v>เชียงใหม่ 1</v>
          </cell>
          <cell r="N414">
            <v>8</v>
          </cell>
          <cell r="O414" t="str">
            <v>สินเชื่อธนาคารประชาชน</v>
          </cell>
          <cell r="P414" t="str">
            <v>1.บุคคลค้ำประกัน</v>
          </cell>
          <cell r="Q414">
            <v>80548</v>
          </cell>
          <cell r="R414">
            <v>18252</v>
          </cell>
          <cell r="S414" t="str">
            <v>แขวงเวียงป่าเป้า</v>
          </cell>
          <cell r="T414" t="str">
            <v>ผบE9</v>
          </cell>
          <cell r="U414">
            <v>2565</v>
          </cell>
          <cell r="V414" t="str">
            <v>ผบE47</v>
          </cell>
          <cell r="W414">
            <v>2565</v>
          </cell>
          <cell r="X414">
            <v>28</v>
          </cell>
          <cell r="Y414">
            <v>2</v>
          </cell>
          <cell r="Z414">
            <v>2565</v>
          </cell>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17/8/2566</v>
          </cell>
          <cell r="BC414" t="str">
            <v>0
900</v>
          </cell>
          <cell r="BD414" t="str">
            <v>8
5</v>
          </cell>
          <cell r="BE414" t="str">
            <v>1
4</v>
          </cell>
          <cell r="BF414" t="str">
            <v>2567
2567</v>
          </cell>
          <cell r="BG414">
            <v>0</v>
          </cell>
          <cell r="BH414" t="str">
            <v>-</v>
          </cell>
          <cell r="BI414" t="str">
            <v>-</v>
          </cell>
          <cell r="BJ414" t="str">
            <v>-</v>
          </cell>
          <cell r="BK414">
            <v>0</v>
          </cell>
          <cell r="BL414" t="str">
            <v>1150
195</v>
          </cell>
          <cell r="BM414">
            <v>0</v>
          </cell>
          <cell r="BN414" t="str">
            <v/>
          </cell>
          <cell r="BO414" t="str">
            <v/>
          </cell>
          <cell r="BP414" t="str">
            <v/>
          </cell>
          <cell r="BQ414" t="str">
            <v>-</v>
          </cell>
          <cell r="BR414" t="str">
            <v>-</v>
          </cell>
          <cell r="BS414" t="str">
            <v>-</v>
          </cell>
          <cell r="BT414" t="str">
            <v>นายสัจจานนท์ วัฒนาศุภสิริกุล</v>
          </cell>
          <cell r="BU414">
            <v>0</v>
          </cell>
          <cell r="BV414" t="str">
            <v>1.นายสัจจานนท์ วัฒนาศุภสิริกุล
2.นางสาวสุดารัตน์ สอนนา
3.นายชุมนล กึนรมย์</v>
          </cell>
          <cell r="BW414" t="str">
            <v>จำเลยที่ 1
จำเลยที่ 2
จำเลยที่ 3</v>
          </cell>
          <cell r="BX414" t="str">
            <v>1-5710-00040-92-9
1-5018-00081-63-8
1-2503-00039-95-2</v>
          </cell>
          <cell r="BY414"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4"/>
          <cell r="CA414"/>
          <cell r="CB414"/>
          <cell r="CC414" t="str">
            <v>จันทร์นิภา</v>
          </cell>
          <cell r="CD414"/>
          <cell r="CE414"/>
          <cell r="CF414"/>
          <cell r="CG414"/>
          <cell r="CH414"/>
          <cell r="CI414"/>
          <cell r="CJ414"/>
          <cell r="CK414"/>
          <cell r="CL414"/>
          <cell r="CM414"/>
          <cell r="CN414"/>
          <cell r="CO414"/>
        </row>
        <row r="415">
          <cell r="B415">
            <v>1865</v>
          </cell>
          <cell r="C415">
            <v>408</v>
          </cell>
          <cell r="D415">
            <v>21</v>
          </cell>
          <cell r="E415">
            <v>6</v>
          </cell>
          <cell r="F415">
            <v>2565</v>
          </cell>
          <cell r="G415">
            <v>800078803981</v>
          </cell>
          <cell r="H415" t="str">
            <v>นาง</v>
          </cell>
          <cell r="I415" t="str">
            <v>อนงค์นาง</v>
          </cell>
          <cell r="J415" t="str">
            <v>พิศูจน์</v>
          </cell>
          <cell r="K415">
            <v>3529900177282</v>
          </cell>
          <cell r="L415" t="str">
            <v>เซ็นทรัล แอร์พอร์ต พลาซ่า เชียงใหม่</v>
          </cell>
          <cell r="M415" t="str">
            <v>เชียงใหม่ 1</v>
          </cell>
          <cell r="N415">
            <v>8</v>
          </cell>
          <cell r="O415" t="str">
            <v>สินเชื่ออุปโภคบริโภคเพื่อสังคม</v>
          </cell>
          <cell r="P415" t="str">
            <v>1.บุคคลค้ำประกัน</v>
          </cell>
          <cell r="Q415">
            <v>30818</v>
          </cell>
          <cell r="R415">
            <v>5189.76</v>
          </cell>
          <cell r="S415" t="str">
            <v>แขวงเชียงใหม่</v>
          </cell>
          <cell r="T415" t="str">
            <v>ผบE4148</v>
          </cell>
          <cell r="U415">
            <v>2563</v>
          </cell>
          <cell r="V415" t="str">
            <v>ผบE3803</v>
          </cell>
          <cell r="W415">
            <v>2564</v>
          </cell>
          <cell r="X415">
            <v>9</v>
          </cell>
          <cell r="Y415">
            <v>11</v>
          </cell>
          <cell r="Z415">
            <v>2564</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(คำสั่ง 21/6/2565)//สืบทรัพย์แล้ว//รายงานผล วันที่ 17/8/2565</v>
          </cell>
          <cell r="BC415">
            <v>1200</v>
          </cell>
          <cell r="BD415">
            <v>28</v>
          </cell>
          <cell r="BE415">
            <v>8</v>
          </cell>
          <cell r="BF415">
            <v>2566</v>
          </cell>
          <cell r="BG415">
            <v>0</v>
          </cell>
          <cell r="BH415" t="str">
            <v>-</v>
          </cell>
          <cell r="BI415" t="str">
            <v>-</v>
          </cell>
          <cell r="BJ415" t="str">
            <v>-</v>
          </cell>
          <cell r="BK415">
            <v>0</v>
          </cell>
          <cell r="BL415">
            <v>1675</v>
          </cell>
          <cell r="BM415">
            <v>0</v>
          </cell>
          <cell r="BN415" t="str">
            <v/>
          </cell>
          <cell r="BO415" t="str">
            <v/>
          </cell>
          <cell r="BP415" t="str">
            <v/>
          </cell>
          <cell r="BQ415" t="str">
            <v>-</v>
          </cell>
          <cell r="BR415" t="str">
            <v>-</v>
          </cell>
          <cell r="BS415" t="str">
            <v>-</v>
          </cell>
          <cell r="BT415" t="str">
            <v>นางอนงค์นาง พิศูจน์</v>
          </cell>
          <cell r="BU415">
            <v>883163011868</v>
          </cell>
          <cell r="BV415" t="str">
            <v>1.นางอนงค์นาง พิศูจน์
2.นายจตุรงค์ พิศจน์
3.นางสาวเพ็ญนภา อินทจักร์
4.นางสาวโสพิศ ถาเครือ</v>
          </cell>
          <cell r="BW415" t="str">
            <v>จำเลยที่ 1
คู่สมรสจำเลยที่ 1
จำเลยที่ 2
จำเลยที่ 3</v>
          </cell>
          <cell r="BX415" t="str">
            <v>3-5299-00177-28-2
1-5099-00102-67-7
1-5006-00075-84-6
3-5710-00378-68-3</v>
          </cell>
          <cell r="BY415"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5" t="str">
            <v>พบทรัพย์</v>
          </cell>
          <cell r="CA415" t="str">
            <v>พบ</v>
          </cell>
          <cell r="CB415"/>
          <cell r="CC415" t="str">
            <v>จันทร์นิภา</v>
          </cell>
          <cell r="CD415"/>
          <cell r="CE415"/>
          <cell r="CF415"/>
          <cell r="CG415"/>
          <cell r="CH415"/>
          <cell r="CI415"/>
          <cell r="CJ415"/>
          <cell r="CK415"/>
          <cell r="CL415"/>
          <cell r="CM415"/>
          <cell r="CN415"/>
          <cell r="CO415"/>
        </row>
        <row r="416">
          <cell r="B416">
            <v>1866</v>
          </cell>
          <cell r="C416">
            <v>409</v>
          </cell>
          <cell r="D416">
            <v>21</v>
          </cell>
          <cell r="E416">
            <v>6</v>
          </cell>
          <cell r="F416">
            <v>2565</v>
          </cell>
          <cell r="G416">
            <v>800094153262</v>
          </cell>
          <cell r="H416" t="str">
            <v>นาย</v>
          </cell>
          <cell r="I416" t="str">
            <v>สิงห์คำ</v>
          </cell>
          <cell r="J416" t="str">
            <v>จันทร์ใหม่</v>
          </cell>
          <cell r="K416">
            <v>3500400377772</v>
          </cell>
          <cell r="L416" t="str">
            <v>เซ็นทรัล แอร์พอร์ต พลาซ่า เชียงใหม่</v>
          </cell>
          <cell r="M416" t="str">
            <v>เชียงใหม่ 1</v>
          </cell>
          <cell r="N416">
            <v>8</v>
          </cell>
          <cell r="O416" t="str">
            <v>สินเชื่อแก้ไชปัญหาหนี้นอกระบบ</v>
          </cell>
          <cell r="P416" t="str">
            <v>1.บุคคลค้ำประกัน</v>
          </cell>
          <cell r="Q416">
            <v>49166</v>
          </cell>
          <cell r="R416">
            <v>7557.14</v>
          </cell>
          <cell r="S416" t="str">
            <v>แขวงเชียงใหม่</v>
          </cell>
          <cell r="T416" t="str">
            <v>ผบE4157</v>
          </cell>
          <cell r="U416">
            <v>2563</v>
          </cell>
          <cell r="V416" t="str">
            <v>ผบE3398</v>
          </cell>
          <cell r="W416">
            <v>2564</v>
          </cell>
          <cell r="X416"/>
          <cell r="Y416"/>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21/6/2565)//กำลังดำเนินการสืบทรัพย์//รายงานผล วันที่ 2/8/2565</v>
          </cell>
          <cell r="BC416">
            <v>600</v>
          </cell>
          <cell r="BD416">
            <v>8</v>
          </cell>
          <cell r="BE416">
            <v>1</v>
          </cell>
          <cell r="BF416">
            <v>2567</v>
          </cell>
          <cell r="BG416">
            <v>0</v>
          </cell>
          <cell r="BH416" t="str">
            <v>-</v>
          </cell>
          <cell r="BI416" t="str">
            <v>-</v>
          </cell>
          <cell r="BJ416" t="str">
            <v>-</v>
          </cell>
          <cell r="BK416">
            <v>0</v>
          </cell>
          <cell r="BL416">
            <v>450</v>
          </cell>
          <cell r="BM416">
            <v>0</v>
          </cell>
          <cell r="BN416">
            <v>27</v>
          </cell>
          <cell r="BO416">
            <v>3</v>
          </cell>
          <cell r="BP416">
            <v>2567</v>
          </cell>
          <cell r="BQ416" t="str">
            <v>-</v>
          </cell>
          <cell r="BR416" t="str">
            <v>-</v>
          </cell>
          <cell r="BS416" t="str">
            <v>-</v>
          </cell>
          <cell r="BT416" t="str">
            <v>นายสิงห์คำ จันทร์ใหม่</v>
          </cell>
          <cell r="BU416">
            <v>883163011864</v>
          </cell>
          <cell r="BV416" t="str">
            <v>1.นายสิงห์คำ จันทร์ใหม่
2.นางสาวขนิษฐา จันทร์ใหม่</v>
          </cell>
          <cell r="BW416" t="str">
            <v>จำเลยที่ 1
จำเลยที่ 2</v>
          </cell>
          <cell r="BX416" t="str">
            <v>3-5004-00377-77-2
1-5004-00007-20-1</v>
          </cell>
          <cell r="BY416" t="str">
            <v>-ไม่พบว่ามีกรรมสิทธิ์ในที่ดิน อ.เมืองเชียงใหม่ จ.เชียงใหม่
-ไม่พบว่ามีกรรมสิทธิ์ในที่ดิน อ.เมืองเชียงใหม่ จ.เชียงใหม่</v>
          </cell>
          <cell r="BZ416" t="str">
            <v>ไม่พบทรัพย์</v>
          </cell>
          <cell r="CA416"/>
          <cell r="CB416"/>
          <cell r="CC416" t="str">
            <v>จันทร์นิภา</v>
          </cell>
          <cell r="CD416"/>
          <cell r="CE416"/>
          <cell r="CF416"/>
          <cell r="CG416"/>
          <cell r="CH416"/>
          <cell r="CI416"/>
          <cell r="CJ416"/>
          <cell r="CK416"/>
          <cell r="CL416"/>
          <cell r="CM416"/>
          <cell r="CN416"/>
          <cell r="CO416"/>
        </row>
        <row r="417">
          <cell r="B417">
            <v>1870</v>
          </cell>
          <cell r="C417">
            <v>410</v>
          </cell>
          <cell r="D417">
            <v>26</v>
          </cell>
          <cell r="E417">
            <v>7</v>
          </cell>
          <cell r="F417">
            <v>2565</v>
          </cell>
          <cell r="G417">
            <v>800118443731</v>
          </cell>
          <cell r="H417" t="str">
            <v>นางสาว</v>
          </cell>
          <cell r="I417" t="str">
            <v>กฤชกร</v>
          </cell>
          <cell r="J417" t="str">
            <v>พรหมแก้ว</v>
          </cell>
          <cell r="K417">
            <v>1509900050928</v>
          </cell>
          <cell r="L417" t="str">
            <v>บ่อสร้าง</v>
          </cell>
          <cell r="M417" t="str">
            <v>เชียงใหม่ 3</v>
          </cell>
          <cell r="N417">
            <v>8</v>
          </cell>
          <cell r="O417" t="str">
            <v>สินเชื่อธนาคารประชาชน</v>
          </cell>
          <cell r="P417" t="str">
            <v>1.บุคคลค้ำประกัน</v>
          </cell>
          <cell r="Q417">
            <v>29166</v>
          </cell>
          <cell r="R417">
            <v>4327.01</v>
          </cell>
          <cell r="S417" t="str">
            <v>แขวงเชียงใหม่</v>
          </cell>
          <cell r="T417" t="str">
            <v>ผบE785</v>
          </cell>
          <cell r="U417">
            <v>2565</v>
          </cell>
          <cell r="V417" t="str">
            <v>ผบE1100</v>
          </cell>
          <cell r="W417">
            <v>2565</v>
          </cell>
          <cell r="X417">
            <v>8</v>
          </cell>
          <cell r="Y417">
            <v>3</v>
          </cell>
          <cell r="Z417">
            <v>2565</v>
          </cell>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26/7/2565)//รายงาน 9/9/2565</v>
          </cell>
          <cell r="BC417">
            <v>1200</v>
          </cell>
          <cell r="BD417">
            <v>18</v>
          </cell>
          <cell r="BE417">
            <v>8</v>
          </cell>
          <cell r="BF417">
            <v>2566</v>
          </cell>
          <cell r="BG417">
            <v>0</v>
          </cell>
          <cell r="BH417" t="str">
            <v>-</v>
          </cell>
          <cell r="BI417" t="str">
            <v>-</v>
          </cell>
          <cell r="BJ417" t="str">
            <v>-</v>
          </cell>
          <cell r="BK417">
            <v>0</v>
          </cell>
          <cell r="BL417">
            <v>2310</v>
          </cell>
          <cell r="BM417">
            <v>0</v>
          </cell>
          <cell r="BN417" t="str">
            <v/>
          </cell>
          <cell r="BO417" t="str">
            <v/>
          </cell>
          <cell r="BP417" t="str">
            <v/>
          </cell>
          <cell r="BQ417" t="str">
            <v>-</v>
          </cell>
          <cell r="BR417" t="str">
            <v>-</v>
          </cell>
          <cell r="BS417" t="str">
            <v>-</v>
          </cell>
          <cell r="BT417" t="str">
            <v>นางสาวกฤชกร พรหมแก้ว</v>
          </cell>
          <cell r="BU417">
            <v>888164010092</v>
          </cell>
          <cell r="BV417" t="str">
            <v>1.นางสาวกฤชกร พรหมแก้ว
2.นายณรงค์ วงษา
3.นายรณชัย ไชยมหาวัน
4.นางสาวกรรณิกา ลุงหลวง</v>
          </cell>
          <cell r="BW417" t="str">
            <v>จำเลยที่ 1
คู่สมรสจำเลยที่ 1
จำเลยที่ 2
คู่สมรสจำเลยที่ 2</v>
          </cell>
          <cell r="BX417" t="str">
            <v>1-5099-00050-92-8
3-5019-00091-81-0
1-5099-01025-55-2
8-5054-76001-09-4</v>
          </cell>
          <cell r="BY41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7"/>
          <cell r="CA417"/>
          <cell r="CB417"/>
          <cell r="CC417" t="str">
            <v>จันทร์นิภา</v>
          </cell>
          <cell r="CD417"/>
          <cell r="CE417"/>
          <cell r="CF417"/>
          <cell r="CG417"/>
          <cell r="CH417"/>
          <cell r="CI417"/>
          <cell r="CJ417"/>
          <cell r="CK417"/>
          <cell r="CL417"/>
          <cell r="CM417">
            <v>243468</v>
          </cell>
          <cell r="CN417"/>
          <cell r="CO417"/>
        </row>
        <row r="418">
          <cell r="B418">
            <v>1871</v>
          </cell>
          <cell r="C418">
            <v>411</v>
          </cell>
          <cell r="D418">
            <v>26</v>
          </cell>
          <cell r="E418">
            <v>7</v>
          </cell>
          <cell r="F418">
            <v>2565</v>
          </cell>
          <cell r="G418">
            <v>800090576664</v>
          </cell>
          <cell r="H418" t="str">
            <v>นาง</v>
          </cell>
          <cell r="I418" t="str">
            <v>ดาววัน</v>
          </cell>
          <cell r="J418" t="str">
            <v>ชอบสุข</v>
          </cell>
          <cell r="K418">
            <v>3501700216864</v>
          </cell>
          <cell r="L418" t="str">
            <v>ดอยเต่า</v>
          </cell>
          <cell r="M418" t="str">
            <v>เชียงใหม่ 2</v>
          </cell>
          <cell r="N418">
            <v>8</v>
          </cell>
          <cell r="O418" t="str">
            <v>สินเชื่อแก้ไขปัญหาหนี้นอกระบบPSAระยะที่2</v>
          </cell>
          <cell r="P418" t="str">
            <v>1.บุคคลค้ำประกัน</v>
          </cell>
          <cell r="Q418">
            <v>43035.1</v>
          </cell>
          <cell r="R418">
            <v>6454.29</v>
          </cell>
          <cell r="S418" t="str">
            <v>จังหวัดฮอด</v>
          </cell>
          <cell r="T418" t="str">
            <v>ผบE769</v>
          </cell>
          <cell r="U418">
            <v>2564</v>
          </cell>
          <cell r="V418" t="str">
            <v>ผบE139</v>
          </cell>
          <cell r="W418">
            <v>2565</v>
          </cell>
          <cell r="X418"/>
          <cell r="Y418"/>
          <cell r="Z418"/>
          <cell r="AA418">
            <v>22</v>
          </cell>
          <cell r="AB418">
            <v>2</v>
          </cell>
          <cell r="AC418">
            <v>2565</v>
          </cell>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26/7/2565)//สืบทรัพย์แล้ว//รายงานผล วันที่ 26/8/2565</v>
          </cell>
          <cell r="BC418" t="str">
            <v>0
1500</v>
          </cell>
          <cell r="BD418" t="str">
            <v>13
1</v>
          </cell>
          <cell r="BE418" t="str">
            <v>11
3</v>
          </cell>
          <cell r="BF418" t="str">
            <v>2566
2567</v>
          </cell>
          <cell r="BG418">
            <v>0</v>
          </cell>
          <cell r="BH418" t="str">
            <v>-</v>
          </cell>
          <cell r="BI418" t="str">
            <v>-</v>
          </cell>
          <cell r="BJ418" t="str">
            <v>-</v>
          </cell>
          <cell r="BK418">
            <v>0</v>
          </cell>
          <cell r="BL418" t="str">
            <v>1195
365</v>
          </cell>
          <cell r="BM418">
            <v>0</v>
          </cell>
          <cell r="BN418" t="str">
            <v>7
9</v>
          </cell>
          <cell r="BO418" t="str">
            <v>3
5</v>
          </cell>
          <cell r="BP418" t="str">
            <v>2567
2567</v>
          </cell>
          <cell r="BQ418" t="str">
            <v>-</v>
          </cell>
          <cell r="BR418" t="str">
            <v>-</v>
          </cell>
          <cell r="BS418" t="str">
            <v>-</v>
          </cell>
          <cell r="BT418" t="str">
            <v>นางดาววัน ชอบสุข</v>
          </cell>
          <cell r="BU418">
            <v>883263010918</v>
          </cell>
          <cell r="BV418" t="str">
            <v xml:space="preserve">1.นางดาววัน ชอบสุข
2.นายนัทวรรธน์ ชอบสุข
3.นางสุภาภรณ์ หงษ์เขียว
4.นางศศิกานต์ ปูใส
5.นายชูชีพ ปูใส
</v>
          </cell>
          <cell r="BW418" t="str">
            <v>จำเลยที่ 1
คู่สมรสจำเลยที่ 1
จำเลยที่ 2
จำเลยที่ 3
คู่สมรสจำเลยที่ 3</v>
          </cell>
          <cell r="BX418" t="str">
            <v>3-5017-00216-86-4
3-1005-03171-68-2
3-5017-00127-85-3
3-3498-00269-35-7
3-5017-00131-04-4</v>
          </cell>
          <cell r="BY418"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8" t="str">
            <v>ไม่พบทรัพย์</v>
          </cell>
          <cell r="CA418"/>
          <cell r="CB418"/>
          <cell r="CC418" t="str">
            <v>จันทร์นิภา</v>
          </cell>
          <cell r="CD418"/>
          <cell r="CE418"/>
          <cell r="CF418"/>
          <cell r="CG418"/>
          <cell r="CH418"/>
          <cell r="CI418"/>
          <cell r="CJ418"/>
          <cell r="CK418"/>
          <cell r="CL418"/>
          <cell r="CM418"/>
          <cell r="CN418"/>
          <cell r="CO418"/>
        </row>
        <row r="419">
          <cell r="B419">
            <v>1872</v>
          </cell>
          <cell r="C419">
            <v>412</v>
          </cell>
          <cell r="D419">
            <v>26</v>
          </cell>
          <cell r="E419">
            <v>7</v>
          </cell>
          <cell r="F419">
            <v>2565</v>
          </cell>
          <cell r="G419">
            <v>800066720122</v>
          </cell>
          <cell r="H419" t="str">
            <v>นาย</v>
          </cell>
          <cell r="I419" t="str">
            <v>สม</v>
          </cell>
          <cell r="J419" t="str">
            <v>ยาสิทธิ์</v>
          </cell>
          <cell r="K419">
            <v>3501600163521</v>
          </cell>
          <cell r="L419" t="str">
            <v>ฮอด</v>
          </cell>
          <cell r="M419" t="str">
            <v>เชียงใหม่ 3</v>
          </cell>
          <cell r="N419">
            <v>8</v>
          </cell>
          <cell r="O419" t="str">
            <v>สินเชื่อพัฒนาองค์กรชุมชน</v>
          </cell>
          <cell r="P419" t="str">
            <v>1.บุคคลค้ำประกัน</v>
          </cell>
          <cell r="Q419">
            <v>45407.21</v>
          </cell>
          <cell r="R419">
            <v>12840.41</v>
          </cell>
          <cell r="S419" t="str">
            <v>จังหวัดฮอด</v>
          </cell>
          <cell r="T419" t="str">
            <v>ผบE34</v>
          </cell>
          <cell r="U419">
            <v>2565</v>
          </cell>
          <cell r="V419" t="str">
            <v>ผบE283</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26/7/2565)//กำลังดำเนินการสืบทรัพย์//สืบแล้ว รายงานผลสืบ 12/9/2565</v>
          </cell>
          <cell r="BC419" t="str">
            <v>0
1800</v>
          </cell>
          <cell r="BD419" t="str">
            <v>13
1</v>
          </cell>
          <cell r="BE419" t="str">
            <v>11
3</v>
          </cell>
          <cell r="BF419" t="str">
            <v>2566
2567</v>
          </cell>
          <cell r="BG419">
            <v>0</v>
          </cell>
          <cell r="BH419" t="str">
            <v>-</v>
          </cell>
          <cell r="BI419" t="str">
            <v>-</v>
          </cell>
          <cell r="BJ419" t="str">
            <v>-</v>
          </cell>
          <cell r="BK419">
            <v>0</v>
          </cell>
          <cell r="BL419" t="str">
            <v>1020
470</v>
          </cell>
          <cell r="BM419">
            <v>0</v>
          </cell>
          <cell r="BN419" t="str">
            <v xml:space="preserve">
29</v>
          </cell>
          <cell r="BO419" t="str">
            <v xml:space="preserve">
5</v>
          </cell>
          <cell r="BP419" t="str">
            <v xml:space="preserve">
2567</v>
          </cell>
          <cell r="BQ419" t="str">
            <v>-</v>
          </cell>
          <cell r="BR419" t="str">
            <v>-</v>
          </cell>
          <cell r="BS419" t="str">
            <v>-</v>
          </cell>
          <cell r="BT419" t="str">
            <v>นายสม ยาสิทธิ์</v>
          </cell>
          <cell r="BU419">
            <v>888164010057</v>
          </cell>
          <cell r="BV419" t="str">
            <v>1.นายสม ยาสิทธิ์
2.นางฟองศรี ต๊ะสู
3.นางสมพร ยาสิทธิ์
4.นายอุทิศ ยาสิทธิ์
5.นายเป็ง สิงห์บัว 
6.นางจันทร์ศรี สร้อยฟ้า</v>
          </cell>
          <cell r="BW419" t="str">
            <v>จำเลขที่ 1
คู่สมรสจำเลยที่ 1
จำเลยที่ 2
คู่สมรสจำเลยที่ 2
จำเลยที่ 3
คู่สมรสจำเลยที่ 3</v>
          </cell>
          <cell r="BX419" t="str">
            <v>3-5016-00163-52-1
3-5016-00166-74-1
1-5016-00074-15-8
3-5016-00163-62-9
3-5016-00168-46-9
3-5016-00167-99-3</v>
          </cell>
          <cell r="BY419"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19" t="str">
            <v>พบทรัพย์</v>
          </cell>
          <cell r="CA419"/>
          <cell r="CB419"/>
          <cell r="CC419" t="str">
            <v>จันทร์นิภา</v>
          </cell>
          <cell r="CD419"/>
          <cell r="CE419"/>
          <cell r="CF419"/>
          <cell r="CG419"/>
          <cell r="CH419"/>
          <cell r="CI419"/>
          <cell r="CJ419"/>
          <cell r="CK419"/>
          <cell r="CL419"/>
          <cell r="CM419"/>
          <cell r="CN419"/>
          <cell r="CO419"/>
        </row>
        <row r="420">
          <cell r="B420">
            <v>1873</v>
          </cell>
          <cell r="C420">
            <v>413</v>
          </cell>
          <cell r="D420">
            <v>26</v>
          </cell>
          <cell r="E420">
            <v>7</v>
          </cell>
          <cell r="F420">
            <v>2565</v>
          </cell>
          <cell r="G420">
            <v>800094208694</v>
          </cell>
          <cell r="H420" t="str">
            <v>นาย</v>
          </cell>
          <cell r="I420" t="str">
            <v>อาทิตย์</v>
          </cell>
          <cell r="J420" t="str">
            <v>มิ่งขวัญธนพงศ์</v>
          </cell>
          <cell r="K420">
            <v>1500200187329</v>
          </cell>
          <cell r="L420" t="str">
            <v>แม่แจ่ม</v>
          </cell>
          <cell r="M420" t="str">
            <v>เชียงใหม่ 3</v>
          </cell>
          <cell r="N420">
            <v>8</v>
          </cell>
          <cell r="O420" t="str">
            <v>สินเชื่อแก้ไขปัญหาหนี้นอกระบบPSAระยะที่2</v>
          </cell>
          <cell r="P420" t="str">
            <v>1.บุคคลค้ำประกัน</v>
          </cell>
          <cell r="Q420">
            <v>33324.800000000003</v>
          </cell>
          <cell r="R420">
            <v>7359.57</v>
          </cell>
          <cell r="S420" t="str">
            <v>จังหวัดฮอด</v>
          </cell>
          <cell r="T420" t="str">
            <v>ผบE764</v>
          </cell>
          <cell r="U420">
            <v>2564</v>
          </cell>
          <cell r="V420" t="str">
            <v>ผบE77</v>
          </cell>
          <cell r="W420">
            <v>2565</v>
          </cell>
          <cell r="X420">
            <v>31</v>
          </cell>
          <cell r="Y420">
            <v>1</v>
          </cell>
          <cell r="Z420">
            <v>2565</v>
          </cell>
          <cell r="AA420"/>
          <cell r="AB420"/>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26/7/2565)//สืบทรัพย์แล้ว//รายงานผล วันที่ 26/8/2565</v>
          </cell>
          <cell r="BC420" t="str">
            <v>0
600</v>
          </cell>
          <cell r="BD420" t="str">
            <v>13
1</v>
          </cell>
          <cell r="BE420" t="str">
            <v>11
3</v>
          </cell>
          <cell r="BF420" t="str">
            <v>2566
2567</v>
          </cell>
          <cell r="BG420">
            <v>0</v>
          </cell>
          <cell r="BH420" t="str">
            <v>-</v>
          </cell>
          <cell r="BI420" t="str">
            <v>-</v>
          </cell>
          <cell r="BJ420" t="str">
            <v>-</v>
          </cell>
          <cell r="BK420">
            <v>0</v>
          </cell>
          <cell r="BL420" t="str">
            <v>590
170</v>
          </cell>
          <cell r="BM420">
            <v>0</v>
          </cell>
          <cell r="BN420" t="str">
            <v/>
          </cell>
          <cell r="BO420" t="str">
            <v/>
          </cell>
          <cell r="BP420" t="str">
            <v/>
          </cell>
          <cell r="BQ420" t="str">
            <v>-</v>
          </cell>
          <cell r="BR420" t="str">
            <v>-</v>
          </cell>
          <cell r="BS420" t="str">
            <v>-</v>
          </cell>
          <cell r="BT420" t="str">
            <v>นายอาทิตย์ มิ่งขวัญธนพงศ์</v>
          </cell>
          <cell r="BU420">
            <v>888164010342</v>
          </cell>
          <cell r="BV420" t="str">
            <v xml:space="preserve">1.นายอาทิตย์ มิ่งขวัญธนพงศ์
2.นางสาวอริศรา แซ่วะ
</v>
          </cell>
          <cell r="BW420" t="str">
            <v>จำเลยที่ 1
จำเลยที่ 2</v>
          </cell>
          <cell r="BX420" t="str">
            <v>1-5002-00187-32-9
1-5002-00111-58-6</v>
          </cell>
          <cell r="BY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0" t="str">
            <v>ไม่พบทรัพย์</v>
          </cell>
          <cell r="CA420"/>
          <cell r="CB420"/>
          <cell r="CC420" t="str">
            <v>จันทร์นิภา</v>
          </cell>
          <cell r="CD420"/>
          <cell r="CE420"/>
          <cell r="CF420"/>
          <cell r="CG420"/>
          <cell r="CH420"/>
          <cell r="CI420"/>
          <cell r="CJ420"/>
          <cell r="CK420"/>
          <cell r="CL420"/>
          <cell r="CM420"/>
          <cell r="CN420"/>
          <cell r="CO420"/>
        </row>
        <row r="421">
          <cell r="B421">
            <v>1874</v>
          </cell>
          <cell r="C421">
            <v>414</v>
          </cell>
          <cell r="D421">
            <v>26</v>
          </cell>
          <cell r="E421">
            <v>7</v>
          </cell>
          <cell r="F421">
            <v>2565</v>
          </cell>
          <cell r="G421">
            <v>800050393381</v>
          </cell>
          <cell r="H421" t="str">
            <v>นาย</v>
          </cell>
          <cell r="I421" t="str">
            <v>ถาวร</v>
          </cell>
          <cell r="J421" t="str">
            <v>คำเมือง</v>
          </cell>
          <cell r="K421">
            <v>3500300440961</v>
          </cell>
          <cell r="L421" t="str">
            <v>แม่แจ่ม</v>
          </cell>
          <cell r="M421" t="str">
            <v>เชียงใหม่ 3</v>
          </cell>
          <cell r="N421">
            <v>8</v>
          </cell>
          <cell r="O421" t="str">
            <v>สินเชื่อธนาคารประชาชน</v>
          </cell>
          <cell r="P421" t="str">
            <v>1.บุคคลค้ำประกัน</v>
          </cell>
          <cell r="Q421">
            <v>16993.990000000002</v>
          </cell>
          <cell r="R421">
            <v>11463.56</v>
          </cell>
          <cell r="S421" t="str">
            <v>จังหวัดฮอด</v>
          </cell>
          <cell r="T421" t="str">
            <v>ผบE766</v>
          </cell>
          <cell r="U421">
            <v>2564</v>
          </cell>
          <cell r="V421" t="str">
            <v>ผบE85</v>
          </cell>
          <cell r="W421">
            <v>2565</v>
          </cell>
          <cell r="X421"/>
          <cell r="Y421"/>
          <cell r="Z421"/>
          <cell r="AA421">
            <v>31</v>
          </cell>
          <cell r="AB421">
            <v>1</v>
          </cell>
          <cell r="AC421">
            <v>2565</v>
          </cell>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26/7/2565)//กำลังดำเนินการสืบทรัพย์//สืบแล้ว รายงานผล วันที่ 12/9/2565</v>
          </cell>
          <cell r="BC421" t="str">
            <v>0
600</v>
          </cell>
          <cell r="BD421" t="str">
            <v>13
1</v>
          </cell>
          <cell r="BE421" t="str">
            <v>11
3</v>
          </cell>
          <cell r="BF421" t="str">
            <v>2566
2567</v>
          </cell>
          <cell r="BG421">
            <v>0</v>
          </cell>
          <cell r="BH421" t="str">
            <v>-</v>
          </cell>
          <cell r="BI421" t="str">
            <v>-</v>
          </cell>
          <cell r="BJ421" t="str">
            <v>-</v>
          </cell>
          <cell r="BK421">
            <v>0</v>
          </cell>
          <cell r="BL421" t="str">
            <v>540
130</v>
          </cell>
          <cell r="BM421">
            <v>0</v>
          </cell>
          <cell r="BN421" t="str">
            <v/>
          </cell>
          <cell r="BO421" t="str">
            <v/>
          </cell>
          <cell r="BP421" t="str">
            <v/>
          </cell>
          <cell r="BQ421" t="str">
            <v>-</v>
          </cell>
          <cell r="BR421" t="str">
            <v>-</v>
          </cell>
          <cell r="BS421" t="str">
            <v>-</v>
          </cell>
          <cell r="BT421" t="str">
            <v>นายถาวร คำเมือง</v>
          </cell>
          <cell r="BU421">
            <v>888164010441</v>
          </cell>
          <cell r="BV421" t="str">
            <v xml:space="preserve">1.นายถาวร คำเมือง
2.นางบัวจันทร์ คำเมือง
</v>
          </cell>
          <cell r="BW421" t="str">
            <v>จำเลย
คู่สมรสจำเลย</v>
          </cell>
          <cell r="BX421" t="str">
            <v>3-5003-00440-96-1
3-5003-00440-91-0</v>
          </cell>
          <cell r="BY421"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1"/>
          <cell r="CA421"/>
          <cell r="CB421"/>
          <cell r="CC421" t="str">
            <v>จันทร์นิภา</v>
          </cell>
          <cell r="CD421"/>
          <cell r="CE421"/>
          <cell r="CF421"/>
          <cell r="CG421"/>
          <cell r="CH421"/>
          <cell r="CI421"/>
          <cell r="CJ421"/>
          <cell r="CK421"/>
          <cell r="CL421"/>
          <cell r="CM421"/>
          <cell r="CN421"/>
          <cell r="CO421"/>
        </row>
        <row r="422">
          <cell r="B422">
            <v>1875</v>
          </cell>
          <cell r="C422">
            <v>415</v>
          </cell>
          <cell r="D422">
            <v>26</v>
          </cell>
          <cell r="E422">
            <v>7</v>
          </cell>
          <cell r="F422">
            <v>2565</v>
          </cell>
          <cell r="G422">
            <v>800087502590</v>
          </cell>
          <cell r="H422" t="str">
            <v>นาง</v>
          </cell>
          <cell r="I422" t="str">
            <v>บัวจันทร์</v>
          </cell>
          <cell r="J422" t="str">
            <v>บุญเรือง</v>
          </cell>
          <cell r="K422">
            <v>3501500282740</v>
          </cell>
          <cell r="L422" t="str">
            <v>หางดง</v>
          </cell>
          <cell r="M422" t="str">
            <v>เชียงใหม่ 3</v>
          </cell>
          <cell r="N422">
            <v>8</v>
          </cell>
          <cell r="O422" t="str">
            <v>สินเชื่อธนาคารประชาชน</v>
          </cell>
          <cell r="P422" t="str">
            <v>1.บุคคลค้ำประกัน</v>
          </cell>
          <cell r="Q422">
            <v>74995</v>
          </cell>
          <cell r="R422">
            <v>24953.48</v>
          </cell>
          <cell r="S422" t="str">
            <v>แขวงเชียงใหม่</v>
          </cell>
          <cell r="T422" t="str">
            <v>ผบE784</v>
          </cell>
          <cell r="U422">
            <v>2565</v>
          </cell>
          <cell r="V422" t="str">
            <v>ผบE2189</v>
          </cell>
          <cell r="W422">
            <v>2565</v>
          </cell>
          <cell r="X422"/>
          <cell r="Y422"/>
          <cell r="Z422"/>
          <cell r="AA422">
            <v>3</v>
          </cell>
          <cell r="AB422">
            <v>5</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26/7/2565)//กำลังดำเนินการสืบทรัพย์//รายงานผลสืบ 12/9/2565</v>
          </cell>
          <cell r="BC422" t="str">
            <v>0
1200</v>
          </cell>
          <cell r="BD422" t="str">
            <v>13
1</v>
          </cell>
          <cell r="BE422" t="str">
            <v>11
3</v>
          </cell>
          <cell r="BF422" t="str">
            <v>2566
2567</v>
          </cell>
          <cell r="BG422">
            <v>0</v>
          </cell>
          <cell r="BH422" t="str">
            <v>-</v>
          </cell>
          <cell r="BI422" t="str">
            <v>-</v>
          </cell>
          <cell r="BJ422" t="str">
            <v>-</v>
          </cell>
          <cell r="BK422">
            <v>0</v>
          </cell>
          <cell r="BL422" t="str">
            <v>1140
300</v>
          </cell>
          <cell r="BM422">
            <v>0</v>
          </cell>
          <cell r="BN422" t="str">
            <v>29
29</v>
          </cell>
          <cell r="BO422" t="str">
            <v>2
5</v>
          </cell>
          <cell r="BP422" t="str">
            <v>2567
2567</v>
          </cell>
          <cell r="BQ422" t="str">
            <v>-</v>
          </cell>
          <cell r="BR422" t="str">
            <v>-</v>
          </cell>
          <cell r="BS422" t="str">
            <v>-</v>
          </cell>
          <cell r="BT422" t="str">
            <v>นางบัวจันทร์ บุญเรือง</v>
          </cell>
          <cell r="BU422">
            <v>888164010445</v>
          </cell>
          <cell r="BV422" t="str">
            <v>1.นางบัวจันทร์ บุญเรือง
2.นายวุฒิไกร หมื่นชัย
3.นางสาวสุจิตรา จันทร์ละออ
4.นางจันทร์แรม อุนต๊ะ</v>
          </cell>
          <cell r="BW422" t="str">
            <v>จำเลยที่ 1
จำเลยที่ 2
คู่สมรสจำเลยที่ 2
จำเลยที่ 3</v>
          </cell>
          <cell r="BX422" t="str">
            <v>3-5015-00282-74-0
1-5099-00735-05-0
1-3303-00019-90-0
3-5015-00137-26-0</v>
          </cell>
          <cell r="BY422"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2" t="str">
            <v>พบทรัพย์</v>
          </cell>
          <cell r="CA422"/>
          <cell r="CB422"/>
          <cell r="CC422" t="str">
            <v>จันทร์นิภา</v>
          </cell>
          <cell r="CD422"/>
          <cell r="CE422"/>
          <cell r="CF422"/>
          <cell r="CG422"/>
          <cell r="CH422"/>
          <cell r="CI422"/>
          <cell r="CJ422"/>
          <cell r="CK422"/>
          <cell r="CL422"/>
          <cell r="CM422"/>
          <cell r="CN422"/>
          <cell r="CO422"/>
        </row>
        <row r="423">
          <cell r="B423">
            <v>1876</v>
          </cell>
          <cell r="C423">
            <v>416</v>
          </cell>
          <cell r="D423">
            <v>26</v>
          </cell>
          <cell r="E423">
            <v>7</v>
          </cell>
          <cell r="F423">
            <v>2565</v>
          </cell>
          <cell r="G423">
            <v>800085175019</v>
          </cell>
          <cell r="H423" t="str">
            <v>นางสาว</v>
          </cell>
          <cell r="I423" t="str">
            <v>วิภาวดี</v>
          </cell>
          <cell r="J423" t="str">
            <v>พินิจการ</v>
          </cell>
          <cell r="K423">
            <v>3120100788932</v>
          </cell>
          <cell r="L423" t="str">
            <v>หางดง</v>
          </cell>
          <cell r="M423" t="str">
            <v>เชียงใหม่ 3</v>
          </cell>
          <cell r="N423">
            <v>8</v>
          </cell>
          <cell r="O423" t="str">
            <v>สินเชื่อธนาคารประชาชน</v>
          </cell>
          <cell r="P423" t="str">
            <v>1.บุคคลค้ำประกัน</v>
          </cell>
          <cell r="Q423">
            <v>81244</v>
          </cell>
          <cell r="R423">
            <v>25362.13</v>
          </cell>
          <cell r="S423" t="str">
            <v>แขวงเชียงใหม่</v>
          </cell>
          <cell r="T423" t="str">
            <v>ผบE1080</v>
          </cell>
          <cell r="U423">
            <v>2565</v>
          </cell>
          <cell r="V423" t="str">
            <v>ผบE1965</v>
          </cell>
          <cell r="W423">
            <v>2565</v>
          </cell>
          <cell r="X423"/>
          <cell r="Y423"/>
          <cell r="Z423"/>
          <cell r="AA423">
            <v>26</v>
          </cell>
          <cell r="AB423">
            <v>4</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26/7/2565)//สืบทรัพย์แล้ว//รายงานผล วันที่ 26/8/2565</v>
          </cell>
          <cell r="BC423" t="str">
            <v>0
600</v>
          </cell>
          <cell r="BD423" t="str">
            <v>13
1</v>
          </cell>
          <cell r="BE423" t="str">
            <v>11
3</v>
          </cell>
          <cell r="BF423" t="str">
            <v>2566
2567</v>
          </cell>
          <cell r="BG423">
            <v>0</v>
          </cell>
          <cell r="BH423" t="str">
            <v>-</v>
          </cell>
          <cell r="BI423" t="str">
            <v>-</v>
          </cell>
          <cell r="BJ423" t="str">
            <v>-</v>
          </cell>
          <cell r="BK423">
            <v>0</v>
          </cell>
          <cell r="BL423" t="str">
            <v>695
190</v>
          </cell>
          <cell r="BM423">
            <v>0</v>
          </cell>
          <cell r="BN423" t="str">
            <v>29
29</v>
          </cell>
          <cell r="BO423" t="str">
            <v>2
5</v>
          </cell>
          <cell r="BP423" t="str">
            <v>2567
2567</v>
          </cell>
          <cell r="BQ423" t="str">
            <v>-</v>
          </cell>
          <cell r="BR423" t="str">
            <v>-</v>
          </cell>
          <cell r="BS423" t="str">
            <v>-</v>
          </cell>
          <cell r="BT423" t="str">
            <v>นางสาววิภาวดี พินิจการ</v>
          </cell>
          <cell r="BU423">
            <v>888164010446</v>
          </cell>
          <cell r="BV423" t="str">
            <v>1.นางสาววิภาวดี พินิจการ
2.นายชลธี คำภีระ</v>
          </cell>
          <cell r="BW423" t="str">
            <v>จำเลยที่ 1
จำเลยที่ 2</v>
          </cell>
          <cell r="BX423" t="str">
            <v>3-1201-00788-93-2
3-5002-00394-81-9</v>
          </cell>
          <cell r="BY4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3" t="str">
            <v>ไม่พบทรัพย์</v>
          </cell>
          <cell r="CA423"/>
          <cell r="CB423"/>
          <cell r="CC423" t="str">
            <v>จันทร์นิภา</v>
          </cell>
          <cell r="CD423"/>
          <cell r="CE423"/>
          <cell r="CF423"/>
          <cell r="CG423"/>
          <cell r="CH423"/>
          <cell r="CI423"/>
          <cell r="CJ423"/>
          <cell r="CK423"/>
          <cell r="CL423"/>
          <cell r="CM423"/>
          <cell r="CN423"/>
          <cell r="CO423"/>
        </row>
        <row r="424">
          <cell r="B424">
            <v>1877</v>
          </cell>
          <cell r="C424">
            <v>417</v>
          </cell>
          <cell r="D424">
            <v>26</v>
          </cell>
          <cell r="E424">
            <v>7</v>
          </cell>
          <cell r="F424">
            <v>2565</v>
          </cell>
          <cell r="G424">
            <v>800095887116</v>
          </cell>
          <cell r="H424" t="str">
            <v>นางสาว</v>
          </cell>
          <cell r="I424" t="str">
            <v>พัชรี</v>
          </cell>
          <cell r="J424" t="str">
            <v>รอดสัมฤทธิ์</v>
          </cell>
          <cell r="K424">
            <v>1411700200468</v>
          </cell>
          <cell r="L424" t="str">
            <v>ดอยเต่า</v>
          </cell>
          <cell r="M424" t="str">
            <v>เชียงใหม่ 3</v>
          </cell>
          <cell r="N424">
            <v>8</v>
          </cell>
          <cell r="O424" t="str">
            <v>สินเชื่อแก้ไขปัญหาหนี้นอกระบบPSAระยะที่2</v>
          </cell>
          <cell r="P424" t="str">
            <v>1.บุคคลค้ำประกัน</v>
          </cell>
          <cell r="Q424">
            <v>42494</v>
          </cell>
          <cell r="R424">
            <v>7623.9</v>
          </cell>
          <cell r="S424" t="str">
            <v>แขวงเชียงใหม่</v>
          </cell>
          <cell r="T424" t="str">
            <v>ผบE5227</v>
          </cell>
          <cell r="U424">
            <v>2564</v>
          </cell>
          <cell r="V424" t="str">
            <v>ผบE2871</v>
          </cell>
          <cell r="W424">
            <v>2565</v>
          </cell>
          <cell r="X424">
            <v>23</v>
          </cell>
          <cell r="Y424">
            <v>5</v>
          </cell>
          <cell r="Z424">
            <v>2565</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26/7/2565)//กำลังดำเนินการสืบทรัพย์//รายงานผลสืบ 12/9/2565</v>
          </cell>
          <cell r="BC424">
            <v>900</v>
          </cell>
          <cell r="BD424">
            <v>1</v>
          </cell>
          <cell r="BE424">
            <v>3</v>
          </cell>
          <cell r="BF424">
            <v>2567</v>
          </cell>
          <cell r="BG424">
            <v>0</v>
          </cell>
          <cell r="BH424" t="str">
            <v>-</v>
          </cell>
          <cell r="BI424" t="str">
            <v>-</v>
          </cell>
          <cell r="BJ424" t="str">
            <v>-</v>
          </cell>
          <cell r="BK424">
            <v>0</v>
          </cell>
          <cell r="BL424">
            <v>1450</v>
          </cell>
          <cell r="BM424">
            <v>0</v>
          </cell>
          <cell r="BN424">
            <v>9</v>
          </cell>
          <cell r="BO424">
            <v>5</v>
          </cell>
          <cell r="BP424">
            <v>2567</v>
          </cell>
          <cell r="BQ424" t="str">
            <v>-</v>
          </cell>
          <cell r="BR424" t="str">
            <v>-</v>
          </cell>
          <cell r="BS424" t="str">
            <v>-</v>
          </cell>
          <cell r="BT424" t="str">
            <v>นางสาวพัชรี รอดสัมฤทธิ์</v>
          </cell>
          <cell r="BU424">
            <v>888164010453</v>
          </cell>
          <cell r="BV424" t="str">
            <v>1.นางสาวพัชรี รอดสัมฤทธิ์
2.นายกฤษณพงษ์ ฟักทอง
3.นายเสกสรร จาสว่าง</v>
          </cell>
          <cell r="BW424" t="str">
            <v>จำเลยที่ 1
คู่สมรสจำเลยที่ 1
จำเลยที่ 2</v>
          </cell>
          <cell r="BX424" t="str">
            <v>1-4117-00200-46-6
1-5499-00331-25-1
1-5099-01190-50-2</v>
          </cell>
          <cell r="BY424"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4"/>
          <cell r="CA424"/>
          <cell r="CB424"/>
          <cell r="CC424" t="str">
            <v>จันทร์นิภา</v>
          </cell>
          <cell r="CD424"/>
          <cell r="CE424"/>
          <cell r="CF424"/>
          <cell r="CG424"/>
          <cell r="CH424"/>
          <cell r="CI424"/>
          <cell r="CJ424"/>
          <cell r="CK424"/>
          <cell r="CL424"/>
          <cell r="CM424"/>
          <cell r="CN424"/>
          <cell r="CO424"/>
        </row>
        <row r="425">
          <cell r="B425">
            <v>1878</v>
          </cell>
          <cell r="C425">
            <v>418</v>
          </cell>
          <cell r="D425">
            <v>26</v>
          </cell>
          <cell r="E425">
            <v>7</v>
          </cell>
          <cell r="F425">
            <v>2565</v>
          </cell>
          <cell r="G425">
            <v>800096241453</v>
          </cell>
          <cell r="H425" t="str">
            <v>นางสาว</v>
          </cell>
          <cell r="I425" t="str">
            <v>รำพึง</v>
          </cell>
          <cell r="J425" t="str">
            <v>รัตนะ</v>
          </cell>
          <cell r="K425">
            <v>1580600038576</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8530.83</v>
          </cell>
          <cell r="S425" t="str">
            <v>จังหวัดฮอด</v>
          </cell>
          <cell r="T425" t="str">
            <v>ผบE770</v>
          </cell>
          <cell r="U425">
            <v>2564</v>
          </cell>
          <cell r="V425" t="str">
            <v>ผบE78</v>
          </cell>
          <cell r="W425">
            <v>2565</v>
          </cell>
          <cell r="X425"/>
          <cell r="Y425"/>
          <cell r="Z425"/>
          <cell r="AA425">
            <v>31</v>
          </cell>
          <cell r="AB425">
            <v>1</v>
          </cell>
          <cell r="AC425">
            <v>2565</v>
          </cell>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26/7/2565)//สืบทรัพย์แล้ว//รายงานผล วันที่ 26/8/2565</v>
          </cell>
          <cell r="BC425" t="str">
            <v>0
600</v>
          </cell>
          <cell r="BD425" t="str">
            <v>13
1</v>
          </cell>
          <cell r="BE425" t="str">
            <v>11
3</v>
          </cell>
          <cell r="BF425" t="str">
            <v>2566
2567</v>
          </cell>
          <cell r="BG425">
            <v>0</v>
          </cell>
          <cell r="BH425" t="str">
            <v>-</v>
          </cell>
          <cell r="BI425" t="str">
            <v>-</v>
          </cell>
          <cell r="BJ425" t="str">
            <v>-</v>
          </cell>
          <cell r="BK425">
            <v>0</v>
          </cell>
          <cell r="BL425" t="str">
            <v>280
150</v>
          </cell>
          <cell r="BM425">
            <v>0</v>
          </cell>
          <cell r="BN425" t="str">
            <v>7
9</v>
          </cell>
          <cell r="BO425" t="str">
            <v>3
5</v>
          </cell>
          <cell r="BP425" t="str">
            <v>2567
2567</v>
          </cell>
          <cell r="BQ425" t="str">
            <v>-</v>
          </cell>
          <cell r="BR425" t="str">
            <v>-</v>
          </cell>
          <cell r="BS425" t="str">
            <v>-</v>
          </cell>
          <cell r="BT425" t="str">
            <v>นางสาวรำพึง รัตนะ</v>
          </cell>
          <cell r="BU425">
            <v>888164010457</v>
          </cell>
          <cell r="BV425" t="str">
            <v>1.นางสาวรำพึง รัตนะ
2.นายสุชาติ ไชยงาม</v>
          </cell>
          <cell r="BW425" t="str">
            <v>จำเลยที่ 1
จำเลยที่ 2</v>
          </cell>
          <cell r="BX425" t="str">
            <v>1-5806-00038-57-6
3-5017-00085-41-7</v>
          </cell>
          <cell r="BY425" t="str">
            <v>-ไม่พบว่ามีกรรมสิทธิ์ในที่ดิน อ.ดอยเต่า จ.เชียงใหม่
-ไม่พบว่ามีกรรมสิทธิ์ในที่ดิน อ.ดอยเต่า จ.เชียงใหม่</v>
          </cell>
          <cell r="BZ425" t="str">
            <v>ไม่พบทรัพย์</v>
          </cell>
          <cell r="CA425"/>
          <cell r="CB425"/>
          <cell r="CC425" t="str">
            <v>จันทร์นิภา</v>
          </cell>
          <cell r="CD425"/>
          <cell r="CE425"/>
          <cell r="CF425"/>
          <cell r="CG425"/>
          <cell r="CH425"/>
          <cell r="CI425"/>
          <cell r="CJ425"/>
          <cell r="CK425"/>
          <cell r="CL425"/>
          <cell r="CM425"/>
          <cell r="CN425"/>
          <cell r="CO425"/>
        </row>
        <row r="426">
          <cell r="B426">
            <v>1879</v>
          </cell>
          <cell r="C426">
            <v>419</v>
          </cell>
          <cell r="D426">
            <v>26</v>
          </cell>
          <cell r="E426">
            <v>7</v>
          </cell>
          <cell r="F426">
            <v>2565</v>
          </cell>
          <cell r="G426">
            <v>800090223838</v>
          </cell>
          <cell r="H426" t="str">
            <v>นางสาว</v>
          </cell>
          <cell r="I426" t="str">
            <v>กัญญารัตน์</v>
          </cell>
          <cell r="J426" t="str">
            <v>สมโน</v>
          </cell>
          <cell r="K426">
            <v>1501600118112</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34988</v>
          </cell>
          <cell r="R426">
            <v>6481.15</v>
          </cell>
          <cell r="S426" t="str">
            <v>จังหวัดฮอด</v>
          </cell>
          <cell r="T426" t="str">
            <v>ผบE768</v>
          </cell>
          <cell r="U426">
            <v>2564</v>
          </cell>
          <cell r="V426" t="str">
            <v>ผบE138</v>
          </cell>
          <cell r="W426">
            <v>2565</v>
          </cell>
          <cell r="X426"/>
          <cell r="Y426"/>
          <cell r="Z426"/>
          <cell r="AA426">
            <v>22</v>
          </cell>
          <cell r="AB426">
            <v>2</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26/7/2565)//กำลังดำเนินการสืบทรัพย์//สืบแล้ว รายงานผล วันที่ 12/9/2565</v>
          </cell>
          <cell r="BC426" t="str">
            <v>0
900</v>
          </cell>
          <cell r="BD426" t="str">
            <v>13
1</v>
          </cell>
          <cell r="BE426" t="str">
            <v>11
3</v>
          </cell>
          <cell r="BF426" t="str">
            <v>2566
2567</v>
          </cell>
          <cell r="BG426">
            <v>0</v>
          </cell>
          <cell r="BH426" t="str">
            <v>-</v>
          </cell>
          <cell r="BI426" t="str">
            <v>-</v>
          </cell>
          <cell r="BJ426" t="str">
            <v>-</v>
          </cell>
          <cell r="BK426">
            <v>0</v>
          </cell>
          <cell r="BL426" t="str">
            <v>675
215</v>
          </cell>
          <cell r="BM426">
            <v>0</v>
          </cell>
          <cell r="BN426" t="str">
            <v>7
9</v>
          </cell>
          <cell r="BO426" t="str">
            <v>3
5</v>
          </cell>
          <cell r="BP426" t="str">
            <v>2567
2567</v>
          </cell>
          <cell r="BQ426" t="str">
            <v>-</v>
          </cell>
          <cell r="BR426" t="str">
            <v>-</v>
          </cell>
          <cell r="BS426" t="str">
            <v>-</v>
          </cell>
          <cell r="BT426" t="str">
            <v>นางสาวกัญญารัตน์ สมโน</v>
          </cell>
          <cell r="BU426">
            <v>888164010459</v>
          </cell>
          <cell r="BV426" t="str">
            <v>1.นางสาวกัญญารัตน์ สมโน
2.นายศรีมา คำมาต๊ะ
3.นายพัด อินต๊ะก๋อง</v>
          </cell>
          <cell r="BW426" t="str">
            <v>จำเลยที่ 1
จำเลยที่ 2
จำเลยที่ 3</v>
          </cell>
          <cell r="BX426" t="str">
            <v>1-5016-00118-11-2
3-5017-00133-45-4
3-5099-00779-24-0</v>
          </cell>
          <cell r="BY426"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6" t="str">
            <v>พบทรัพย์</v>
          </cell>
          <cell r="CA426"/>
          <cell r="CB426"/>
          <cell r="CC426" t="str">
            <v>จันทร์นิภา</v>
          </cell>
          <cell r="CD426"/>
          <cell r="CE426"/>
          <cell r="CF426"/>
          <cell r="CG426"/>
          <cell r="CH426"/>
          <cell r="CI426"/>
          <cell r="CJ426"/>
          <cell r="CK426"/>
          <cell r="CL426"/>
          <cell r="CM426"/>
          <cell r="CN426"/>
          <cell r="CO426"/>
        </row>
        <row r="427">
          <cell r="B427">
            <v>1880</v>
          </cell>
          <cell r="C427">
            <v>420</v>
          </cell>
          <cell r="D427">
            <v>26</v>
          </cell>
          <cell r="E427">
            <v>7</v>
          </cell>
          <cell r="F427">
            <v>2565</v>
          </cell>
          <cell r="G427">
            <v>800096241438</v>
          </cell>
          <cell r="H427" t="str">
            <v>นาย</v>
          </cell>
          <cell r="I427" t="str">
            <v>สุชาติ</v>
          </cell>
          <cell r="J427" t="str">
            <v>ไชยงาม</v>
          </cell>
          <cell r="K427">
            <v>3501700085417</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42494</v>
          </cell>
          <cell r="R427">
            <v>8136.07</v>
          </cell>
          <cell r="S427" t="str">
            <v>จังหวัดฮอด</v>
          </cell>
          <cell r="T427" t="str">
            <v>ผบE763</v>
          </cell>
          <cell r="U427">
            <v>2564</v>
          </cell>
          <cell r="V427" t="str">
            <v>ผบE82</v>
          </cell>
          <cell r="W427">
            <v>2565</v>
          </cell>
          <cell r="X427"/>
          <cell r="Y427"/>
          <cell r="Z427"/>
          <cell r="AA427">
            <v>31</v>
          </cell>
          <cell r="AB427">
            <v>1</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26/7/2565)//สืบทรัพย์แล้ว//รายงานผล วันที่ 26/8/2565</v>
          </cell>
          <cell r="BC427" t="str">
            <v/>
          </cell>
          <cell r="BD427" t="str">
            <v/>
          </cell>
          <cell r="BE427" t="str">
            <v/>
          </cell>
          <cell r="BF427" t="str">
            <v/>
          </cell>
          <cell r="BG427" t="str">
            <v/>
          </cell>
          <cell r="BH427" t="str">
            <v/>
          </cell>
          <cell r="BI427" t="str">
            <v/>
          </cell>
          <cell r="BJ427" t="str">
            <v/>
          </cell>
          <cell r="BK427" t="str">
            <v/>
          </cell>
          <cell r="BL427" t="str">
            <v/>
          </cell>
          <cell r="BM427" t="str">
            <v/>
          </cell>
          <cell r="BN427" t="str">
            <v/>
          </cell>
          <cell r="BO427" t="str">
            <v/>
          </cell>
          <cell r="BP427" t="str">
            <v/>
          </cell>
          <cell r="BQ427" t="str">
            <v/>
          </cell>
          <cell r="BR427" t="str">
            <v/>
          </cell>
          <cell r="BS427" t="str">
            <v/>
          </cell>
          <cell r="BT427" t="str">
            <v>นายสุชาติ ไชยงาม</v>
          </cell>
          <cell r="BU427">
            <v>888164010464</v>
          </cell>
          <cell r="BV427" t="str">
            <v>1.นายสุชาติ ไชยงาม
2.นางสาวรำพึง รัตนะ</v>
          </cell>
          <cell r="BW427" t="str">
            <v>จำเลยที่ 1
จำเลยที่ 2</v>
          </cell>
          <cell r="BX427" t="str">
            <v>1-5806-00038-57-6
3-5017-00085-41-7</v>
          </cell>
          <cell r="BY427" t="str">
            <v>-ไม่พบว่ามีกรรมสิทธิ์ในที่ดิน อ.ดอยเต่า จ.เชียงใหม่
-ไม่พบว่ามีกรรมสิทธิ์ในที่ดิน อ.ดอยเต่า จ.เชียงใหม่</v>
          </cell>
          <cell r="BZ427" t="str">
            <v>ไม่พบทรัพย์</v>
          </cell>
          <cell r="CA427"/>
          <cell r="CB427"/>
          <cell r="CC427" t="str">
            <v>จันทร์นิภา</v>
          </cell>
          <cell r="CD427"/>
          <cell r="CE427"/>
          <cell r="CF427"/>
          <cell r="CG427"/>
          <cell r="CH427"/>
          <cell r="CI427"/>
          <cell r="CJ427"/>
          <cell r="CK427"/>
          <cell r="CL427"/>
          <cell r="CM427"/>
          <cell r="CN427"/>
          <cell r="CO427"/>
        </row>
        <row r="428">
          <cell r="B428">
            <v>1881</v>
          </cell>
          <cell r="C428">
            <v>421</v>
          </cell>
          <cell r="D428">
            <v>26</v>
          </cell>
          <cell r="E428">
            <v>7</v>
          </cell>
          <cell r="F428">
            <v>2565</v>
          </cell>
          <cell r="G428">
            <v>800094009589</v>
          </cell>
          <cell r="H428" t="str">
            <v>นาย</v>
          </cell>
          <cell r="I428" t="str">
            <v>อาทิตย์</v>
          </cell>
          <cell r="J428" t="str">
            <v>นันต๊ะสาร</v>
          </cell>
          <cell r="K428">
            <v>3501700195931</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40826</v>
          </cell>
          <cell r="R428">
            <v>7693.03</v>
          </cell>
          <cell r="S428" t="str">
            <v>จังหวัดฮอด</v>
          </cell>
          <cell r="T428" t="str">
            <v>ผบE765</v>
          </cell>
          <cell r="U428">
            <v>2564</v>
          </cell>
          <cell r="V428" t="str">
            <v>ผบE130</v>
          </cell>
          <cell r="W428">
            <v>2565</v>
          </cell>
          <cell r="X428"/>
          <cell r="Y428"/>
          <cell r="Z428"/>
          <cell r="AA428">
            <v>22</v>
          </cell>
          <cell r="AB428">
            <v>2</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26/7/2565)//กำลังดำเนินการสืบทรัพย์//สืบแล้ว//รายงานผลวันที่21/11/2565</v>
          </cell>
          <cell r="BC428">
            <v>900</v>
          </cell>
          <cell r="BD428">
            <v>27</v>
          </cell>
          <cell r="BE428">
            <v>3</v>
          </cell>
          <cell r="BF428">
            <v>2567</v>
          </cell>
          <cell r="BG428">
            <v>0</v>
          </cell>
          <cell r="BH428" t="str">
            <v>-</v>
          </cell>
          <cell r="BI428" t="str">
            <v>-</v>
          </cell>
          <cell r="BJ428" t="str">
            <v>-</v>
          </cell>
          <cell r="BK428">
            <v>0</v>
          </cell>
          <cell r="BL428">
            <v>1440</v>
          </cell>
          <cell r="BM428">
            <v>0</v>
          </cell>
          <cell r="BN428" t="str">
            <v/>
          </cell>
          <cell r="BO428" t="str">
            <v/>
          </cell>
          <cell r="BP428" t="str">
            <v/>
          </cell>
          <cell r="BQ428" t="str">
            <v>-</v>
          </cell>
          <cell r="BR428" t="str">
            <v>-</v>
          </cell>
          <cell r="BS428" t="str">
            <v>-</v>
          </cell>
          <cell r="BT428" t="str">
            <v>นายอาทิตย์ นันต๊ะสาร</v>
          </cell>
          <cell r="BU428">
            <v>888164010465</v>
          </cell>
          <cell r="BV428" t="str">
            <v>1.นายอาทิตย์  นันต๊ะสาร
2.นายธนกร  แดงบุญ
3.นางสาวสุรินทร์  วุฒินันท์</v>
          </cell>
          <cell r="BW428" t="str">
            <v>จำเลยที่ 1
จำเลยที่ 2
คู่สมรสจำเลยที่ 2</v>
          </cell>
          <cell r="BX428" t="str">
            <v>3-5017-00195-98-1
3-5017-00188-67-4
3-5011-00404-90-2</v>
          </cell>
          <cell r="BY428"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8" t="str">
            <v>พบทรัพย์</v>
          </cell>
          <cell r="CA428"/>
          <cell r="CB428"/>
          <cell r="CC428" t="str">
            <v>จันทร์นิภา</v>
          </cell>
          <cell r="CD428"/>
          <cell r="CE428"/>
          <cell r="CF428"/>
          <cell r="CG428"/>
          <cell r="CH428"/>
          <cell r="CI428"/>
          <cell r="CJ428"/>
          <cell r="CK428"/>
          <cell r="CL428"/>
          <cell r="CM428"/>
          <cell r="CN428"/>
          <cell r="CO428"/>
        </row>
        <row r="429">
          <cell r="B429">
            <v>1882</v>
          </cell>
          <cell r="C429">
            <v>422</v>
          </cell>
          <cell r="D429">
            <v>26</v>
          </cell>
          <cell r="E429">
            <v>7</v>
          </cell>
          <cell r="F429">
            <v>2565</v>
          </cell>
          <cell r="G429">
            <v>800049290094</v>
          </cell>
          <cell r="H429" t="str">
            <v>นาง</v>
          </cell>
          <cell r="I429" t="str">
            <v>ดาริณี</v>
          </cell>
          <cell r="J429" t="str">
            <v>คุณยศยิ่ง</v>
          </cell>
          <cell r="K429">
            <v>5501700016128</v>
          </cell>
          <cell r="L429" t="str">
            <v>ดอยเต่า</v>
          </cell>
          <cell r="M429" t="str">
            <v>เชียงใหม่ 3</v>
          </cell>
          <cell r="N429">
            <v>8</v>
          </cell>
          <cell r="O429" t="str">
            <v>สินเชื่อพัฒนาองค์กรชุมชน(รายบุคคล)</v>
          </cell>
          <cell r="P429" t="str">
            <v>1.บุคคลค้ำประกัน</v>
          </cell>
          <cell r="Q429">
            <v>109070.89</v>
          </cell>
          <cell r="R429">
            <v>22867.27</v>
          </cell>
          <cell r="S429" t="str">
            <v>จังหวัดฮอด</v>
          </cell>
          <cell r="T429" t="str">
            <v>ผบE762</v>
          </cell>
          <cell r="U429">
            <v>2564</v>
          </cell>
          <cell r="V429" t="str">
            <v>ผบE81</v>
          </cell>
          <cell r="W429">
            <v>2565</v>
          </cell>
          <cell r="X429"/>
          <cell r="Y429"/>
          <cell r="Z429"/>
          <cell r="AA429">
            <v>31</v>
          </cell>
          <cell r="AB429">
            <v>1</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26/7/2565)//สืบทรัพย์แล้ว//รายงานผล วันที่ 26/8/2565</v>
          </cell>
          <cell r="BC429" t="str">
            <v>0
1200</v>
          </cell>
          <cell r="BD429" t="str">
            <v>13
1</v>
          </cell>
          <cell r="BE429" t="str">
            <v>11
3</v>
          </cell>
          <cell r="BF429" t="str">
            <v>2566
2567</v>
          </cell>
          <cell r="BG429">
            <v>0</v>
          </cell>
          <cell r="BH429" t="str">
            <v>-</v>
          </cell>
          <cell r="BI429" t="str">
            <v>-</v>
          </cell>
          <cell r="BJ429" t="str">
            <v>-</v>
          </cell>
          <cell r="BK429">
            <v>0</v>
          </cell>
          <cell r="BL429" t="str">
            <v>770
260</v>
          </cell>
          <cell r="BM429">
            <v>0</v>
          </cell>
          <cell r="BN429" t="str">
            <v>7
9</v>
          </cell>
          <cell r="BO429" t="str">
            <v>3
5</v>
          </cell>
          <cell r="BP429" t="str">
            <v>2567
2567</v>
          </cell>
          <cell r="BQ429" t="str">
            <v>-</v>
          </cell>
          <cell r="BR429" t="str">
            <v>-</v>
          </cell>
          <cell r="BS429" t="str">
            <v>-</v>
          </cell>
          <cell r="BT429" t="str">
            <v>นางดาริณี คุณยศยิ่ง</v>
          </cell>
          <cell r="BU429">
            <v>888164010468</v>
          </cell>
          <cell r="BV429" t="str">
            <v>1.นางพรลภัส คุณยศยิ่ง
2.นายอานัส คุณยศยิ่ง
3.นายณรงค์ศักดิ์ เปอะปิน
4.นางปรียาภัทร มาคา</v>
          </cell>
          <cell r="BW429" t="str">
            <v>จำเลยที่ 1
คู่สมรสจำเลยที่ 1
จำเลยที่ 2
จำเลยที่ 3</v>
          </cell>
          <cell r="BX429" t="str">
            <v>5-5017-00016-12-8
3-5014-00243-30-1
3-5006-00274-02-1
5-5017-00002-12-7</v>
          </cell>
          <cell r="BY429"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29" t="str">
            <v>ไม่พบทรัพย์</v>
          </cell>
          <cell r="CA429"/>
          <cell r="CB429"/>
          <cell r="CC429" t="str">
            <v>จันทร์นิภา</v>
          </cell>
          <cell r="CD429"/>
          <cell r="CE429"/>
          <cell r="CF429"/>
          <cell r="CG429"/>
          <cell r="CH429"/>
          <cell r="CI429"/>
          <cell r="CJ429"/>
          <cell r="CK429"/>
          <cell r="CL429"/>
          <cell r="CM429"/>
          <cell r="CN429"/>
          <cell r="CO429"/>
        </row>
        <row r="430">
          <cell r="B430">
            <v>1883</v>
          </cell>
          <cell r="C430">
            <v>423</v>
          </cell>
          <cell r="D430">
            <v>26</v>
          </cell>
          <cell r="E430">
            <v>7</v>
          </cell>
          <cell r="F430">
            <v>2565</v>
          </cell>
          <cell r="G430">
            <v>800034415250</v>
          </cell>
          <cell r="H430" t="str">
            <v>นาง</v>
          </cell>
          <cell r="I430" t="str">
            <v>อุ้มพร</v>
          </cell>
          <cell r="J430" t="str">
            <v>คำมาต๊ะ</v>
          </cell>
          <cell r="K430">
            <v>3501700138596</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96936.09</v>
          </cell>
          <cell r="R430">
            <v>17870.080000000002</v>
          </cell>
          <cell r="S430" t="str">
            <v>จังหวัดฮอด</v>
          </cell>
          <cell r="T430" t="str">
            <v>ผบE761</v>
          </cell>
          <cell r="U430">
            <v>2564</v>
          </cell>
          <cell r="V430" t="str">
            <v>ผบE80</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26/7/2565)//กำลังดำเนินการสืบทรัพย์//สืบแล้ว รายงานผล วันที่ 12/9/2565</v>
          </cell>
          <cell r="BC430">
            <v>1200</v>
          </cell>
          <cell r="BD430">
            <v>27</v>
          </cell>
          <cell r="BE430">
            <v>3</v>
          </cell>
          <cell r="BF430">
            <v>2567</v>
          </cell>
          <cell r="BG430">
            <v>0</v>
          </cell>
          <cell r="BH430" t="str">
            <v>-</v>
          </cell>
          <cell r="BI430" t="str">
            <v>-</v>
          </cell>
          <cell r="BJ430" t="str">
            <v>-</v>
          </cell>
          <cell r="BK430">
            <v>0</v>
          </cell>
          <cell r="BL430">
            <v>1015</v>
          </cell>
          <cell r="BM430">
            <v>0</v>
          </cell>
          <cell r="BN430" t="str">
            <v/>
          </cell>
          <cell r="BO430" t="str">
            <v/>
          </cell>
          <cell r="BP430" t="str">
            <v/>
          </cell>
          <cell r="BQ430" t="str">
            <v>-</v>
          </cell>
          <cell r="BR430" t="str">
            <v>-</v>
          </cell>
          <cell r="BS430" t="str">
            <v>-</v>
          </cell>
          <cell r="BT430" t="str">
            <v>นางอุ้มพร คำมาต๊ะ</v>
          </cell>
          <cell r="BU430">
            <v>888164010488</v>
          </cell>
          <cell r="BV430" t="str">
            <v>1.นางอุ้มพร คำมาต๊ะ
2.นางนงค์คราญ คำยา
3.นายเบิ้ม คำยา
4.นายสุคำ นามวงค์</v>
          </cell>
          <cell r="BW430" t="str">
            <v>จำเลยที่ 1
จำเลยที่ 2
คู่สมรสจำเลยที่ 2
จำเลยที่ 3</v>
          </cell>
          <cell r="BX430" t="str">
            <v>3-5017-00138-59-6
3-5017-00181-91-2
3-5017-00138-89-8
3-5017-00138-98-7</v>
          </cell>
          <cell r="BY43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0" t="str">
            <v>พบทรัพย์</v>
          </cell>
          <cell r="CA430"/>
          <cell r="CB430"/>
          <cell r="CC430" t="str">
            <v>จันทร์นิภา</v>
          </cell>
          <cell r="CD430"/>
          <cell r="CE430"/>
          <cell r="CF430"/>
          <cell r="CG430"/>
          <cell r="CH430"/>
          <cell r="CI430"/>
          <cell r="CJ430"/>
          <cell r="CK430"/>
          <cell r="CL430"/>
          <cell r="CM430"/>
          <cell r="CN430"/>
          <cell r="CO430"/>
        </row>
        <row r="431">
          <cell r="B431">
            <v>1884</v>
          </cell>
          <cell r="C431">
            <v>424</v>
          </cell>
          <cell r="D431">
            <v>26</v>
          </cell>
          <cell r="E431">
            <v>7</v>
          </cell>
          <cell r="F431">
            <v>2565</v>
          </cell>
          <cell r="G431">
            <v>800063155066</v>
          </cell>
          <cell r="H431" t="str">
            <v>นาย</v>
          </cell>
          <cell r="I431" t="str">
            <v>เพลิง</v>
          </cell>
          <cell r="J431" t="str">
            <v>แก้วแสน</v>
          </cell>
          <cell r="K431">
            <v>3501700101111</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78203.64</v>
          </cell>
          <cell r="R431">
            <v>16411.04</v>
          </cell>
          <cell r="S431" t="str">
            <v>จังหวัดฮอด</v>
          </cell>
          <cell r="T431" t="str">
            <v>ผบE143</v>
          </cell>
          <cell r="U431">
            <v>2565</v>
          </cell>
          <cell r="V431" t="str">
            <v>ผบE327</v>
          </cell>
          <cell r="W431">
            <v>2565</v>
          </cell>
          <cell r="X431"/>
          <cell r="Y431"/>
          <cell r="Z431"/>
          <cell r="AA431">
            <v>23</v>
          </cell>
          <cell r="AB431">
            <v>5</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1500</v>
          </cell>
          <cell r="BD431">
            <v>27</v>
          </cell>
          <cell r="BE431">
            <v>3</v>
          </cell>
          <cell r="BF431">
            <v>2567</v>
          </cell>
          <cell r="BG431">
            <v>0</v>
          </cell>
          <cell r="BH431" t="str">
            <v>-</v>
          </cell>
          <cell r="BI431" t="str">
            <v>-</v>
          </cell>
          <cell r="BJ431" t="str">
            <v>-</v>
          </cell>
          <cell r="BK431">
            <v>0</v>
          </cell>
          <cell r="BL431">
            <v>1435</v>
          </cell>
          <cell r="BM431">
            <v>0</v>
          </cell>
          <cell r="BN431" t="str">
            <v/>
          </cell>
          <cell r="BO431" t="str">
            <v/>
          </cell>
          <cell r="BP431" t="str">
            <v/>
          </cell>
          <cell r="BQ431" t="str">
            <v>-</v>
          </cell>
          <cell r="BR431" t="str">
            <v>-</v>
          </cell>
          <cell r="BS431" t="str">
            <v>-</v>
          </cell>
          <cell r="BT431" t="str">
            <v>นายเพลิง แก้วแสน</v>
          </cell>
          <cell r="BU431">
            <v>888164010490</v>
          </cell>
          <cell r="BV431" t="str">
            <v xml:space="preserve">1.นายเพลิง แก้วแสน
2.นางสาวจุฬาทิพย์ ทำเล็ก
3.นางสาวเตือนจิต สิทธิออน
4.นายทวีศักดิ์ เป็งดี
5.นายมนัส มณีวรรณ
</v>
          </cell>
          <cell r="BW431" t="str">
            <v>จำเลยที่ 1
คู่สมรสจำเลยที่ 1
จำเลยที่ 2
คู่สมรสจำเลยที่ 2
จำเลยที่ 3</v>
          </cell>
          <cell r="BX431" t="str">
            <v>3-5017-00101-11-1
1-5213-00005-61-4
1-5016-00079-43-5
1-1005-00424-69-9
3-5017-00100-73-4</v>
          </cell>
          <cell r="BY431"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1885</v>
          </cell>
          <cell r="C432">
            <v>425</v>
          </cell>
          <cell r="D432">
            <v>26</v>
          </cell>
          <cell r="E432">
            <v>7</v>
          </cell>
          <cell r="F432">
            <v>2565</v>
          </cell>
          <cell r="G432">
            <v>800054591022</v>
          </cell>
          <cell r="H432" t="str">
            <v>นางสาว</v>
          </cell>
          <cell r="I432" t="str">
            <v>พรรณิภา</v>
          </cell>
          <cell r="J432" t="str">
            <v>สุกันทา</v>
          </cell>
          <cell r="K432">
            <v>1580400114805</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60266.68</v>
          </cell>
          <cell r="R432">
            <v>11107.64</v>
          </cell>
          <cell r="S432" t="str">
            <v>จังหวัดฮอด</v>
          </cell>
          <cell r="T432" t="str">
            <v>ผบE142</v>
          </cell>
          <cell r="U432">
            <v>2565</v>
          </cell>
          <cell r="V432" t="str">
            <v>ผบE233</v>
          </cell>
          <cell r="W432">
            <v>2565</v>
          </cell>
          <cell r="X432"/>
          <cell r="Y432"/>
          <cell r="Z432"/>
          <cell r="AA432">
            <v>19</v>
          </cell>
          <cell r="AB432">
            <v>4</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25</v>
          </cell>
          <cell r="BE432">
            <v>9</v>
          </cell>
          <cell r="BF432">
            <v>2566</v>
          </cell>
          <cell r="BG432">
            <v>0</v>
          </cell>
          <cell r="BH432" t="str">
            <v>-</v>
          </cell>
          <cell r="BI432" t="str">
            <v>-</v>
          </cell>
          <cell r="BJ432" t="str">
            <v>-</v>
          </cell>
          <cell r="BK432">
            <v>0</v>
          </cell>
          <cell r="BL432">
            <v>1325</v>
          </cell>
          <cell r="BM432">
            <v>0</v>
          </cell>
          <cell r="BN432" t="str">
            <v/>
          </cell>
          <cell r="BO432" t="str">
            <v/>
          </cell>
          <cell r="BP432" t="str">
            <v/>
          </cell>
          <cell r="BQ432" t="str">
            <v>-</v>
          </cell>
          <cell r="BR432" t="str">
            <v>-</v>
          </cell>
          <cell r="BS432" t="str">
            <v>-</v>
          </cell>
          <cell r="BT432" t="str">
            <v>นางสาวพรรณิภา สุกันทา</v>
          </cell>
          <cell r="BU432">
            <v>888164010492</v>
          </cell>
          <cell r="BV432"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2" t="str">
            <v>จำเลยที่ 1
จำเลยที่ 2
คู่สมรสจำเลยที่ 2
จำเลยที่ 3
คู่สมรสจำเลยที่ 3</v>
          </cell>
          <cell r="BX432" t="str">
            <v>1-5804-00114-80-5
3-5017-00024-66-3
3-5017-00027-08-5
1-5017-00001-07-1
2-5016-00018-79-5</v>
          </cell>
          <cell r="BY432"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2"/>
          <cell r="CA432"/>
          <cell r="CB432"/>
          <cell r="CC432" t="str">
            <v>จันทร์นิภา</v>
          </cell>
          <cell r="CD432"/>
          <cell r="CE432"/>
          <cell r="CF432"/>
          <cell r="CG432"/>
          <cell r="CH432"/>
          <cell r="CI432"/>
          <cell r="CJ432"/>
          <cell r="CK432"/>
          <cell r="CL432"/>
          <cell r="CM432"/>
          <cell r="CN432"/>
          <cell r="CO432"/>
        </row>
        <row r="433">
          <cell r="B433">
            <v>1886</v>
          </cell>
          <cell r="C433">
            <v>426</v>
          </cell>
          <cell r="D433">
            <v>26</v>
          </cell>
          <cell r="E433">
            <v>7</v>
          </cell>
          <cell r="F433">
            <v>2565</v>
          </cell>
          <cell r="G433">
            <v>800034415367</v>
          </cell>
          <cell r="H433" t="str">
            <v>นาย</v>
          </cell>
          <cell r="I433" t="str">
            <v>สุคำ</v>
          </cell>
          <cell r="J433" t="str">
            <v>นามวงค์</v>
          </cell>
          <cell r="K433">
            <v>3501700138987</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90843.43</v>
          </cell>
          <cell r="R433">
            <v>24725.31</v>
          </cell>
          <cell r="S433" t="str">
            <v>จังหวัดฮอด</v>
          </cell>
          <cell r="T433" t="str">
            <v>ผบE145</v>
          </cell>
          <cell r="U433">
            <v>2565</v>
          </cell>
          <cell r="V433" t="str">
            <v>ผบE234</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t="str">
            <v/>
          </cell>
          <cell r="BD433" t="str">
            <v/>
          </cell>
          <cell r="BE433" t="str">
            <v/>
          </cell>
          <cell r="BF433" t="str">
            <v/>
          </cell>
          <cell r="BG433" t="str">
            <v/>
          </cell>
          <cell r="BH433" t="str">
            <v/>
          </cell>
          <cell r="BI433" t="str">
            <v/>
          </cell>
          <cell r="BJ433" t="str">
            <v/>
          </cell>
          <cell r="BK433" t="str">
            <v/>
          </cell>
          <cell r="BL433" t="str">
            <v/>
          </cell>
          <cell r="BM433" t="str">
            <v/>
          </cell>
          <cell r="BN433" t="str">
            <v/>
          </cell>
          <cell r="BO433" t="str">
            <v/>
          </cell>
          <cell r="BP433" t="str">
            <v/>
          </cell>
          <cell r="BQ433" t="str">
            <v/>
          </cell>
          <cell r="BR433" t="str">
            <v/>
          </cell>
          <cell r="BS433" t="str">
            <v/>
          </cell>
          <cell r="BT433" t="str">
            <v>นายสุคำ นามวงค์</v>
          </cell>
          <cell r="BU433">
            <v>888164010496</v>
          </cell>
          <cell r="BV433" t="str">
            <v xml:space="preserve">1.นายสุคำ นามวงค์
2.นางนงค์คราญ คำยา
3.นายเบิ้ม คำยา
4.นางอุ้มพร คำมาต๊ะ
</v>
          </cell>
          <cell r="BW433" t="str">
            <v>จำเลยที่ 1
จำเลยที่ 2
คู่สมรสจำเลยที่ 2
จำเลยที่ 3</v>
          </cell>
          <cell r="BX433" t="str">
            <v>3-5017-00138-98-7
3-5017-00181-91-2
3-5017-00138-89-8
3-5017-00138-59-6</v>
          </cell>
          <cell r="BY433"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3"/>
          <cell r="CA433"/>
          <cell r="CB433"/>
          <cell r="CC433" t="str">
            <v>จันทร์นิภา</v>
          </cell>
          <cell r="CD433"/>
          <cell r="CE433"/>
          <cell r="CF433"/>
          <cell r="CG433"/>
          <cell r="CH433"/>
          <cell r="CI433"/>
          <cell r="CJ433"/>
          <cell r="CK433"/>
          <cell r="CL433"/>
          <cell r="CM433"/>
          <cell r="CN433"/>
          <cell r="CO433"/>
        </row>
        <row r="434">
          <cell r="B434">
            <v>1888</v>
          </cell>
          <cell r="C434">
            <v>427</v>
          </cell>
          <cell r="D434">
            <v>26</v>
          </cell>
          <cell r="E434">
            <v>7</v>
          </cell>
          <cell r="F434">
            <v>2565</v>
          </cell>
          <cell r="G434">
            <v>800009477259</v>
          </cell>
          <cell r="H434" t="str">
            <v>นาง</v>
          </cell>
          <cell r="I434" t="str">
            <v xml:space="preserve">อัญชราวรรณ์ </v>
          </cell>
          <cell r="J434" t="str">
            <v>จอมจิต</v>
          </cell>
          <cell r="K434">
            <v>3501100296450</v>
          </cell>
          <cell r="L434" t="str">
            <v>พร้าว</v>
          </cell>
          <cell r="M434" t="str">
            <v>เชียงใหม่ 2</v>
          </cell>
          <cell r="N434">
            <v>8</v>
          </cell>
          <cell r="O434" t="str">
            <v>สินเชื่อแก้ไขปัญหาหนี้นอกระบบ PSA ระยะที่ 2</v>
          </cell>
          <cell r="P434" t="str">
            <v>1.บุคคลค้ำประกัน</v>
          </cell>
          <cell r="Q434">
            <v>39173.480000000003</v>
          </cell>
          <cell r="R434">
            <v>9088.01</v>
          </cell>
          <cell r="S434" t="str">
            <v>แขวงเชียงดาว</v>
          </cell>
          <cell r="T434" t="str">
            <v>ผบE266</v>
          </cell>
          <cell r="U434">
            <v>2565</v>
          </cell>
          <cell r="V434" t="str">
            <v>ผบE366</v>
          </cell>
          <cell r="W434">
            <v>2565</v>
          </cell>
          <cell r="X434"/>
          <cell r="Y434"/>
          <cell r="Z434"/>
          <cell r="AA434">
            <v>14</v>
          </cell>
          <cell r="AB434">
            <v>6</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(คำสั่ง 26/7/2565)//สืบทรัพย์แล้ว//รายงานผล วันที่ 21/9/2565</v>
          </cell>
          <cell r="BC434">
            <v>1500</v>
          </cell>
          <cell r="BD434">
            <v>21</v>
          </cell>
          <cell r="BE434">
            <v>3</v>
          </cell>
          <cell r="BF434">
            <v>2566</v>
          </cell>
          <cell r="BG434">
            <v>0</v>
          </cell>
          <cell r="BH434" t="str">
            <v>-</v>
          </cell>
          <cell r="BI434" t="str">
            <v>-</v>
          </cell>
          <cell r="BJ434" t="str">
            <v>-</v>
          </cell>
          <cell r="BK434">
            <v>0</v>
          </cell>
          <cell r="BL434">
            <v>1675</v>
          </cell>
          <cell r="BM434">
            <v>0</v>
          </cell>
          <cell r="BN434" t="str">
            <v/>
          </cell>
          <cell r="BO434" t="str">
            <v/>
          </cell>
          <cell r="BP434" t="str">
            <v/>
          </cell>
          <cell r="BQ434" t="str">
            <v>-</v>
          </cell>
          <cell r="BR434" t="str">
            <v>-</v>
          </cell>
          <cell r="BS434" t="str">
            <v>-</v>
          </cell>
          <cell r="BT434" t="str">
            <v>นางอัญชราวรรณ์  จอมจิต</v>
          </cell>
          <cell r="BU434">
            <v>883265010228</v>
          </cell>
          <cell r="BV434" t="str">
            <v>1.นางอัญชราวรรณ์ จอมจิต
2.นายสุรพล จอมจิต
3.นายธานินทร์ สำเร็จผล
4.นางอัษฎาพร อินทนันท์
5.นางสุพรรณ แก้วทอง</v>
          </cell>
          <cell r="BW434" t="str">
            <v>จำเลยที่ 1
คู่สมรสจำเลยที่ 1
จำเลยที่ 2
คู่สมรสจำเลยที่ 2
จำเลยที่ 3</v>
          </cell>
          <cell r="BX434" t="str">
            <v>3-5011-00296-45-0
3-5011-00192-79-4
3-5099-00163-04-4
3-5011-00296-47-6
3-5011-00295-39-9</v>
          </cell>
          <cell r="BY434"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4" t="str">
            <v>พบทรัพย์</v>
          </cell>
          <cell r="CA434"/>
          <cell r="CB434"/>
          <cell r="CC434" t="str">
            <v>จันทร์นิภา</v>
          </cell>
          <cell r="CD434"/>
          <cell r="CE434"/>
          <cell r="CF434"/>
          <cell r="CG434"/>
          <cell r="CH434"/>
          <cell r="CI434"/>
          <cell r="CJ434"/>
          <cell r="CK434"/>
          <cell r="CL434"/>
          <cell r="CM434"/>
          <cell r="CN434"/>
          <cell r="CO434"/>
        </row>
        <row r="435">
          <cell r="B435">
            <v>1889</v>
          </cell>
          <cell r="C435">
            <v>428</v>
          </cell>
          <cell r="D435">
            <v>26</v>
          </cell>
          <cell r="E435">
            <v>7</v>
          </cell>
          <cell r="F435">
            <v>2565</v>
          </cell>
          <cell r="G435">
            <v>800094176669</v>
          </cell>
          <cell r="H435" t="str">
            <v>นาง</v>
          </cell>
          <cell r="I435" t="str">
            <v>อรอนงค์</v>
          </cell>
          <cell r="J435" t="str">
            <v>สร้อยศรี</v>
          </cell>
          <cell r="K435">
            <v>3501100297812</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38332.400000000001</v>
          </cell>
          <cell r="R435">
            <v>9365.11</v>
          </cell>
          <cell r="S435" t="str">
            <v>แขวงเชียงดาว</v>
          </cell>
          <cell r="T435" t="str">
            <v>ผบE267</v>
          </cell>
          <cell r="U435">
            <v>2565</v>
          </cell>
          <cell r="V435" t="str">
            <v>ผบE388</v>
          </cell>
          <cell r="W435">
            <v>2565</v>
          </cell>
          <cell r="X435">
            <v>27</v>
          </cell>
          <cell r="Y435">
            <v>6</v>
          </cell>
          <cell r="Z435">
            <v>2565</v>
          </cell>
          <cell r="AA435"/>
          <cell r="AB435"/>
          <cell r="AC435"/>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 // สืบที่ดินแล้ว รายงานสืบ 11/9/2565</v>
          </cell>
          <cell r="BC435">
            <v>900</v>
          </cell>
          <cell r="BD435">
            <v>11</v>
          </cell>
          <cell r="BE435">
            <v>8</v>
          </cell>
          <cell r="BF435">
            <v>2566</v>
          </cell>
          <cell r="BG435">
            <v>0</v>
          </cell>
          <cell r="BH435" t="str">
            <v>-</v>
          </cell>
          <cell r="BI435" t="str">
            <v>-</v>
          </cell>
          <cell r="BJ435" t="str">
            <v>-</v>
          </cell>
          <cell r="BK435">
            <v>0</v>
          </cell>
          <cell r="BL435">
            <v>1345</v>
          </cell>
          <cell r="BM435">
            <v>0</v>
          </cell>
          <cell r="BN435" t="str">
            <v/>
          </cell>
          <cell r="BO435" t="str">
            <v/>
          </cell>
          <cell r="BP435" t="str">
            <v/>
          </cell>
          <cell r="BQ435" t="str">
            <v>-</v>
          </cell>
          <cell r="BR435" t="str">
            <v>-</v>
          </cell>
          <cell r="BS435" t="str">
            <v>-</v>
          </cell>
          <cell r="BT435" t="str">
            <v>นางอรอนงค์ สร้อยศรี</v>
          </cell>
          <cell r="BU435">
            <v>883265010232</v>
          </cell>
          <cell r="BV435" t="str">
            <v>1.นางอรอนงค์ สร้อยศรี
2.นางรัชนีกร ดิษยรักษ์
3.นางสาวเจนริรา สังวรเศรษฐ์</v>
          </cell>
          <cell r="BW435" t="str">
            <v>จำเลยที่ 1
จำเลยที่ 2
จำเลยที่ 3</v>
          </cell>
          <cell r="BX435" t="str">
            <v>3-5011-00297-81-2
3-5011-00295-44-5
1-7299-00089-90-3</v>
          </cell>
          <cell r="BY435"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5" t="str">
            <v>พบทรัพย์</v>
          </cell>
          <cell r="CA435" t="str">
            <v>พบ</v>
          </cell>
          <cell r="CB435"/>
          <cell r="CC435" t="str">
            <v>จันทร์นิภา</v>
          </cell>
          <cell r="CD435"/>
          <cell r="CE435"/>
          <cell r="CF435"/>
          <cell r="CG435"/>
          <cell r="CH435"/>
          <cell r="CI435"/>
          <cell r="CJ435"/>
          <cell r="CK435"/>
          <cell r="CL435"/>
          <cell r="CM435"/>
          <cell r="CN435"/>
          <cell r="CO435"/>
        </row>
        <row r="436">
          <cell r="B436">
            <v>1890</v>
          </cell>
          <cell r="C436">
            <v>429</v>
          </cell>
          <cell r="D436">
            <v>26</v>
          </cell>
          <cell r="E436">
            <v>7</v>
          </cell>
          <cell r="F436">
            <v>2565</v>
          </cell>
          <cell r="G436" t="str">
            <v>800120514339,
800104112340</v>
          </cell>
          <cell r="H436" t="str">
            <v>นาย</v>
          </cell>
          <cell r="I436" t="str">
            <v>ธวัชชัย</v>
          </cell>
          <cell r="J436" t="str">
            <v>ปันทา</v>
          </cell>
          <cell r="K436">
            <v>3501100036539</v>
          </cell>
          <cell r="L436" t="str">
            <v>พร้าว</v>
          </cell>
          <cell r="M436" t="str">
            <v>เชียงใหม่ 2</v>
          </cell>
          <cell r="N436">
            <v>8</v>
          </cell>
          <cell r="O436" t="str">
            <v>สินเชื่อแก้ไขปัญหาหนี้นอกระบบ PSA ระยะที่ 2/covid - 19</v>
          </cell>
          <cell r="P436" t="str">
            <v>1.บุคคลค้ำประกัน</v>
          </cell>
          <cell r="Q436">
            <v>45887.65</v>
          </cell>
          <cell r="R436">
            <v>3948.02</v>
          </cell>
          <cell r="S436" t="str">
            <v>แขวงเชียงดาว</v>
          </cell>
          <cell r="T436" t="str">
            <v>ผบE262</v>
          </cell>
          <cell r="U436">
            <v>2565</v>
          </cell>
          <cell r="V436" t="str">
            <v>ผบE384</v>
          </cell>
          <cell r="W436">
            <v>2565</v>
          </cell>
          <cell r="X436">
            <v>21</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26/7/2565)//สืบทรัพย์แล้ว//รายงานผล วันที่ 26/8/2565</v>
          </cell>
          <cell r="BC436">
            <v>300</v>
          </cell>
          <cell r="BD436">
            <v>31</v>
          </cell>
          <cell r="BE436">
            <v>1</v>
          </cell>
          <cell r="BF436">
            <v>2567</v>
          </cell>
          <cell r="BG436">
            <v>0</v>
          </cell>
          <cell r="BH436" t="str">
            <v>-</v>
          </cell>
          <cell r="BI436" t="str">
            <v>-</v>
          </cell>
          <cell r="BJ436" t="str">
            <v>-</v>
          </cell>
          <cell r="BK436">
            <v>0</v>
          </cell>
          <cell r="BL436">
            <v>220</v>
          </cell>
          <cell r="BM436">
            <v>0</v>
          </cell>
          <cell r="BN436" t="str">
            <v/>
          </cell>
          <cell r="BO436" t="str">
            <v/>
          </cell>
          <cell r="BP436" t="str">
            <v/>
          </cell>
          <cell r="BQ436" t="str">
            <v>-</v>
          </cell>
          <cell r="BR436" t="str">
            <v>-</v>
          </cell>
          <cell r="BS436" t="str">
            <v>-</v>
          </cell>
          <cell r="BT436" t="str">
            <v>นายธวัชชัย ปันทา</v>
          </cell>
          <cell r="BU436">
            <v>883265010231</v>
          </cell>
          <cell r="BV436" t="str">
            <v>1.นายธวัชชัย ปันทา</v>
          </cell>
          <cell r="BW436" t="str">
            <v>จำเลยที่ 1</v>
          </cell>
          <cell r="BX436">
            <v>3501100036539</v>
          </cell>
          <cell r="BY436" t="str">
            <v>-ไม่พบว่ามีกรรมสิทธิ์ในที่ดิน อ.พร้าว จ.เชียงใหม่</v>
          </cell>
          <cell r="BZ436" t="str">
            <v>ไม่พบทรัพย์</v>
          </cell>
          <cell r="CA436" t="str">
            <v>ไม่พบทรัพย์</v>
          </cell>
          <cell r="CB436"/>
          <cell r="CC436" t="str">
            <v>จันทร์นิภา</v>
          </cell>
          <cell r="CD436"/>
          <cell r="CE436"/>
          <cell r="CF436"/>
          <cell r="CG436"/>
          <cell r="CH436"/>
          <cell r="CI436"/>
          <cell r="CJ436"/>
          <cell r="CK436"/>
          <cell r="CL436"/>
          <cell r="CM436"/>
          <cell r="CN436"/>
          <cell r="CO436"/>
        </row>
        <row r="437">
          <cell r="B437">
            <v>1891</v>
          </cell>
          <cell r="C437">
            <v>430</v>
          </cell>
          <cell r="D437">
            <v>26</v>
          </cell>
          <cell r="E437">
            <v>7</v>
          </cell>
          <cell r="F437">
            <v>2565</v>
          </cell>
          <cell r="G437">
            <v>800088733392</v>
          </cell>
          <cell r="H437" t="str">
            <v>นาง</v>
          </cell>
          <cell r="I437" t="str">
            <v>ชนารินทร์</v>
          </cell>
          <cell r="J437" t="str">
            <v>ขันใจ</v>
          </cell>
          <cell r="K437">
            <v>3500900612321</v>
          </cell>
          <cell r="L437" t="str">
            <v>ฝาง</v>
          </cell>
          <cell r="M437" t="str">
            <v>เชียงใหม่ 2</v>
          </cell>
          <cell r="N437">
            <v>8</v>
          </cell>
          <cell r="O437" t="str">
            <v>สินเชื่อแก้ไขปัญหาหนี้นอกระบบ PSA ระยะที่ 2</v>
          </cell>
          <cell r="P437" t="str">
            <v>1.บุคคลค้ำประกัน</v>
          </cell>
          <cell r="Q437">
            <v>34989.08</v>
          </cell>
          <cell r="R437">
            <v>11401.19</v>
          </cell>
          <cell r="S437" t="str">
            <v>จังหวัดฝาง</v>
          </cell>
          <cell r="T437" t="str">
            <v>ผบE288</v>
          </cell>
          <cell r="U437">
            <v>2565</v>
          </cell>
          <cell r="V437" t="str">
            <v>ผบE501</v>
          </cell>
          <cell r="W437">
            <v>2565</v>
          </cell>
          <cell r="X437"/>
          <cell r="Y437"/>
          <cell r="Z437"/>
          <cell r="AA437">
            <v>7</v>
          </cell>
          <cell r="AB437">
            <v>7</v>
          </cell>
          <cell r="AC437">
            <v>2565</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26/7/2565)//กำลังดำเนินการสืบทรัพย์//รายงานผล  วันที่ 25/1/2566</v>
          </cell>
          <cell r="BC437">
            <v>1200</v>
          </cell>
          <cell r="BD437">
            <v>31</v>
          </cell>
          <cell r="BE437">
            <v>1</v>
          </cell>
          <cell r="BF437">
            <v>2567</v>
          </cell>
          <cell r="BG437">
            <v>0</v>
          </cell>
          <cell r="BH437" t="str">
            <v>-</v>
          </cell>
          <cell r="BI437" t="str">
            <v>-</v>
          </cell>
          <cell r="BJ437" t="str">
            <v>-</v>
          </cell>
          <cell r="BK437">
            <v>0</v>
          </cell>
          <cell r="BL437">
            <v>1235</v>
          </cell>
          <cell r="BM437">
            <v>0</v>
          </cell>
          <cell r="BN437">
            <v>23</v>
          </cell>
          <cell r="BO437">
            <v>4</v>
          </cell>
          <cell r="BP437">
            <v>2567</v>
          </cell>
          <cell r="BQ437" t="str">
            <v>-</v>
          </cell>
          <cell r="BR437" t="str">
            <v>-</v>
          </cell>
          <cell r="BS437" t="str">
            <v>-</v>
          </cell>
          <cell r="BT437" t="str">
            <v>นางชนารินทร์ ขันใจ</v>
          </cell>
          <cell r="BU437">
            <v>883265010224</v>
          </cell>
          <cell r="BV437" t="str">
            <v>1.นางสาวชนารินทร์  ขันใจ
2.นางธนภรณ์  สุคำ
3.นางปิยภัทร  วังซาวสกุล
4.นายสมจิตร  บุญลอย</v>
          </cell>
          <cell r="BW437" t="str">
            <v>จำเลยที่ 1
จำเลยที่ 2
จำเลยที่ 3
คู่สมรสจำเลยที่ 3</v>
          </cell>
          <cell r="BX437" t="str">
            <v>3-5009-00612-32-1
3-5009-00623-39-0
3-5510-00020-50-9
3-5009-00623-31-4</v>
          </cell>
          <cell r="BY437"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7" t="str">
            <v>ไม่พบทรัพย์</v>
          </cell>
          <cell r="CA437"/>
          <cell r="CB437">
            <v>4</v>
          </cell>
          <cell r="CC437" t="str">
            <v>จันทร์นิภา</v>
          </cell>
          <cell r="CD437"/>
          <cell r="CE437"/>
          <cell r="CF437"/>
          <cell r="CG437"/>
          <cell r="CH437"/>
          <cell r="CI437"/>
          <cell r="CJ437"/>
          <cell r="CK437"/>
          <cell r="CL437"/>
          <cell r="CM437"/>
          <cell r="CN437"/>
          <cell r="CO437"/>
        </row>
        <row r="438">
          <cell r="B438">
            <v>1892</v>
          </cell>
          <cell r="C438">
            <v>431</v>
          </cell>
          <cell r="D438">
            <v>26</v>
          </cell>
          <cell r="E438">
            <v>7</v>
          </cell>
          <cell r="F438">
            <v>2565</v>
          </cell>
          <cell r="G438">
            <v>800046003946</v>
          </cell>
          <cell r="H438" t="str">
            <v>นาง</v>
          </cell>
          <cell r="I438" t="str">
            <v>เดือน</v>
          </cell>
          <cell r="J438" t="str">
            <v>ขัติกูล</v>
          </cell>
          <cell r="K438">
            <v>3500900583118</v>
          </cell>
          <cell r="L438" t="str">
            <v>ฝาง</v>
          </cell>
          <cell r="M438" t="str">
            <v>เชียงใหม่ 2</v>
          </cell>
          <cell r="N438">
            <v>8</v>
          </cell>
          <cell r="O438" t="str">
            <v>สินเชื่อธนาคารประชาชน</v>
          </cell>
          <cell r="P438" t="str">
            <v>1.บุคคลค้ำประกัน</v>
          </cell>
          <cell r="Q438">
            <v>86636.62</v>
          </cell>
          <cell r="R438">
            <v>32458.33</v>
          </cell>
          <cell r="S438" t="str">
            <v>จังหวัดฝาง</v>
          </cell>
          <cell r="T438" t="str">
            <v>ผบE284</v>
          </cell>
          <cell r="U438">
            <v>2565</v>
          </cell>
          <cell r="V438" t="str">
            <v>ผบE506</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26/7/2565)//รายงาน4/10/2565</v>
          </cell>
          <cell r="BC438" t="str">
            <v>0
1500</v>
          </cell>
          <cell r="BD438" t="str">
            <v>31
14</v>
          </cell>
          <cell r="BE438" t="str">
            <v>1
3</v>
          </cell>
          <cell r="BF438" t="str">
            <v>2567
2567</v>
          </cell>
          <cell r="BG438">
            <v>0</v>
          </cell>
          <cell r="BH438" t="str">
            <v>-</v>
          </cell>
          <cell r="BI438" t="str">
            <v>-</v>
          </cell>
          <cell r="BJ438" t="str">
            <v>-</v>
          </cell>
          <cell r="BK438">
            <v>0</v>
          </cell>
          <cell r="BL438" t="str">
            <v>595
425</v>
          </cell>
          <cell r="BM438">
            <v>0</v>
          </cell>
          <cell r="BN438" t="str">
            <v/>
          </cell>
          <cell r="BO438" t="str">
            <v/>
          </cell>
          <cell r="BP438" t="str">
            <v/>
          </cell>
          <cell r="BQ438" t="str">
            <v>-</v>
          </cell>
          <cell r="BR438" t="str">
            <v>-</v>
          </cell>
          <cell r="BS438" t="str">
            <v>-</v>
          </cell>
          <cell r="BT438" t="str">
            <v>นางเดือน ขัติกูล</v>
          </cell>
          <cell r="BU438">
            <v>883265010227</v>
          </cell>
          <cell r="BV438" t="str">
            <v>1.นางเดือน ขัติกูล
2.นายปฐมพงษ์ ขัติกูล
3.นางสาวพรนิภา สุขแดง
4.นายสุรเชษฐ์ ทรายมูล
5.นางสาวกาญจนา ทาวะดี</v>
          </cell>
          <cell r="BW438" t="str">
            <v>จำเลยที่ 1
คู่สมรสจำเลยที่ 1
จำเลยที่ 2
จำเลยที่ 3
คู่สมรสจำเลยที่ 3</v>
          </cell>
          <cell r="BX438" t="str">
            <v>3-5009-00583-11-8
3-5009-00507-78-1
1-5009-00094-24-2
1-5009-00137-73-1
1-5009-00113-85-9</v>
          </cell>
          <cell r="BY43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8" t="str">
            <v>ไม่พบทรัพย์</v>
          </cell>
          <cell r="CA438"/>
          <cell r="CB438"/>
          <cell r="CC438" t="str">
            <v>จันทร์นิภา</v>
          </cell>
          <cell r="CD438"/>
          <cell r="CE438"/>
          <cell r="CF438"/>
          <cell r="CG438"/>
          <cell r="CH438"/>
          <cell r="CI438"/>
          <cell r="CJ438"/>
          <cell r="CK438"/>
          <cell r="CL438"/>
          <cell r="CM438"/>
          <cell r="CN438"/>
          <cell r="CO438"/>
        </row>
        <row r="439">
          <cell r="B439">
            <v>1893</v>
          </cell>
          <cell r="C439">
            <v>432</v>
          </cell>
          <cell r="D439">
            <v>26</v>
          </cell>
          <cell r="E439">
            <v>7</v>
          </cell>
          <cell r="F439">
            <v>2565</v>
          </cell>
          <cell r="G439">
            <v>800091575632</v>
          </cell>
          <cell r="H439" t="str">
            <v>นาง</v>
          </cell>
          <cell r="I439" t="str">
            <v>จิรภัทร์</v>
          </cell>
          <cell r="J439" t="str">
            <v>หลวงคำ</v>
          </cell>
          <cell r="K439">
            <v>3500900384379</v>
          </cell>
          <cell r="L439" t="str">
            <v>ฝาง</v>
          </cell>
          <cell r="M439" t="str">
            <v>เชียงใหม่ 2</v>
          </cell>
          <cell r="N439">
            <v>8</v>
          </cell>
          <cell r="O439" t="str">
            <v>สินเชื่อแก้ไขปัญหาหนี้นอกระบบ PSA ระยะที่ 2</v>
          </cell>
          <cell r="P439" t="str">
            <v>1.บุคคลค้ำประกัน</v>
          </cell>
          <cell r="Q439">
            <v>39579.68</v>
          </cell>
          <cell r="R439">
            <v>10214.799999999999</v>
          </cell>
          <cell r="S439" t="str">
            <v>จังหวัดฝาง</v>
          </cell>
          <cell r="T439" t="str">
            <v>ผบE282</v>
          </cell>
          <cell r="U439">
            <v>2565</v>
          </cell>
          <cell r="V439" t="str">
            <v>ผบE504</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26/7/2565)//กำลังดำเนินการสืบทรัพย์//สืบแล้ว รายงานผลวันที่ 29/11/2565</v>
          </cell>
          <cell r="BC439" t="str">
            <v>0
1500</v>
          </cell>
          <cell r="BD439" t="str">
            <v>31
19</v>
          </cell>
          <cell r="BE439" t="str">
            <v>1
4</v>
          </cell>
          <cell r="BF439" t="str">
            <v>2567
2567</v>
          </cell>
          <cell r="BG439">
            <v>0</v>
          </cell>
          <cell r="BH439" t="str">
            <v>-</v>
          </cell>
          <cell r="BI439" t="str">
            <v>-</v>
          </cell>
          <cell r="BJ439" t="str">
            <v>-</v>
          </cell>
          <cell r="BK439">
            <v>0</v>
          </cell>
          <cell r="BL439" t="str">
            <v>760
385</v>
          </cell>
          <cell r="BM439">
            <v>0</v>
          </cell>
          <cell r="BN439" t="str">
            <v/>
          </cell>
          <cell r="BO439" t="str">
            <v/>
          </cell>
          <cell r="BP439" t="str">
            <v/>
          </cell>
          <cell r="BQ439" t="str">
            <v>-</v>
          </cell>
          <cell r="BR439" t="str">
            <v>-</v>
          </cell>
          <cell r="BS439" t="str">
            <v>-</v>
          </cell>
          <cell r="BT439" t="str">
            <v>นางจิรภัทร์ หลวงคำ</v>
          </cell>
          <cell r="BU439">
            <v>883265010223</v>
          </cell>
          <cell r="BV439" t="str">
            <v>1.นางจิรภัทร์ หลวงคำ
2.นางดรุณี หลวงคำ
3.นายบุญส่ง หลวงคำ
4.นางสุมาลี ดีทอง
5.นายประดิษฐ์ ดีทอง</v>
          </cell>
          <cell r="BW439" t="str">
            <v>จำเลยที่ 1
จำเลยที่ 2
คู่สมรสจำเลยที่ 2
จำเลยที่ 3
คู่สมรสจำเลยที่ 3</v>
          </cell>
          <cell r="BX439" t="str">
            <v>3-5009-00384-37-9
3-5009-00377-00-3
3-5009-00384-31-0
3-5009-00385-86-3
5-5009-00035-31-1</v>
          </cell>
          <cell r="BY43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39" t="str">
            <v>พบทรัพย์</v>
          </cell>
          <cell r="CA439"/>
          <cell r="CB439">
            <v>5</v>
          </cell>
          <cell r="CC439" t="str">
            <v>จันทร์นิภา</v>
          </cell>
          <cell r="CD439"/>
          <cell r="CE439"/>
          <cell r="CF439"/>
          <cell r="CG439"/>
          <cell r="CH439"/>
          <cell r="CI439"/>
          <cell r="CJ439"/>
          <cell r="CK439"/>
          <cell r="CL439"/>
          <cell r="CM439"/>
          <cell r="CN439"/>
          <cell r="CO439"/>
        </row>
        <row r="440">
          <cell r="B440">
            <v>1894</v>
          </cell>
          <cell r="C440">
            <v>433</v>
          </cell>
          <cell r="D440">
            <v>26</v>
          </cell>
          <cell r="E440">
            <v>7</v>
          </cell>
          <cell r="F440">
            <v>2565</v>
          </cell>
          <cell r="G440">
            <v>800088465375</v>
          </cell>
          <cell r="H440" t="str">
            <v>นาย</v>
          </cell>
          <cell r="I440" t="str">
            <v>พิทักษ์วงค์</v>
          </cell>
          <cell r="J440" t="str">
            <v>หาญเมืองใจ</v>
          </cell>
          <cell r="K440">
            <v>1510100180047</v>
          </cell>
          <cell r="L440" t="str">
            <v>พร้าว</v>
          </cell>
          <cell r="M440" t="str">
            <v>เชียงใหม่ 2</v>
          </cell>
          <cell r="N440">
            <v>8</v>
          </cell>
          <cell r="O440" t="str">
            <v>สินเชื่อแก้ไขปัญหาหนี้นอกระบบ PSA ระยะที่ 2</v>
          </cell>
          <cell r="P440" t="str">
            <v>1.บุคคลค้ำประกัน</v>
          </cell>
          <cell r="Q440">
            <v>32483.69</v>
          </cell>
          <cell r="R440">
            <v>8827.02</v>
          </cell>
          <cell r="S440" t="str">
            <v>แขวงเชียงดาว</v>
          </cell>
          <cell r="T440" t="str">
            <v>ผบE268</v>
          </cell>
          <cell r="U440">
            <v>2565</v>
          </cell>
          <cell r="V440" t="str">
            <v>ผบE396</v>
          </cell>
          <cell r="W440">
            <v>2565</v>
          </cell>
          <cell r="X440">
            <v>27</v>
          </cell>
          <cell r="Y440">
            <v>6</v>
          </cell>
          <cell r="Z440">
            <v>2565</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14</v>
          </cell>
          <cell r="BE440" t="str">
            <v>1
3</v>
          </cell>
          <cell r="BF440" t="str">
            <v>2567
2567</v>
          </cell>
          <cell r="BG440">
            <v>0</v>
          </cell>
          <cell r="BH440" t="str">
            <v>-</v>
          </cell>
          <cell r="BI440" t="str">
            <v>-</v>
          </cell>
          <cell r="BJ440" t="str">
            <v>-</v>
          </cell>
          <cell r="BK440">
            <v>0</v>
          </cell>
          <cell r="BL440" t="str">
            <v>875
325</v>
          </cell>
          <cell r="BM440">
            <v>0</v>
          </cell>
          <cell r="BN440" t="str">
            <v/>
          </cell>
          <cell r="BO440" t="str">
            <v/>
          </cell>
          <cell r="BP440" t="str">
            <v/>
          </cell>
          <cell r="BQ440" t="str">
            <v>-</v>
          </cell>
          <cell r="BR440" t="str">
            <v>-</v>
          </cell>
          <cell r="BS440" t="str">
            <v>-</v>
          </cell>
          <cell r="BT440" t="str">
            <v>นายพิทักษ์วงค์ หาญเมืองใจ</v>
          </cell>
          <cell r="BU440">
            <v>883265010234</v>
          </cell>
          <cell r="BV440" t="str">
            <v>1.นายพิทักษ์วงค์ หาญเมืองใจ
2.นายนิกร พันธ์โพธิ์
3.นางสาวอำไพ บุตรป่า
4.นางสาวสุทธิดา บุญพจร
5.นายพีระพงษ์ ศึกษา</v>
          </cell>
          <cell r="BW440" t="str">
            <v>จำเลยที่ 1
จำเลยที่ 2
คู่สมรสจำเลยที่ 2
จำเลยที่ 3
คู่สมรสจำเลยที่ 3</v>
          </cell>
          <cell r="BX440" t="str">
            <v>1-5101-00180-04-7
3-5014-00097-80-1
3-5011-00332-81-2
1-5011-00097-74-4
1-5011-00085-23-1</v>
          </cell>
          <cell r="BY44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1895</v>
          </cell>
          <cell r="C441">
            <v>434</v>
          </cell>
          <cell r="D441">
            <v>26</v>
          </cell>
          <cell r="E441">
            <v>7</v>
          </cell>
          <cell r="F441">
            <v>2565</v>
          </cell>
          <cell r="G441">
            <v>800089936341</v>
          </cell>
          <cell r="H441" t="str">
            <v>นางสาว</v>
          </cell>
          <cell r="I441" t="str">
            <v>รัชญาหรือจีราพัชร์</v>
          </cell>
          <cell r="J441" t="str">
            <v>สุขจันทร์</v>
          </cell>
          <cell r="K441">
            <v>3500900972912</v>
          </cell>
          <cell r="L441" t="str">
            <v>ฝาง</v>
          </cell>
          <cell r="M441" t="str">
            <v>เชียงใหม่ 2</v>
          </cell>
          <cell r="N441">
            <v>8</v>
          </cell>
          <cell r="O441" t="str">
            <v>สินเชื่อแก้ไขปัญหาหนี้นอกระบบ PSA ระยะที่ 2</v>
          </cell>
          <cell r="P441" t="str">
            <v>1.บุคคลค้ำประกัน</v>
          </cell>
          <cell r="Q441">
            <v>34864.019999999997</v>
          </cell>
          <cell r="R441">
            <v>8534.68</v>
          </cell>
          <cell r="S441" t="str">
            <v>จังหวัดฝาง</v>
          </cell>
          <cell r="T441" t="str">
            <v>ผบE283</v>
          </cell>
          <cell r="U441">
            <v>2565</v>
          </cell>
          <cell r="V441" t="str">
            <v>ผบE505</v>
          </cell>
          <cell r="W441">
            <v>2565</v>
          </cell>
          <cell r="X441">
            <v>7</v>
          </cell>
          <cell r="Y441">
            <v>7</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900</v>
          </cell>
          <cell r="BD441" t="str">
            <v>31
14</v>
          </cell>
          <cell r="BE441" t="str">
            <v>1
3</v>
          </cell>
          <cell r="BF441" t="str">
            <v>2567
2567</v>
          </cell>
          <cell r="BG441">
            <v>0</v>
          </cell>
          <cell r="BH441" t="str">
            <v>-</v>
          </cell>
          <cell r="BI441" t="str">
            <v>-</v>
          </cell>
          <cell r="BJ441" t="str">
            <v>-</v>
          </cell>
          <cell r="BK441">
            <v>0</v>
          </cell>
          <cell r="BL441" t="str">
            <v>695
255</v>
          </cell>
          <cell r="BM441">
            <v>0</v>
          </cell>
          <cell r="BN441" t="str">
            <v/>
          </cell>
          <cell r="BO441" t="str">
            <v/>
          </cell>
          <cell r="BP441" t="str">
            <v/>
          </cell>
          <cell r="BQ441" t="str">
            <v>-</v>
          </cell>
          <cell r="BR441" t="str">
            <v>-</v>
          </cell>
          <cell r="BS441" t="str">
            <v>-</v>
          </cell>
          <cell r="BT441" t="str">
            <v>นางสาวรัชญาหรือจีราพัชร์ สุขจันทร์</v>
          </cell>
          <cell r="BU441">
            <v>883265010225</v>
          </cell>
          <cell r="BV441" t="str">
            <v>1.นางสาวรัชญาหรือจีราพัชร์ สุขจันทร์
2.นางสาวสุนีย์ บุญตัน
3.นางตีรณา ตะสามัน</v>
          </cell>
          <cell r="BW441" t="str">
            <v>จำเลยที่ 1
จำเลยที่ 2
จำเลยที่ 3</v>
          </cell>
          <cell r="BX441" t="str">
            <v>3-5009-00972-91-2
3-5009-00435-04-6
3-5009-00438-29-1</v>
          </cell>
          <cell r="BY441"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1" t="str">
            <v>พบทรัพย์</v>
          </cell>
          <cell r="CA441"/>
          <cell r="CB441">
            <v>3</v>
          </cell>
          <cell r="CC441" t="str">
            <v>จันทร์นิภา</v>
          </cell>
          <cell r="CD441"/>
          <cell r="CE441"/>
          <cell r="CF441"/>
          <cell r="CG441"/>
          <cell r="CH441"/>
          <cell r="CI441"/>
          <cell r="CJ441"/>
          <cell r="CK441"/>
          <cell r="CL441"/>
          <cell r="CM441"/>
          <cell r="CN441"/>
          <cell r="CO441"/>
        </row>
        <row r="442">
          <cell r="B442">
            <v>1896</v>
          </cell>
          <cell r="C442">
            <v>435</v>
          </cell>
          <cell r="D442">
            <v>26</v>
          </cell>
          <cell r="E442">
            <v>7</v>
          </cell>
          <cell r="F442">
            <v>2565</v>
          </cell>
          <cell r="G442">
            <v>800090265987</v>
          </cell>
          <cell r="H442" t="str">
            <v>นาย</v>
          </cell>
          <cell r="I442" t="str">
            <v>อุบล</v>
          </cell>
          <cell r="J442" t="str">
            <v>มงคล</v>
          </cell>
          <cell r="K442">
            <v>3650800543245</v>
          </cell>
          <cell r="L442" t="str">
            <v>พร้าว</v>
          </cell>
          <cell r="M442" t="str">
            <v>เชียงใหม่ 2</v>
          </cell>
          <cell r="N442">
            <v>8</v>
          </cell>
          <cell r="O442" t="str">
            <v>สินเชื่อแก้ไขปัญหาหนี้นอกระบบ PSA ระยะที่ 2</v>
          </cell>
          <cell r="P442" t="str">
            <v>1.บุคคลค้ำประกัน</v>
          </cell>
          <cell r="Q442">
            <v>30832.49</v>
          </cell>
          <cell r="R442">
            <v>7008.1</v>
          </cell>
          <cell r="S442" t="str">
            <v>แขวงเชียงดาว</v>
          </cell>
          <cell r="T442" t="str">
            <v>ผบE265</v>
          </cell>
          <cell r="U442">
            <v>2565</v>
          </cell>
          <cell r="V442" t="str">
            <v>ผบE432</v>
          </cell>
          <cell r="W442">
            <v>2565</v>
          </cell>
          <cell r="X442"/>
          <cell r="Y442"/>
          <cell r="Z442"/>
          <cell r="AA442">
            <v>6</v>
          </cell>
          <cell r="AB442">
            <v>7</v>
          </cell>
          <cell r="AC442">
            <v>2565</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26/7/2565)//กำลังดำเนินการสืบทรัพย์//สืบทรัพย์ที่อยู่เพิ่มเติม</v>
          </cell>
          <cell r="BC442">
            <v>1200</v>
          </cell>
          <cell r="BD442">
            <v>11</v>
          </cell>
          <cell r="BE442">
            <v>8</v>
          </cell>
          <cell r="BF442">
            <v>2566</v>
          </cell>
          <cell r="BG442">
            <v>0</v>
          </cell>
          <cell r="BH442" t="str">
            <v>-</v>
          </cell>
          <cell r="BI442" t="str">
            <v>-</v>
          </cell>
          <cell r="BJ442" t="str">
            <v>-</v>
          </cell>
          <cell r="BK442">
            <v>0</v>
          </cell>
          <cell r="BL442">
            <v>1630</v>
          </cell>
          <cell r="BM442">
            <v>0</v>
          </cell>
          <cell r="BN442" t="str">
            <v/>
          </cell>
          <cell r="BO442" t="str">
            <v/>
          </cell>
          <cell r="BP442" t="str">
            <v/>
          </cell>
          <cell r="BQ442" t="str">
            <v>-</v>
          </cell>
          <cell r="BR442" t="str">
            <v>-</v>
          </cell>
          <cell r="BS442" t="str">
            <v>-</v>
          </cell>
          <cell r="BT442" t="str">
            <v>นายอุบล มงคล</v>
          </cell>
          <cell r="BU442">
            <v>883265010233</v>
          </cell>
          <cell r="BV442" t="str">
            <v>1.นายมงคล อุบล
2.นางสาวก๋องคำ พิศร
3.นายสมพล ใจแปง
4.นายธวัชชัย คำหนัก</v>
          </cell>
          <cell r="BW442" t="str">
            <v>จำเลยที่ 1
คู่สมรสจำเลยที่ 1
จำเลยที่ 2
จำเลยที่ 3</v>
          </cell>
          <cell r="BX442" t="str">
            <v>3-6508-00543-24-5
3-5011-00198-00-8
3-5504-00040-37-9
1-5099-70036-38-0</v>
          </cell>
          <cell r="BY442"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2" t="str">
            <v>พบทรัพย์</v>
          </cell>
          <cell r="CA442" t="str">
            <v>พบ</v>
          </cell>
          <cell r="CB442">
            <v>4</v>
          </cell>
          <cell r="CC442" t="str">
            <v>จันทร์นิภา</v>
          </cell>
          <cell r="CD442"/>
          <cell r="CE442"/>
          <cell r="CF442"/>
          <cell r="CG442"/>
          <cell r="CH442"/>
          <cell r="CI442"/>
          <cell r="CJ442"/>
          <cell r="CK442"/>
          <cell r="CL442"/>
          <cell r="CM442"/>
          <cell r="CN442"/>
          <cell r="CO442"/>
        </row>
        <row r="443">
          <cell r="B443">
            <v>1897</v>
          </cell>
          <cell r="C443">
            <v>436</v>
          </cell>
          <cell r="D443">
            <v>26</v>
          </cell>
          <cell r="E443">
            <v>7</v>
          </cell>
          <cell r="F443">
            <v>2565</v>
          </cell>
          <cell r="G443">
            <v>800094433318</v>
          </cell>
          <cell r="H443" t="str">
            <v>นางสาว</v>
          </cell>
          <cell r="I443" t="str">
            <v>วาสนา</v>
          </cell>
          <cell r="J443" t="str">
            <v>หลอโยธา</v>
          </cell>
          <cell r="K443">
            <v>1501190001652</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34985.480000000003</v>
          </cell>
          <cell r="R443">
            <v>7750.58</v>
          </cell>
          <cell r="S443" t="str">
            <v>แขวงเชียงดาว</v>
          </cell>
          <cell r="T443" t="str">
            <v>ผบE269</v>
          </cell>
          <cell r="U443">
            <v>2565</v>
          </cell>
          <cell r="V443" t="str">
            <v>ผบE392</v>
          </cell>
          <cell r="W443">
            <v>2565</v>
          </cell>
          <cell r="X443"/>
          <cell r="Y443"/>
          <cell r="Z443"/>
          <cell r="AA443">
            <v>24</v>
          </cell>
          <cell r="AB443">
            <v>6</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 //รายยงานผลวันที่ 18/1/2566</v>
          </cell>
          <cell r="BC443">
            <v>1200</v>
          </cell>
          <cell r="BD443">
            <v>11</v>
          </cell>
          <cell r="BE443">
            <v>8</v>
          </cell>
          <cell r="BF443">
            <v>2566</v>
          </cell>
          <cell r="BG443">
            <v>0</v>
          </cell>
          <cell r="BH443" t="str">
            <v>-</v>
          </cell>
          <cell r="BI443" t="str">
            <v>-</v>
          </cell>
          <cell r="BJ443" t="str">
            <v>-</v>
          </cell>
          <cell r="BK443">
            <v>0</v>
          </cell>
          <cell r="BL443">
            <v>2030</v>
          </cell>
          <cell r="BM443">
            <v>0</v>
          </cell>
          <cell r="BN443" t="str">
            <v/>
          </cell>
          <cell r="BO443" t="str">
            <v/>
          </cell>
          <cell r="BP443" t="str">
            <v/>
          </cell>
          <cell r="BQ443" t="str">
            <v>-</v>
          </cell>
          <cell r="BR443" t="str">
            <v>-</v>
          </cell>
          <cell r="BS443" t="str">
            <v>-</v>
          </cell>
          <cell r="BT443" t="str">
            <v>นางสาววาสนา หลอโยธา</v>
          </cell>
          <cell r="BU443">
            <v>883265010229</v>
          </cell>
          <cell r="BV443" t="str">
            <v>1.นางสาววาสนา หลอโยธา
2.นางแสงวรรณ วิรุฬรัตน์
3.นายอาวิล วิรุฬรัตน์
4.นางสาวนายิกา สุริยล้ำเลิศ</v>
          </cell>
          <cell r="BW443" t="str">
            <v>จำเลยที่ 1
จำเลยที่ 2
คู่สมรสจำเลยที่ 2
จำเลยที่ 3</v>
          </cell>
          <cell r="BX443" t="str">
            <v>1-5011-90001-65-2
3-5011-00306-54-4
3-5011-00393-23-4
1-5011-00097-74-4</v>
          </cell>
          <cell r="BY443"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3" t="str">
            <v>พบทรัพย์</v>
          </cell>
          <cell r="CA443" t="str">
            <v>พบ</v>
          </cell>
          <cell r="CB443"/>
          <cell r="CC443"/>
          <cell r="CD443"/>
          <cell r="CE443"/>
          <cell r="CF443"/>
          <cell r="CG443"/>
          <cell r="CH443"/>
          <cell r="CI443"/>
          <cell r="CJ443"/>
          <cell r="CK443"/>
          <cell r="CL443"/>
          <cell r="CM443"/>
          <cell r="CN443"/>
          <cell r="CO443"/>
        </row>
        <row r="444">
          <cell r="B444">
            <v>1898</v>
          </cell>
          <cell r="C444">
            <v>437</v>
          </cell>
          <cell r="D444">
            <v>26</v>
          </cell>
          <cell r="E444">
            <v>7</v>
          </cell>
          <cell r="F444">
            <v>2565</v>
          </cell>
          <cell r="G444">
            <v>800095526862</v>
          </cell>
          <cell r="H444" t="str">
            <v>นาง</v>
          </cell>
          <cell r="I444" t="str">
            <v>ภมร</v>
          </cell>
          <cell r="J444" t="str">
            <v>สุวรรณศรี</v>
          </cell>
          <cell r="K444">
            <v>3502000028217</v>
          </cell>
          <cell r="L444" t="str">
            <v>เวียงแหง</v>
          </cell>
          <cell r="M444" t="str">
            <v>เชียงใหม่ 2</v>
          </cell>
          <cell r="N444">
            <v>8</v>
          </cell>
          <cell r="O444" t="str">
            <v xml:space="preserve">สินเชื่อธนาคารประชาชนหนี้นอกระบบ PSA ระยะ2 </v>
          </cell>
          <cell r="P444" t="str">
            <v>1.บุคคลค้ำประกัน</v>
          </cell>
          <cell r="Q444">
            <v>25830</v>
          </cell>
          <cell r="R444">
            <v>7155.62</v>
          </cell>
          <cell r="S444" t="str">
            <v>จังหวัดอุตรดิตถ์</v>
          </cell>
          <cell r="T444" t="str">
            <v>ผบE379</v>
          </cell>
          <cell r="U444">
            <v>2565</v>
          </cell>
          <cell r="V444" t="str">
            <v>ผบE1014</v>
          </cell>
          <cell r="W444">
            <v>2565</v>
          </cell>
          <cell r="X444">
            <v>3</v>
          </cell>
          <cell r="Y444">
            <v>5</v>
          </cell>
          <cell r="Z444">
            <v>2565</v>
          </cell>
          <cell r="AA444"/>
          <cell r="AB444"/>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v>
          </cell>
          <cell r="BC444" t="str">
            <v>0
1200</v>
          </cell>
          <cell r="BD444" t="str">
            <v>31
10</v>
          </cell>
          <cell r="BE444" t="str">
            <v>1
6</v>
          </cell>
          <cell r="BF444" t="str">
            <v>2567
2567</v>
          </cell>
          <cell r="BG444">
            <v>0</v>
          </cell>
          <cell r="BH444" t="str">
            <v>-</v>
          </cell>
          <cell r="BI444" t="str">
            <v>-</v>
          </cell>
          <cell r="BJ444" t="str">
            <v>-</v>
          </cell>
          <cell r="BK444">
            <v>0</v>
          </cell>
          <cell r="BL444" t="str">
            <v>1310
320</v>
          </cell>
          <cell r="BM444">
            <v>0</v>
          </cell>
          <cell r="BN444" t="str">
            <v/>
          </cell>
          <cell r="BO444" t="str">
            <v/>
          </cell>
          <cell r="BP444" t="str">
            <v/>
          </cell>
          <cell r="BQ444" t="str">
            <v>-</v>
          </cell>
          <cell r="BR444" t="str">
            <v>-</v>
          </cell>
          <cell r="BS444" t="str">
            <v>-</v>
          </cell>
          <cell r="BT444" t="str">
            <v>นางภมร สุวรรณศรี</v>
          </cell>
          <cell r="BU444">
            <v>0</v>
          </cell>
          <cell r="BV444" t="str">
            <v>1.นางภมร สุวรรณศรี
2.นายธีรวัฒน์ สุวรรณศรี
3.นายณรงค์ นาจรัส
4.นางสุวรรณ์ ทาภักดี</v>
          </cell>
          <cell r="BW444" t="str">
            <v>จำเลยที่ 1
คู่สมรสจำเลยที่ 1
จำเลยที่ 2
คู่สมรสจำเลยที่ 2</v>
          </cell>
          <cell r="BX444" t="str">
            <v>3-5020-00028-21-7
3-5499-00137-34-5
3-5201-00425-50-0
3-3604-00091-65-0</v>
          </cell>
          <cell r="BY444"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4" t="str">
            <v>พบทรัพย์</v>
          </cell>
          <cell r="CA444"/>
          <cell r="CB444"/>
          <cell r="CC444" t="str">
            <v>จันทร์นิภา</v>
          </cell>
          <cell r="CD444"/>
          <cell r="CE444"/>
          <cell r="CF444"/>
          <cell r="CG444"/>
          <cell r="CH444"/>
          <cell r="CI444"/>
          <cell r="CJ444"/>
          <cell r="CK444"/>
          <cell r="CL444"/>
          <cell r="CM444"/>
          <cell r="CN444"/>
          <cell r="CO444"/>
        </row>
        <row r="445">
          <cell r="B445">
            <v>1899</v>
          </cell>
          <cell r="C445">
            <v>438</v>
          </cell>
          <cell r="D445">
            <v>26</v>
          </cell>
          <cell r="E445">
            <v>7</v>
          </cell>
          <cell r="F445">
            <v>2565</v>
          </cell>
          <cell r="G445">
            <v>800095526813</v>
          </cell>
          <cell r="H445" t="str">
            <v>นาย</v>
          </cell>
          <cell r="I445" t="str">
            <v>ณรงค์</v>
          </cell>
          <cell r="J445" t="str">
            <v>นาจรัส</v>
          </cell>
          <cell r="K445">
            <v>3520100425500</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7084.23</v>
          </cell>
          <cell r="S445" t="str">
            <v>จังหวัดอุตรดิตถ์</v>
          </cell>
          <cell r="T445" t="str">
            <v>ผบE374</v>
          </cell>
          <cell r="U445">
            <v>2565</v>
          </cell>
          <cell r="V445" t="str">
            <v>ผบE1013</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1350
320</v>
          </cell>
          <cell r="BM445">
            <v>0</v>
          </cell>
          <cell r="BN445" t="str">
            <v/>
          </cell>
          <cell r="BO445" t="str">
            <v/>
          </cell>
          <cell r="BP445" t="str">
            <v/>
          </cell>
          <cell r="BQ445" t="str">
            <v>-</v>
          </cell>
          <cell r="BR445" t="str">
            <v>-</v>
          </cell>
          <cell r="BS445" t="str">
            <v>-</v>
          </cell>
          <cell r="BT445" t="str">
            <v>นายณรงค์ นาจรัส</v>
          </cell>
          <cell r="BU445">
            <v>883265010063</v>
          </cell>
          <cell r="BV445" t="str">
            <v>1.นายณรงค์ นาจรัส
2.นางสุวรรณ์ ทาภักดี
3.นางภมร สุวรรณศรี
4.นายธีรวัฒน์ สุวรรณศรี</v>
          </cell>
          <cell r="BW445" t="str">
            <v>จำเลยที่ 1
คู่สมรสจำเลยที่ 1
จำเลยที่ 2
คู่สมรสจำเลยที่ 2</v>
          </cell>
          <cell r="BX445" t="str">
            <v>3-5201-00425-50-0
3-3604-00091-65-0
3-5020-00028-21-7
3-5499-00137-34-5</v>
          </cell>
          <cell r="BY445"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1900</v>
          </cell>
          <cell r="C446">
            <v>439</v>
          </cell>
          <cell r="D446">
            <v>4</v>
          </cell>
          <cell r="E446">
            <v>10</v>
          </cell>
          <cell r="F446">
            <v>2565</v>
          </cell>
          <cell r="G446">
            <v>800078053066</v>
          </cell>
          <cell r="H446" t="str">
            <v>นาง</v>
          </cell>
          <cell r="I446" t="str">
            <v>ลิตา</v>
          </cell>
          <cell r="J446" t="str">
            <v>เต็มแสง</v>
          </cell>
          <cell r="K446">
            <v>3520101597541</v>
          </cell>
          <cell r="L446" t="str">
            <v>มีโชคพลาซ่า</v>
          </cell>
          <cell r="M446" t="str">
            <v>เชียงใหม่ 2</v>
          </cell>
          <cell r="N446">
            <v>8</v>
          </cell>
          <cell r="O446" t="str">
            <v>สินเชื่อธนาคารประชาชน</v>
          </cell>
          <cell r="P446" t="str">
            <v>1.บุคคลค้ำประกัน</v>
          </cell>
          <cell r="Q446">
            <v>77068</v>
          </cell>
          <cell r="R446">
            <v>15099.11</v>
          </cell>
          <cell r="S446" t="str">
            <v>แขวงลำปาง</v>
          </cell>
          <cell r="T446" t="str">
            <v>ผบ.3657</v>
          </cell>
          <cell r="U446" t="str">
            <v>2563</v>
          </cell>
          <cell r="V446" t="str">
            <v>ผบ.4508</v>
          </cell>
          <cell r="W446">
            <v>2563</v>
          </cell>
          <cell r="X446"/>
          <cell r="Y446"/>
          <cell r="Z446"/>
          <cell r="AA446">
            <v>15</v>
          </cell>
          <cell r="AB446">
            <v>12</v>
          </cell>
          <cell r="AC446">
            <v>2563</v>
          </cell>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4/10/2565)//กำลังดำเนินการสืบทรัพย์//รายงานผลสืบทรัพย์วันที่ 22/2/2566</v>
          </cell>
          <cell r="BC446">
            <v>300</v>
          </cell>
          <cell r="BD446">
            <v>10</v>
          </cell>
          <cell r="BE446">
            <v>6</v>
          </cell>
          <cell r="BF446">
            <v>2567</v>
          </cell>
          <cell r="BG446">
            <v>0</v>
          </cell>
          <cell r="BH446" t="str">
            <v>-</v>
          </cell>
          <cell r="BI446" t="str">
            <v>-</v>
          </cell>
          <cell r="BJ446" t="str">
            <v>-</v>
          </cell>
          <cell r="BK446">
            <v>0</v>
          </cell>
          <cell r="BL446">
            <v>405</v>
          </cell>
          <cell r="BM446">
            <v>0</v>
          </cell>
          <cell r="BN446" t="str">
            <v/>
          </cell>
          <cell r="BO446" t="str">
            <v/>
          </cell>
          <cell r="BP446" t="str">
            <v/>
          </cell>
          <cell r="BQ446" t="str">
            <v>-</v>
          </cell>
          <cell r="BR446" t="str">
            <v>-</v>
          </cell>
          <cell r="BS446" t="str">
            <v>-</v>
          </cell>
          <cell r="BT446" t="str">
            <v>นางลิตา เต็มแสง</v>
          </cell>
          <cell r="BU446">
            <v>883263012154</v>
          </cell>
          <cell r="BV446" t="str">
            <v>1.นางลิตา  เต็มแสง</v>
          </cell>
          <cell r="BW446" t="str">
            <v>จำเลย</v>
          </cell>
          <cell r="BX446" t="str">
            <v>3-5201-01597-54-1</v>
          </cell>
          <cell r="BY446" t="str">
            <v>-ไม่พบว่ามีกรรมสิทธิ์ในที่ดิน อ.เมืองเชียงใหม่ จ.เชียงใหม่ 
-ไม่พบว่ามีกรรมสิทธิ์ในที่ดิน อ.เมืองลำปาง  จ.ลำปาง</v>
          </cell>
          <cell r="BZ446" t="str">
            <v>ไม่พบทรัพย์</v>
          </cell>
          <cell r="CA446"/>
          <cell r="CB446">
            <v>1</v>
          </cell>
          <cell r="CC446" t="str">
            <v>จันทร์นิภา</v>
          </cell>
          <cell r="CD446"/>
          <cell r="CE446"/>
          <cell r="CF446"/>
          <cell r="CG446"/>
          <cell r="CH446"/>
          <cell r="CI446"/>
          <cell r="CJ446"/>
          <cell r="CK446"/>
          <cell r="CL446"/>
          <cell r="CM446"/>
          <cell r="CN446"/>
          <cell r="CO446"/>
        </row>
        <row r="447">
          <cell r="B447">
            <v>1901</v>
          </cell>
          <cell r="C447">
            <v>643</v>
          </cell>
          <cell r="D447">
            <v>12</v>
          </cell>
          <cell r="E447">
            <v>1</v>
          </cell>
          <cell r="F447">
            <v>2566</v>
          </cell>
          <cell r="G447">
            <v>800048577134</v>
          </cell>
          <cell r="H447" t="str">
            <v>นางสาว</v>
          </cell>
          <cell r="I447" t="str">
            <v>นภาพรรณ</v>
          </cell>
          <cell r="J447" t="str">
            <v>ธนูแสง</v>
          </cell>
          <cell r="K447" t="str">
            <v>3-3407-01616-70-1</v>
          </cell>
          <cell r="L447" t="str">
            <v>บวกครกหลวง</v>
          </cell>
          <cell r="M447" t="str">
            <v>เชียงใหม่ 3</v>
          </cell>
          <cell r="N447">
            <v>8</v>
          </cell>
          <cell r="O447" t="str">
            <v>สินเชื่อเคหะ</v>
          </cell>
          <cell r="P447" t="str">
            <v>2.หลักทรัพย์ค้ำประกัน</v>
          </cell>
          <cell r="Q447">
            <v>4109027.5</v>
          </cell>
          <cell r="R447">
            <v>864190.56</v>
          </cell>
          <cell r="S447" t="str">
            <v>จังหวัดมีนบุรี</v>
          </cell>
          <cell r="T447" t="str">
            <v>ผบ.21013</v>
          </cell>
          <cell r="U447">
            <v>2559</v>
          </cell>
          <cell r="V447" t="str">
            <v>ผบ.2801</v>
          </cell>
          <cell r="W447">
            <v>2560</v>
          </cell>
          <cell r="X447">
            <v>16</v>
          </cell>
          <cell r="Y447">
            <v>2</v>
          </cell>
          <cell r="Z447">
            <v>2560</v>
          </cell>
          <cell r="AA447"/>
          <cell r="AB447"/>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28/12/2565)//กำลังดำเนินการสืบทรัพย์//รายงานผลสืบทรัพย์วันที่ 21/3/2566</v>
          </cell>
          <cell r="BC447">
            <v>300</v>
          </cell>
          <cell r="BD447">
            <v>27</v>
          </cell>
          <cell r="BE447">
            <v>3</v>
          </cell>
          <cell r="BF447">
            <v>2567</v>
          </cell>
          <cell r="BG447">
            <v>0</v>
          </cell>
          <cell r="BH447" t="str">
            <v>-</v>
          </cell>
          <cell r="BI447" t="str">
            <v>-</v>
          </cell>
          <cell r="BJ447" t="str">
            <v>-</v>
          </cell>
          <cell r="BK447">
            <v>0</v>
          </cell>
          <cell r="BL447">
            <v>385</v>
          </cell>
          <cell r="BM447">
            <v>0</v>
          </cell>
          <cell r="BN447" t="str">
            <v/>
          </cell>
          <cell r="BO447" t="str">
            <v/>
          </cell>
          <cell r="BP447" t="str">
            <v/>
          </cell>
          <cell r="BQ447" t="str">
            <v>-</v>
          </cell>
          <cell r="BR447" t="str">
            <v>-</v>
          </cell>
          <cell r="BS447" t="str">
            <v>-</v>
          </cell>
          <cell r="BT447" t="str">
            <v>นางสาวนภาพรรณ ธนูแสง</v>
          </cell>
          <cell r="BU447">
            <v>823659010298</v>
          </cell>
          <cell r="BV447" t="str">
            <v>1.นางสาวนภาพรรณ  ธนูแสง</v>
          </cell>
          <cell r="BW447" t="str">
            <v>จำเลย</v>
          </cell>
          <cell r="BX447" t="str">
            <v>3-3407-01616-70-1</v>
          </cell>
          <cell r="BY447" t="str">
            <v>-ไม่พบว่ามีกรรมสิทธิ์ในที่ดิน อ.เมืองเชียงใหม่ จ.เชียงใหม่
-ไม่พบว่ามีกรรมสิทธิ์ในที่ดิน เขตสายไหม กรุงเทพมหานคร</v>
          </cell>
          <cell r="BZ447" t="str">
            <v>ไม่พบ</v>
          </cell>
          <cell r="CA447"/>
          <cell r="CB447">
            <v>2</v>
          </cell>
          <cell r="CC447" t="str">
            <v>จันทร์นิภา</v>
          </cell>
          <cell r="CD447"/>
          <cell r="CE447"/>
          <cell r="CF447"/>
          <cell r="CG447"/>
          <cell r="CH447"/>
          <cell r="CI447"/>
          <cell r="CJ447"/>
          <cell r="CK447"/>
          <cell r="CL447"/>
          <cell r="CM447"/>
          <cell r="CN447"/>
          <cell r="CO447"/>
        </row>
        <row r="448">
          <cell r="B448">
            <v>1902</v>
          </cell>
          <cell r="C448">
            <v>441</v>
          </cell>
          <cell r="D448">
            <v>4</v>
          </cell>
          <cell r="E448">
            <v>10</v>
          </cell>
          <cell r="F448">
            <v>2565</v>
          </cell>
          <cell r="G448">
            <v>800017355945</v>
          </cell>
          <cell r="H448" t="str">
            <v>นาง</v>
          </cell>
          <cell r="I448" t="str">
            <v>อาทิตยา</v>
          </cell>
          <cell r="J448" t="str">
            <v>ชิฎิพัทธ์</v>
          </cell>
          <cell r="K448">
            <v>3501400567581</v>
          </cell>
          <cell r="L448" t="str">
            <v>สันทราย</v>
          </cell>
          <cell r="M448" t="str">
            <v>เชียงใหม่ 2</v>
          </cell>
          <cell r="N448">
            <v>8</v>
          </cell>
          <cell r="O448" t="str">
            <v>สินเชื่อธนาคารประชาชน</v>
          </cell>
          <cell r="P448" t="str">
            <v>1.บุคคลค้ำประกัน</v>
          </cell>
          <cell r="Q448">
            <v>112472</v>
          </cell>
          <cell r="R448">
            <v>25644.43</v>
          </cell>
          <cell r="S448" t="str">
            <v>แขวงเชียงใหม่</v>
          </cell>
          <cell r="T448" t="str">
            <v>ผบ.13640</v>
          </cell>
          <cell r="U448" t="str">
            <v>2559</v>
          </cell>
          <cell r="V448" t="str">
            <v>ผบ.958</v>
          </cell>
          <cell r="W448">
            <v>2560</v>
          </cell>
          <cell r="X448">
            <v>27</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26/7/2565)//กำลังดำเนินการสืบทรัพย์//รายงานผลสืบทรัพย์วันที่ 9/3/2566</v>
          </cell>
          <cell r="BC448">
            <v>1800</v>
          </cell>
          <cell r="BD448">
            <v>10</v>
          </cell>
          <cell r="BE448">
            <v>6</v>
          </cell>
          <cell r="BF448">
            <v>2567</v>
          </cell>
          <cell r="BG448">
            <v>0</v>
          </cell>
          <cell r="BH448" t="str">
            <v>-</v>
          </cell>
          <cell r="BI448" t="str">
            <v>-</v>
          </cell>
          <cell r="BJ448" t="str">
            <v>-</v>
          </cell>
          <cell r="BK448">
            <v>0</v>
          </cell>
          <cell r="BL448">
            <v>2410</v>
          </cell>
          <cell r="BM448">
            <v>0</v>
          </cell>
          <cell r="BN448" t="str">
            <v/>
          </cell>
          <cell r="BO448" t="str">
            <v/>
          </cell>
          <cell r="BP448" t="str">
            <v/>
          </cell>
          <cell r="BQ448" t="str">
            <v>-</v>
          </cell>
          <cell r="BR448" t="str">
            <v>-</v>
          </cell>
          <cell r="BS448" t="str">
            <v>-</v>
          </cell>
          <cell r="BT448" t="str">
            <v>นางอาทิตยา ชิฎิพัทธ์</v>
          </cell>
          <cell r="BU448">
            <v>823659010326</v>
          </cell>
          <cell r="BV448"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8" t="str">
            <v>จำเลยที่ 1
คู่สมรสจำเลยที่ 1
จำเลยที่ 2
คู่สมรสจำเลยที่ 2  
จำเลยที่ 3 
คู่สมรสจำเลยที่ 3</v>
          </cell>
          <cell r="BX448" t="str">
            <v>3-5014-00567-58-1
1-5804-00137-14-7
3-5014-00178-62-2
3-5014-00115-26-4
3-5307-00697-52-7
3-5206-00043-40-1</v>
          </cell>
          <cell r="BY44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8" t="str">
            <v>พบทรัพย์</v>
          </cell>
          <cell r="CA448"/>
          <cell r="CB448">
            <v>6</v>
          </cell>
          <cell r="CC448" t="str">
            <v>จันทร์นิภา</v>
          </cell>
          <cell r="CD448"/>
          <cell r="CE448"/>
          <cell r="CF448"/>
          <cell r="CG448"/>
          <cell r="CH448"/>
          <cell r="CI448"/>
          <cell r="CJ448"/>
          <cell r="CK448"/>
          <cell r="CL448"/>
          <cell r="CM448"/>
          <cell r="CN448"/>
          <cell r="CO448"/>
        </row>
        <row r="449">
          <cell r="B449">
            <v>1903</v>
          </cell>
          <cell r="C449">
            <v>442</v>
          </cell>
          <cell r="D449">
            <v>26</v>
          </cell>
          <cell r="E449">
            <v>7</v>
          </cell>
          <cell r="F449">
            <v>2565</v>
          </cell>
          <cell r="G449">
            <v>800096253839</v>
          </cell>
          <cell r="H449" t="str">
            <v>นาย</v>
          </cell>
          <cell r="I449" t="str">
            <v xml:space="preserve">เพชราภรณ์  </v>
          </cell>
          <cell r="J449" t="str">
            <v>ฟองมูล</v>
          </cell>
          <cell r="K449">
            <v>1501000062426</v>
          </cell>
          <cell r="L449" t="str">
            <v>แม่อาย</v>
          </cell>
          <cell r="M449" t="str">
            <v>เชียงใหม่ 2</v>
          </cell>
          <cell r="N449">
            <v>8</v>
          </cell>
          <cell r="O449" t="str">
            <v>สินเชื่อแก้ไขปัญหาหนี้นอกระบบPSAระยะที่2</v>
          </cell>
          <cell r="P449" t="str">
            <v>1.บุคคลค้ำประกัน</v>
          </cell>
          <cell r="Q449">
            <v>44532</v>
          </cell>
          <cell r="R449">
            <v>8969.86</v>
          </cell>
          <cell r="S449" t="str">
            <v>จังหวัดฝาง</v>
          </cell>
          <cell r="T449" t="str">
            <v>ผบE88</v>
          </cell>
          <cell r="U449">
            <v>2565</v>
          </cell>
          <cell r="V449" t="str">
            <v>ผบ367</v>
          </cell>
          <cell r="W449">
            <v>2565</v>
          </cell>
          <cell r="X449">
            <v>14</v>
          </cell>
          <cell r="Y449">
            <v>6</v>
          </cell>
          <cell r="Z449">
            <v>2565</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26/7/2565)//รายงาน4/10/2565</v>
          </cell>
          <cell r="BC449" t="str">
            <v>0
900</v>
          </cell>
          <cell r="BD449" t="str">
            <v>31
19</v>
          </cell>
          <cell r="BE449" t="str">
            <v>1
4</v>
          </cell>
          <cell r="BF449" t="str">
            <v>2567
2567</v>
          </cell>
          <cell r="BG449">
            <v>0</v>
          </cell>
          <cell r="BH449" t="str">
            <v>-</v>
          </cell>
          <cell r="BI449" t="str">
            <v>-</v>
          </cell>
          <cell r="BJ449" t="str">
            <v>-</v>
          </cell>
          <cell r="BK449">
            <v>0</v>
          </cell>
          <cell r="BL449" t="str">
            <v>890
195</v>
          </cell>
          <cell r="BM449">
            <v>0</v>
          </cell>
          <cell r="BN449" t="str">
            <v/>
          </cell>
          <cell r="BO449" t="str">
            <v/>
          </cell>
          <cell r="BP449" t="str">
            <v/>
          </cell>
          <cell r="BQ449" t="str">
            <v>-</v>
          </cell>
          <cell r="BR449" t="str">
            <v>-</v>
          </cell>
          <cell r="BS449" t="str">
            <v>-</v>
          </cell>
          <cell r="BT449" t="str">
            <v>นายเพชราภรณ์   ฟองมูล</v>
          </cell>
          <cell r="BU449">
            <v>883265010058</v>
          </cell>
          <cell r="BV449" t="str">
            <v>1.นายเพชราภรณ์ ฟองมูล
2.นายอชิระ สิงห์แก้ว
3.นางสาวสุกันญา พิมล</v>
          </cell>
          <cell r="BW449" t="str">
            <v>จำเลยที่ 1
จำเลยที่ 2
จำเลยที่ 3</v>
          </cell>
          <cell r="BX449" t="str">
            <v>1-5010-00062-42-6
5-6001-00062-32-1
1-5010-00056-84-1</v>
          </cell>
          <cell r="BY449"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49" t="str">
            <v>ไม่พบทรัพย์</v>
          </cell>
          <cell r="CA449"/>
          <cell r="CB449"/>
          <cell r="CC449" t="str">
            <v>จันทร์นิภา</v>
          </cell>
          <cell r="CD449"/>
          <cell r="CE449"/>
          <cell r="CF449"/>
          <cell r="CG449"/>
          <cell r="CH449"/>
          <cell r="CI449"/>
          <cell r="CJ449"/>
          <cell r="CK449"/>
          <cell r="CL449"/>
          <cell r="CM449"/>
          <cell r="CN449"/>
          <cell r="CO449"/>
        </row>
        <row r="450">
          <cell r="B450">
            <v>1904</v>
          </cell>
          <cell r="C450">
            <v>443</v>
          </cell>
          <cell r="D450">
            <v>26</v>
          </cell>
          <cell r="E450">
            <v>7</v>
          </cell>
          <cell r="F450">
            <v>2565</v>
          </cell>
          <cell r="G450">
            <v>800114352308</v>
          </cell>
          <cell r="H450" t="str">
            <v>นาย</v>
          </cell>
          <cell r="I450" t="str">
            <v>อิทธิชัย</v>
          </cell>
          <cell r="J450" t="str">
            <v>ใหม่ปาละ</v>
          </cell>
          <cell r="K450">
            <v>1551000002261</v>
          </cell>
          <cell r="L450" t="str">
            <v>แม่อาย</v>
          </cell>
          <cell r="M450" t="str">
            <v>เชียงใหม่ 2</v>
          </cell>
          <cell r="N450">
            <v>8</v>
          </cell>
          <cell r="O450" t="str">
            <v>สินเชื่อผู้มีรายได้ประจำ Covid-19 (PSA)</v>
          </cell>
          <cell r="P450" t="str">
            <v>1.บุคคลค้ำประกัน</v>
          </cell>
          <cell r="Q450">
            <v>38558.06</v>
          </cell>
          <cell r="R450">
            <v>2166.98</v>
          </cell>
          <cell r="S450" t="str">
            <v>จังหวัดฝาง</v>
          </cell>
          <cell r="T450" t="str">
            <v>ผบE89</v>
          </cell>
          <cell r="U450">
            <v>2565</v>
          </cell>
          <cell r="V450" t="str">
            <v>ผบE233</v>
          </cell>
          <cell r="W450">
            <v>2565</v>
          </cell>
          <cell r="X450">
            <v>31</v>
          </cell>
          <cell r="Y450">
            <v>3</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26/7/2565)///สืบทรัพย์แล้ว//รายงานผล วันที่ 6/9/2565</v>
          </cell>
          <cell r="BC450">
            <v>1200</v>
          </cell>
          <cell r="BD450">
            <v>21</v>
          </cell>
          <cell r="BE450">
            <v>3</v>
          </cell>
          <cell r="BF450">
            <v>2566</v>
          </cell>
          <cell r="BG450">
            <v>0</v>
          </cell>
          <cell r="BH450" t="str">
            <v>-</v>
          </cell>
          <cell r="BI450" t="str">
            <v>-</v>
          </cell>
          <cell r="BJ450" t="str">
            <v>-</v>
          </cell>
          <cell r="BK450">
            <v>0</v>
          </cell>
          <cell r="BL450">
            <v>1110</v>
          </cell>
          <cell r="BM450">
            <v>0</v>
          </cell>
          <cell r="BN450" t="str">
            <v/>
          </cell>
          <cell r="BO450" t="str">
            <v/>
          </cell>
          <cell r="BP450" t="str">
            <v/>
          </cell>
          <cell r="BQ450" t="str">
            <v>-</v>
          </cell>
          <cell r="BR450" t="str">
            <v>-</v>
          </cell>
          <cell r="BS450" t="str">
            <v>-</v>
          </cell>
          <cell r="BT450" t="str">
            <v>นายอิทธิชัย ใหม่ปาละ</v>
          </cell>
          <cell r="BU450">
            <v>883265010059</v>
          </cell>
          <cell r="BV450" t="str">
            <v>1.นายอิทธิชัย ใหม่ปาละ
2.นางสาวภิญญาพัชญ์ ไชยเกียรติ
3.นางนิตยา บุญรัตน์
4.นายมูลแก้ว บุญรัตน์</v>
          </cell>
          <cell r="BW450" t="str">
            <v>จำเลยที่ 1
คู่สมรสจำเลยที่ 1
จำเลยที่ 2
คู่สมรสจำเลยที่ 2</v>
          </cell>
          <cell r="BX450" t="str">
            <v>1-5510-00002-26-1
1-5010-00063-06-6
3-5009-00606-31-2
8-5010-78000-34-5</v>
          </cell>
          <cell r="BY450"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1905</v>
          </cell>
          <cell r="C451">
            <v>444</v>
          </cell>
          <cell r="D451">
            <v>26</v>
          </cell>
          <cell r="E451">
            <v>7</v>
          </cell>
          <cell r="F451">
            <v>2565</v>
          </cell>
          <cell r="G451">
            <v>800082205546</v>
          </cell>
          <cell r="H451" t="str">
            <v>นาง</v>
          </cell>
          <cell r="I451" t="str">
            <v>เกศริน</v>
          </cell>
          <cell r="J451" t="str">
            <v>แก่นปัน</v>
          </cell>
          <cell r="K451">
            <v>3501000153843</v>
          </cell>
          <cell r="L451" t="str">
            <v>แม่อาย</v>
          </cell>
          <cell r="M451" t="str">
            <v>เชียงใหม่ 2</v>
          </cell>
          <cell r="N451">
            <v>8</v>
          </cell>
          <cell r="O451" t="str">
            <v>สินเชื่อธนาคารประชาชน</v>
          </cell>
          <cell r="P451" t="str">
            <v>1.บุคคลค้ำประกัน</v>
          </cell>
          <cell r="Q451">
            <v>139976.89000000001</v>
          </cell>
          <cell r="R451">
            <v>30366.47</v>
          </cell>
          <cell r="S451" t="str">
            <v>จังหวัดฝาง</v>
          </cell>
          <cell r="T451" t="str">
            <v>ผบE412</v>
          </cell>
          <cell r="U451">
            <v>2565</v>
          </cell>
          <cell r="V451" t="str">
            <v>ผบE502</v>
          </cell>
          <cell r="W451">
            <v>2565</v>
          </cell>
          <cell r="X451">
            <v>7</v>
          </cell>
          <cell r="Y451">
            <v>7</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1" t="str">
            <v>0
1500</v>
          </cell>
          <cell r="BD451" t="str">
            <v>31
10</v>
          </cell>
          <cell r="BE451" t="str">
            <v>1
6</v>
          </cell>
          <cell r="BF451" t="str">
            <v>2567
2567</v>
          </cell>
          <cell r="BG451">
            <v>0</v>
          </cell>
          <cell r="BH451" t="str">
            <v>-</v>
          </cell>
          <cell r="BI451" t="str">
            <v>-</v>
          </cell>
          <cell r="BJ451" t="str">
            <v>-</v>
          </cell>
          <cell r="BK451">
            <v>0</v>
          </cell>
          <cell r="BL451" t="str">
            <v>875
525</v>
          </cell>
          <cell r="BM451">
            <v>0</v>
          </cell>
          <cell r="BN451" t="str">
            <v/>
          </cell>
          <cell r="BO451" t="str">
            <v/>
          </cell>
          <cell r="BP451" t="str">
            <v/>
          </cell>
          <cell r="BQ451" t="str">
            <v>-</v>
          </cell>
          <cell r="BR451" t="str">
            <v>-</v>
          </cell>
          <cell r="BS451" t="str">
            <v>-</v>
          </cell>
          <cell r="BT451" t="str">
            <v>นางเกศริน แก่นปัน</v>
          </cell>
          <cell r="BU451">
            <v>88326501035</v>
          </cell>
          <cell r="BV451" t="str">
            <v>1.นางเกศริน แก่นปัน
2.นายมงคล แก่นปัน
3.นางสาวณิชนันทน์ แก่นปัน
4.นายสันติพงษ์ ฐิติธนัญญา
5.นางสาวพิณผกา คันธี</v>
          </cell>
          <cell r="BW451" t="str">
            <v xml:space="preserve">จำเลยที่ 1
คู่สมรสจำเลยที่ 1
จำเลยที่ 2
คู่สมรสจำเลยที่ 2
จำเลยที่ 3
</v>
          </cell>
          <cell r="BX451" t="str">
            <v>3-5010-00153-84-3
3-5010-00170-10-1
1-5404-00069-80-0
1-5010-00062-79-5
1-5099-01444-44-0</v>
          </cell>
          <cell r="BY451"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1" t="str">
            <v>พบทรัพย์</v>
          </cell>
          <cell r="CA451"/>
          <cell r="CB451">
            <v>5</v>
          </cell>
          <cell r="CC451" t="str">
            <v>จันทร์นิภา</v>
          </cell>
          <cell r="CD451"/>
          <cell r="CE451"/>
          <cell r="CF451"/>
          <cell r="CG451"/>
          <cell r="CH451"/>
          <cell r="CI451"/>
          <cell r="CJ451"/>
          <cell r="CK451"/>
          <cell r="CL451"/>
          <cell r="CM451"/>
          <cell r="CN451"/>
          <cell r="CO451"/>
        </row>
        <row r="452">
          <cell r="B452">
            <v>1906</v>
          </cell>
          <cell r="C452">
            <v>445</v>
          </cell>
          <cell r="D452">
            <v>26</v>
          </cell>
          <cell r="E452">
            <v>7</v>
          </cell>
          <cell r="F452">
            <v>2565</v>
          </cell>
          <cell r="G452">
            <v>800093656919</v>
          </cell>
          <cell r="H452" t="str">
            <v>นาง</v>
          </cell>
          <cell r="I452" t="str">
            <v>ประไพร</v>
          </cell>
          <cell r="J452" t="str">
            <v>สุโข</v>
          </cell>
          <cell r="K452">
            <v>3501000223311</v>
          </cell>
          <cell r="L452" t="str">
            <v>แม่อาย</v>
          </cell>
          <cell r="M452" t="str">
            <v>เชียงใหม่ 2</v>
          </cell>
          <cell r="N452">
            <v>8</v>
          </cell>
          <cell r="O452" t="str">
            <v>สินเชื่อแก้ไขปัญหาหนี้นอกระบบPSAระยะที่2</v>
          </cell>
          <cell r="P452" t="str">
            <v>1.บุคคลค้ำประกัน</v>
          </cell>
          <cell r="Q452">
            <v>35817.75</v>
          </cell>
          <cell r="R452">
            <v>6665.75</v>
          </cell>
          <cell r="S452" t="str">
            <v>จังหวัดฝาง</v>
          </cell>
          <cell r="T452" t="str">
            <v>ผบE91</v>
          </cell>
          <cell r="U452">
            <v>2565</v>
          </cell>
          <cell r="V452" t="str">
            <v>ผบE234</v>
          </cell>
          <cell r="W452">
            <v>2565</v>
          </cell>
          <cell r="X452">
            <v>31</v>
          </cell>
          <cell r="Y452">
            <v>3</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26/7/2565)///สืบทรัพย์แล้ว//รายงานผล วันที่ 6/9/2565</v>
          </cell>
          <cell r="BC452">
            <v>900</v>
          </cell>
          <cell r="BD452">
            <v>21</v>
          </cell>
          <cell r="BE452">
            <v>3</v>
          </cell>
          <cell r="BF452">
            <v>2566</v>
          </cell>
          <cell r="BG452">
            <v>0</v>
          </cell>
          <cell r="BH452" t="str">
            <v>-</v>
          </cell>
          <cell r="BI452" t="str">
            <v>-</v>
          </cell>
          <cell r="BJ452" t="str">
            <v>-</v>
          </cell>
          <cell r="BK452">
            <v>0</v>
          </cell>
          <cell r="BL452">
            <v>710</v>
          </cell>
          <cell r="BM452">
            <v>0</v>
          </cell>
          <cell r="BN452" t="str">
            <v/>
          </cell>
          <cell r="BO452" t="str">
            <v/>
          </cell>
          <cell r="BP452" t="str">
            <v/>
          </cell>
          <cell r="BQ452" t="str">
            <v>-</v>
          </cell>
          <cell r="BR452" t="str">
            <v>-</v>
          </cell>
          <cell r="BS452" t="str">
            <v>-</v>
          </cell>
          <cell r="BT452" t="str">
            <v>นางประไพร สุโข</v>
          </cell>
          <cell r="BU452">
            <v>883265010061</v>
          </cell>
          <cell r="BV452" t="str">
            <v>1.นางประไพร สุโข
2.นางชุณหพิมาน ไชยยา
3.นายชัยวุฒิ คงจักร</v>
          </cell>
          <cell r="BW452" t="str">
            <v>จำเลยที่ 1
จำเลยที่ 2
จำเลยที่ 3</v>
          </cell>
          <cell r="BX452" t="str">
            <v>3-5010-00223-31-1
3-5010-00219-00-3
1-5009-00136-24-7</v>
          </cell>
          <cell r="BY45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2" t="str">
            <v>ไม่พบทรัพย์</v>
          </cell>
          <cell r="CA452"/>
          <cell r="CB452"/>
          <cell r="CC452" t="str">
            <v>จันทร์นิภา</v>
          </cell>
          <cell r="CD452"/>
          <cell r="CE452"/>
          <cell r="CF452"/>
          <cell r="CG452"/>
          <cell r="CH452"/>
          <cell r="CI452"/>
          <cell r="CJ452"/>
          <cell r="CK452"/>
          <cell r="CL452"/>
          <cell r="CM452"/>
          <cell r="CN452"/>
          <cell r="CO452"/>
        </row>
        <row r="453">
          <cell r="B453">
            <v>1907</v>
          </cell>
          <cell r="C453">
            <v>446</v>
          </cell>
          <cell r="D453">
            <v>26</v>
          </cell>
          <cell r="E453">
            <v>7</v>
          </cell>
          <cell r="F453">
            <v>2565</v>
          </cell>
          <cell r="G453" t="str">
            <v>800095218551
800096869121</v>
          </cell>
          <cell r="H453" t="str">
            <v>นาย</v>
          </cell>
          <cell r="I453" t="str">
            <v>ทนง</v>
          </cell>
          <cell r="J453" t="str">
            <v>งุนคำ</v>
          </cell>
          <cell r="K453">
            <v>3501100156895</v>
          </cell>
          <cell r="L453" t="str">
            <v>พร้าว</v>
          </cell>
          <cell r="M453" t="str">
            <v>เชียงใหม่ 2</v>
          </cell>
          <cell r="N453">
            <v>8</v>
          </cell>
          <cell r="O453" t="str">
            <v>สินเชื่อแก้ไขปัญหาหนี้นอกระบบPSAระยะที่2</v>
          </cell>
          <cell r="P453" t="str">
            <v>1.บุคคลค้ำประกัน</v>
          </cell>
          <cell r="Q453">
            <v>69155.789999999994</v>
          </cell>
          <cell r="R453">
            <v>12502.64</v>
          </cell>
          <cell r="S453" t="str">
            <v>แขวงเชียงดาว</v>
          </cell>
          <cell r="T453" t="str">
            <v>ผบE59</v>
          </cell>
          <cell r="U453">
            <v>2565</v>
          </cell>
          <cell r="V453" t="str">
            <v>ผบE203</v>
          </cell>
          <cell r="W453">
            <v>2565</v>
          </cell>
          <cell r="X453"/>
          <cell r="Y453"/>
          <cell r="Z453"/>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21/9/2565</v>
          </cell>
          <cell r="BC453">
            <v>1500</v>
          </cell>
          <cell r="BD453">
            <v>21</v>
          </cell>
          <cell r="BE453">
            <v>3</v>
          </cell>
          <cell r="BF453">
            <v>2566</v>
          </cell>
          <cell r="BG453">
            <v>0</v>
          </cell>
          <cell r="BH453" t="str">
            <v>-</v>
          </cell>
          <cell r="BI453" t="str">
            <v>-</v>
          </cell>
          <cell r="BJ453" t="str">
            <v>-</v>
          </cell>
          <cell r="BK453">
            <v>0</v>
          </cell>
          <cell r="BL453">
            <v>1655</v>
          </cell>
          <cell r="BM453">
            <v>0</v>
          </cell>
          <cell r="BN453" t="str">
            <v/>
          </cell>
          <cell r="BO453" t="str">
            <v/>
          </cell>
          <cell r="BP453" t="str">
            <v/>
          </cell>
          <cell r="BQ453" t="str">
            <v>-</v>
          </cell>
          <cell r="BR453" t="str">
            <v>-</v>
          </cell>
          <cell r="BS453" t="str">
            <v>-</v>
          </cell>
          <cell r="BT453" t="str">
            <v>นายทนง งุนคำ</v>
          </cell>
          <cell r="BU453">
            <v>883265010034</v>
          </cell>
          <cell r="BV453" t="str">
            <v>1.นายทะนง งุนคำ
2.นายนฤการ เพชรญามณี
3.นางอรพินท์ พันอัน
4.นายสันติ มีชัย 
5.นายองอาจ บุญทราย</v>
          </cell>
          <cell r="BW453" t="str">
            <v>จำเลยที่ 1
จำเลยที่ 2
คู่สมรสจำเลยที่ 2
จำเลยที่ 3
จำเลยที่ 4</v>
          </cell>
          <cell r="BX453" t="str">
            <v>3-5011-00156-89-5
3-5011-00153-86-1
3-5011-00303-01-4
8-5004-84024-45-1
3-5011-00158-23-5</v>
          </cell>
          <cell r="BY453"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3"/>
          <cell r="CA453"/>
          <cell r="CB453"/>
          <cell r="CC453" t="str">
            <v>จันทร์นิภา</v>
          </cell>
          <cell r="CD453"/>
          <cell r="CE453"/>
          <cell r="CF453"/>
          <cell r="CG453"/>
          <cell r="CH453"/>
          <cell r="CI453"/>
          <cell r="CJ453"/>
          <cell r="CK453"/>
          <cell r="CL453"/>
          <cell r="CM453"/>
          <cell r="CN453"/>
          <cell r="CO453"/>
        </row>
        <row r="454">
          <cell r="B454">
            <v>1908</v>
          </cell>
          <cell r="C454">
            <v>447</v>
          </cell>
          <cell r="D454">
            <v>26</v>
          </cell>
          <cell r="E454">
            <v>7</v>
          </cell>
          <cell r="F454">
            <v>2565</v>
          </cell>
          <cell r="G454">
            <v>800091321904</v>
          </cell>
          <cell r="H454" t="str">
            <v>นาย</v>
          </cell>
          <cell r="I454" t="str">
            <v>พศวัต</v>
          </cell>
          <cell r="J454" t="str">
            <v>ไชยชนะ</v>
          </cell>
          <cell r="K454">
            <v>1103702261700</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35665.449999999997</v>
          </cell>
          <cell r="R454">
            <v>7575.55</v>
          </cell>
          <cell r="S454" t="str">
            <v>แขวงเชียงดาว</v>
          </cell>
          <cell r="T454" t="str">
            <v>ผบE58</v>
          </cell>
          <cell r="U454">
            <v>2565</v>
          </cell>
          <cell r="V454" t="str">
            <v>ผบE254</v>
          </cell>
          <cell r="W454">
            <v>2565</v>
          </cell>
          <cell r="X454">
            <v>10</v>
          </cell>
          <cell r="Y454">
            <v>5</v>
          </cell>
          <cell r="Z454">
            <v>2565</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26/7/2565)//กำลังดำเนินการสืบทรัพย์/สืบแล้ว รายงาน 26/10/2565</v>
          </cell>
          <cell r="BC454">
            <v>0</v>
          </cell>
          <cell r="BD454">
            <v>31</v>
          </cell>
          <cell r="BE454">
            <v>1</v>
          </cell>
          <cell r="BF454">
            <v>2567</v>
          </cell>
          <cell r="BG454">
            <v>0</v>
          </cell>
          <cell r="BH454" t="str">
            <v>-</v>
          </cell>
          <cell r="BI454" t="str">
            <v>-</v>
          </cell>
          <cell r="BJ454" t="str">
            <v>-</v>
          </cell>
          <cell r="BK454">
            <v>0</v>
          </cell>
          <cell r="BL454">
            <v>870</v>
          </cell>
          <cell r="BM454">
            <v>0</v>
          </cell>
          <cell r="BN454" t="str">
            <v/>
          </cell>
          <cell r="BO454" t="str">
            <v/>
          </cell>
          <cell r="BP454" t="str">
            <v/>
          </cell>
          <cell r="BQ454" t="str">
            <v>-</v>
          </cell>
          <cell r="BR454" t="str">
            <v>-</v>
          </cell>
          <cell r="BS454" t="str">
            <v>-</v>
          </cell>
          <cell r="BT454" t="str">
            <v>นายพศวัต ไชยชนะ</v>
          </cell>
          <cell r="BU454">
            <v>883265010033</v>
          </cell>
          <cell r="BV454" t="str">
            <v>1.นายกฤติมาหรือพศวัต ไชยยนะ
2.นายชัยพัฒน์ วิสิทธิ์เรืองรอง
3.นางสาวพิชญ์สินี ขจรศิริรัตน์</v>
          </cell>
          <cell r="BW454" t="str">
            <v>จำเลยที่ 1
จำเลยที่ 2
จำเลยที่ 3</v>
          </cell>
          <cell r="BX454" t="str">
            <v>1-1037-02261-70-0
3-2002-00385-05-7
3-5003-00048-29-7</v>
          </cell>
          <cell r="BY454"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4" t="str">
            <v>ไม่พบทรัพย์</v>
          </cell>
          <cell r="CA454"/>
          <cell r="CB454"/>
          <cell r="CC454" t="str">
            <v>จันทร์นิภา</v>
          </cell>
          <cell r="CD454"/>
          <cell r="CE454"/>
          <cell r="CF454"/>
          <cell r="CG454"/>
          <cell r="CH454"/>
          <cell r="CI454"/>
          <cell r="CJ454"/>
          <cell r="CK454"/>
          <cell r="CL454"/>
          <cell r="CM454"/>
          <cell r="CN454"/>
          <cell r="CO454"/>
        </row>
        <row r="455">
          <cell r="B455">
            <v>1909</v>
          </cell>
          <cell r="C455">
            <v>448</v>
          </cell>
          <cell r="D455">
            <v>26</v>
          </cell>
          <cell r="E455">
            <v>7</v>
          </cell>
          <cell r="F455">
            <v>2565</v>
          </cell>
          <cell r="G455">
            <v>800085317504</v>
          </cell>
          <cell r="H455" t="str">
            <v>นาย</v>
          </cell>
          <cell r="I455" t="str">
            <v>พงศักดิ์</v>
          </cell>
          <cell r="J455" t="str">
            <v>อินสองใจ</v>
          </cell>
          <cell r="K455">
            <v>1509901210040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30827.89</v>
          </cell>
          <cell r="R455">
            <v>8090.29</v>
          </cell>
          <cell r="S455" t="str">
            <v>แขวงเชียงดาว</v>
          </cell>
          <cell r="T455" t="str">
            <v>ผบE56</v>
          </cell>
          <cell r="U455">
            <v>2565</v>
          </cell>
          <cell r="V455" t="str">
            <v>ผบE201</v>
          </cell>
          <cell r="W455">
            <v>2565</v>
          </cell>
          <cell r="X455">
            <v>19</v>
          </cell>
          <cell r="Y455">
            <v>4</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v>
          </cell>
          <cell r="BC455" t="str">
            <v>0
1500</v>
          </cell>
          <cell r="BD455" t="str">
            <v>31
19</v>
          </cell>
          <cell r="BE455" t="str">
            <v>1
4</v>
          </cell>
          <cell r="BF455" t="str">
            <v>2567
2567</v>
          </cell>
          <cell r="BG455">
            <v>0</v>
          </cell>
          <cell r="BH455" t="str">
            <v>-</v>
          </cell>
          <cell r="BI455" t="str">
            <v>-</v>
          </cell>
          <cell r="BJ455" t="str">
            <v>-</v>
          </cell>
          <cell r="BK455">
            <v>0</v>
          </cell>
          <cell r="BL455" t="str">
            <v>885
405</v>
          </cell>
          <cell r="BM455">
            <v>0</v>
          </cell>
          <cell r="BN455" t="str">
            <v/>
          </cell>
          <cell r="BO455" t="str">
            <v/>
          </cell>
          <cell r="BP455" t="str">
            <v/>
          </cell>
          <cell r="BQ455" t="str">
            <v>-</v>
          </cell>
          <cell r="BR455" t="str">
            <v>-</v>
          </cell>
          <cell r="BS455" t="str">
            <v>-</v>
          </cell>
          <cell r="BT455" t="str">
            <v>นายพงศักดิ์ อินสองใจ</v>
          </cell>
          <cell r="BU455">
            <v>883265010032</v>
          </cell>
          <cell r="BV455" t="str">
            <v>1.นายพงศักดิ์ อินสองใจ
2.นางสาวศุภารักษ์ คนหาญ
3.นายกฤษฎา บรรชา
4.นางสาวอรวรรณ นันทมงคล
5.นายชราวุฒิ ทองดี</v>
          </cell>
          <cell r="BW455" t="str">
            <v>จำเลยที่ 1
คู่สมรสจำเลยที่ 1
จำเลยที่ 2
จำเลยที่ 3
คู่สมรสจำเลยที่ 3</v>
          </cell>
          <cell r="BX455" t="str">
            <v>1-5099-01210-04-0
1-5011-00089-93-8
1-5011-00092-44-1
1-1007-01508-05-9
1-5011-00093-47-1</v>
          </cell>
          <cell r="BY455"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1910</v>
          </cell>
          <cell r="C456">
            <v>449</v>
          </cell>
          <cell r="D456">
            <v>26</v>
          </cell>
          <cell r="E456">
            <v>7</v>
          </cell>
          <cell r="F456">
            <v>2565</v>
          </cell>
          <cell r="G456">
            <v>800095853738</v>
          </cell>
          <cell r="H456" t="str">
            <v>นาง</v>
          </cell>
          <cell r="I456" t="str">
            <v>วิไล</v>
          </cell>
          <cell r="J456" t="str">
            <v>ชัยวุฒิ</v>
          </cell>
          <cell r="K456">
            <v>1570300025282</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39991.160000000003</v>
          </cell>
          <cell r="R456">
            <v>7764.21</v>
          </cell>
          <cell r="S456" t="str">
            <v>แขวงเชียงดาว</v>
          </cell>
          <cell r="T456" t="str">
            <v>ผบE57</v>
          </cell>
          <cell r="U456">
            <v>2565</v>
          </cell>
          <cell r="V456" t="str">
            <v>ผบE253</v>
          </cell>
          <cell r="W456">
            <v>2565</v>
          </cell>
          <cell r="X456">
            <v>10</v>
          </cell>
          <cell r="Y456">
            <v>5</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26/7/2565)///สืบทรัพย์แล้ว//รายงานผล วันที่ 6/9/2565</v>
          </cell>
          <cell r="BC456">
            <v>900</v>
          </cell>
          <cell r="BD456">
            <v>21</v>
          </cell>
          <cell r="BE456">
            <v>3</v>
          </cell>
          <cell r="BF456">
            <v>2566</v>
          </cell>
          <cell r="BG456">
            <v>0</v>
          </cell>
          <cell r="BH456" t="str">
            <v>-</v>
          </cell>
          <cell r="BI456" t="str">
            <v>-</v>
          </cell>
          <cell r="BJ456" t="str">
            <v>-</v>
          </cell>
          <cell r="BK456">
            <v>0</v>
          </cell>
          <cell r="BL456">
            <v>610</v>
          </cell>
          <cell r="BM456">
            <v>0</v>
          </cell>
          <cell r="BN456" t="str">
            <v/>
          </cell>
          <cell r="BO456" t="str">
            <v/>
          </cell>
          <cell r="BP456" t="str">
            <v/>
          </cell>
          <cell r="BQ456" t="str">
            <v>-</v>
          </cell>
          <cell r="BR456" t="str">
            <v>-</v>
          </cell>
          <cell r="BS456" t="str">
            <v>-</v>
          </cell>
          <cell r="BT456" t="str">
            <v>นางวิไล ชัยวุฒิ</v>
          </cell>
          <cell r="BU456">
            <v>883265010031</v>
          </cell>
          <cell r="BV456" t="str">
            <v>1.นางวิไล ชัยวุฒิ
2.นายเอกลักษณ์ ถุงคำ
3.นางจีรววณ์ ถุงคำ</v>
          </cell>
          <cell r="BW456" t="str">
            <v>จำเลยที่ 1
คู่สมรสจำเลยที่ 1
จำเลยที่ 2</v>
          </cell>
          <cell r="BX456" t="str">
            <v>1-5703-00025-28-2
3-5011-00197-87-7
3-5011-00470-34-4</v>
          </cell>
          <cell r="BY45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1911</v>
          </cell>
          <cell r="C457">
            <v>450</v>
          </cell>
          <cell r="D457">
            <v>10</v>
          </cell>
          <cell r="E457">
            <v>8</v>
          </cell>
          <cell r="F457">
            <v>2565</v>
          </cell>
          <cell r="G457">
            <v>800042800865</v>
          </cell>
          <cell r="H457" t="str">
            <v>นาย</v>
          </cell>
          <cell r="I457" t="str">
            <v>ธนพล</v>
          </cell>
          <cell r="J457" t="str">
            <v>พงษ์ใจภัทร</v>
          </cell>
          <cell r="K457">
            <v>3500200504495</v>
          </cell>
          <cell r="L457" t="str">
            <v>จอมทอง</v>
          </cell>
          <cell r="M457" t="str">
            <v>เชียงใหม่ 3</v>
          </cell>
          <cell r="N457">
            <v>8</v>
          </cell>
          <cell r="O457" t="str">
            <v>สินเชื่อธนาคารประชาชน</v>
          </cell>
          <cell r="P457" t="str">
            <v>1.บุคคลค้ำประกัน</v>
          </cell>
          <cell r="Q457">
            <v>72186.240000000005</v>
          </cell>
          <cell r="R457">
            <v>18373.25</v>
          </cell>
          <cell r="S457" t="str">
            <v>จังหวัดฮอด</v>
          </cell>
          <cell r="T457" t="str">
            <v>ผบE424</v>
          </cell>
          <cell r="U457">
            <v>2565</v>
          </cell>
          <cell r="V457" t="str">
            <v>ผบE549</v>
          </cell>
          <cell r="W457">
            <v>2565</v>
          </cell>
          <cell r="X457"/>
          <cell r="Y457"/>
          <cell r="Z457"/>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10/8/2565)//รายงาน4/10/2565</v>
          </cell>
          <cell r="BC457" t="str">
            <v>0
1800</v>
          </cell>
          <cell r="BD457" t="str">
            <v>13
1</v>
          </cell>
          <cell r="BE457" t="str">
            <v>11
3</v>
          </cell>
          <cell r="BF457" t="str">
            <v>2566
2567</v>
          </cell>
          <cell r="BG457">
            <v>0</v>
          </cell>
          <cell r="BH457" t="str">
            <v>-</v>
          </cell>
          <cell r="BI457" t="str">
            <v>-</v>
          </cell>
          <cell r="BJ457" t="str">
            <v>-</v>
          </cell>
          <cell r="BK457">
            <v>0</v>
          </cell>
          <cell r="BL457" t="str">
            <v>1000
470</v>
          </cell>
          <cell r="BM457">
            <v>0</v>
          </cell>
          <cell r="BN457" t="str">
            <v>4
จ่ายแล้ว</v>
          </cell>
          <cell r="BO457">
            <v>3</v>
          </cell>
          <cell r="BP457">
            <v>2567</v>
          </cell>
          <cell r="BQ457" t="str">
            <v>-</v>
          </cell>
          <cell r="BR457" t="str">
            <v>-</v>
          </cell>
          <cell r="BS457" t="str">
            <v>-</v>
          </cell>
          <cell r="BT457" t="str">
            <v>นายธนพล พงษ์ใจภัทร</v>
          </cell>
          <cell r="BU457">
            <v>888165010029</v>
          </cell>
          <cell r="BV457"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7" t="str">
            <v>จำเลยที่ 1
คู่สมรสจำเลยที่ 1
จำเลยที่ 2
คู่สมรสจำเลยที่ 2
จำเลยที่ 3
คู่สมรสจำเลยที่ 3</v>
          </cell>
          <cell r="BX457" t="str">
            <v>3-5002-00504-49-5
3-5805-00124-95-7
3-5009-01049-36-1
3-5002-00298-89-5
3-5003-00426-92-5
5-5002-00021-91-1</v>
          </cell>
          <cell r="BY457"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1912</v>
          </cell>
          <cell r="C458">
            <v>451</v>
          </cell>
          <cell r="D458">
            <v>10</v>
          </cell>
          <cell r="E458">
            <v>8</v>
          </cell>
          <cell r="F458">
            <v>2565</v>
          </cell>
          <cell r="G458">
            <v>800121729225</v>
          </cell>
          <cell r="H458" t="str">
            <v>นางสาว</v>
          </cell>
          <cell r="I458" t="str">
            <v xml:space="preserve">วิจิตรา </v>
          </cell>
          <cell r="J458" t="str">
            <v>เปียงใจ</v>
          </cell>
          <cell r="K458">
            <v>1509901122451</v>
          </cell>
          <cell r="L458" t="str">
            <v>ดอยเต่า</v>
          </cell>
          <cell r="M458" t="str">
            <v>เชียงใหม่ 3</v>
          </cell>
          <cell r="N458">
            <v>8</v>
          </cell>
          <cell r="O458" t="str">
            <v>สินเชื่อเสริมพลังฐานราก (PSA)</v>
          </cell>
          <cell r="P458" t="str">
            <v>4.ไม่มีหลักประกัน</v>
          </cell>
          <cell r="Q458">
            <v>44999</v>
          </cell>
          <cell r="R458">
            <v>2340.09</v>
          </cell>
          <cell r="S458" t="str">
            <v>จังหวัดฮอด</v>
          </cell>
          <cell r="T458" t="str">
            <v>ผบE426</v>
          </cell>
          <cell r="U458">
            <v>2565</v>
          </cell>
          <cell r="V458" t="str">
            <v>ผบE551</v>
          </cell>
          <cell r="W458">
            <v>2565</v>
          </cell>
          <cell r="X458">
            <v>27</v>
          </cell>
          <cell r="Y458">
            <v>7</v>
          </cell>
          <cell r="Z458">
            <v>2565</v>
          </cell>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300</v>
          </cell>
          <cell r="BD458" t="str">
            <v>13
1</v>
          </cell>
          <cell r="BE458" t="str">
            <v>11
3</v>
          </cell>
          <cell r="BF458" t="str">
            <v>2566
2567</v>
          </cell>
          <cell r="BG458">
            <v>0</v>
          </cell>
          <cell r="BH458" t="str">
            <v>-</v>
          </cell>
          <cell r="BI458" t="str">
            <v>-</v>
          </cell>
          <cell r="BJ458" t="str">
            <v>-</v>
          </cell>
          <cell r="BK458">
            <v>0</v>
          </cell>
          <cell r="BL458" t="str">
            <v>165
65</v>
          </cell>
          <cell r="BM458">
            <v>0</v>
          </cell>
          <cell r="BN458" t="str">
            <v>7
9</v>
          </cell>
          <cell r="BO458" t="str">
            <v>3
5</v>
          </cell>
          <cell r="BP458" t="str">
            <v>2567
2567</v>
          </cell>
          <cell r="BQ458" t="str">
            <v>-</v>
          </cell>
          <cell r="BR458" t="str">
            <v>-</v>
          </cell>
          <cell r="BS458" t="str">
            <v>-</v>
          </cell>
          <cell r="BT458" t="str">
            <v>นางสาววิจิตรา  เปียงใจ</v>
          </cell>
          <cell r="BU458">
            <v>888165010017</v>
          </cell>
          <cell r="BV458" t="str">
            <v>นางสาววิจิตรา เปียงใจ</v>
          </cell>
          <cell r="BW458" t="str">
            <v xml:space="preserve">จำเลยที่ </v>
          </cell>
          <cell r="BX458" t="str">
            <v>1-5099-01122-45-1</v>
          </cell>
          <cell r="BY458" t="str">
            <v>-ไม่พบว่ามีกรรมสิทธิ์ในที่ดิน อ.ดอยเต่า จ.เชียงใหม่</v>
          </cell>
          <cell r="BZ458"/>
          <cell r="CA458"/>
          <cell r="CB458"/>
          <cell r="CC458" t="str">
            <v>จันทร์นิภา</v>
          </cell>
          <cell r="CD458"/>
          <cell r="CE458"/>
          <cell r="CF458"/>
          <cell r="CG458"/>
          <cell r="CH458"/>
          <cell r="CI458"/>
          <cell r="CJ458"/>
          <cell r="CK458"/>
          <cell r="CL458"/>
          <cell r="CM458"/>
          <cell r="CN458"/>
          <cell r="CO458"/>
        </row>
        <row r="459">
          <cell r="B459">
            <v>1913</v>
          </cell>
          <cell r="C459">
            <v>452</v>
          </cell>
          <cell r="D459">
            <v>10</v>
          </cell>
          <cell r="E459">
            <v>8</v>
          </cell>
          <cell r="F459">
            <v>2565</v>
          </cell>
          <cell r="G459">
            <v>800082433833</v>
          </cell>
          <cell r="H459" t="str">
            <v>นาย</v>
          </cell>
          <cell r="I459" t="str">
            <v>สกล</v>
          </cell>
          <cell r="J459" t="str">
            <v>เมฆวิชัยวงศ์</v>
          </cell>
          <cell r="K459">
            <v>3500200496514</v>
          </cell>
          <cell r="L459" t="str">
            <v>จอมทอง</v>
          </cell>
          <cell r="M459" t="str">
            <v>เชียงใหม่ 3</v>
          </cell>
          <cell r="N459">
            <v>8</v>
          </cell>
          <cell r="O459" t="str">
            <v>สินเชื่อธนาคารประชาชน</v>
          </cell>
          <cell r="P459" t="str">
            <v>1.บุคคลค้ำประกัน</v>
          </cell>
          <cell r="Q459">
            <v>30026.34</v>
          </cell>
          <cell r="R459">
            <v>9048.56</v>
          </cell>
          <cell r="S459" t="str">
            <v>จังหวัดฮอด</v>
          </cell>
          <cell r="T459" t="str">
            <v>ผบE422</v>
          </cell>
          <cell r="U459">
            <v>2565</v>
          </cell>
          <cell r="V459" t="str">
            <v>ผบE548</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10/8/2565)//สืบแล้ว รายงานผล วันที่4/10/2565</v>
          </cell>
          <cell r="BC459">
            <v>1800</v>
          </cell>
          <cell r="BD459">
            <v>13</v>
          </cell>
          <cell r="BE459">
            <v>11</v>
          </cell>
          <cell r="BF459">
            <v>2566</v>
          </cell>
          <cell r="BG459">
            <v>0</v>
          </cell>
          <cell r="BH459" t="str">
            <v>-</v>
          </cell>
          <cell r="BI459" t="str">
            <v>-</v>
          </cell>
          <cell r="BJ459" t="str">
            <v>-</v>
          </cell>
          <cell r="BK459">
            <v>0</v>
          </cell>
          <cell r="BL459">
            <v>1385</v>
          </cell>
          <cell r="BM459">
            <v>0</v>
          </cell>
          <cell r="BN459">
            <v>4</v>
          </cell>
          <cell r="BO459">
            <v>3</v>
          </cell>
          <cell r="BP459">
            <v>2567</v>
          </cell>
          <cell r="BQ459" t="str">
            <v>-</v>
          </cell>
          <cell r="BR459" t="str">
            <v>-</v>
          </cell>
          <cell r="BS459" t="str">
            <v>-</v>
          </cell>
          <cell r="BT459" t="str">
            <v>นายสกล เมฆวิชัยวงศ์</v>
          </cell>
          <cell r="BU459">
            <v>88165010018</v>
          </cell>
          <cell r="BV459"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59" t="str">
            <v>จำเลยที่ 1
คู่สมรสจำเลยที่ 1
จำเลยที่ 2
คู่สมรสจำเลยที่ 2
จำเลยที่ 3
คู่สมรสจำเลยที่ 3</v>
          </cell>
          <cell r="BX459" t="str">
            <v>3-5002-00496-51-4
3-5002-00037-06-4
3-5016-00134-37-8
3-5002-00504-45-2
1-5002-00007-12-6
1-5002-00021-11-1</v>
          </cell>
          <cell r="BY45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9" t="str">
            <v>ไม่พบทรัพย์</v>
          </cell>
          <cell r="CA459" t="str">
            <v>พบ</v>
          </cell>
          <cell r="CB459">
            <v>6</v>
          </cell>
          <cell r="CC459" t="str">
            <v>จันทร์นิภา</v>
          </cell>
          <cell r="CD459"/>
          <cell r="CE459"/>
          <cell r="CF459"/>
          <cell r="CG459"/>
          <cell r="CH459"/>
          <cell r="CI459"/>
          <cell r="CJ459"/>
          <cell r="CK459"/>
          <cell r="CL459"/>
          <cell r="CM459"/>
          <cell r="CN459"/>
          <cell r="CO459"/>
        </row>
        <row r="460">
          <cell r="B460">
            <v>1914</v>
          </cell>
          <cell r="C460">
            <v>453</v>
          </cell>
          <cell r="D460">
            <v>10</v>
          </cell>
          <cell r="E460">
            <v>8</v>
          </cell>
          <cell r="F460">
            <v>2565</v>
          </cell>
          <cell r="G460">
            <v>800093656398</v>
          </cell>
          <cell r="H460" t="str">
            <v>นางสาว</v>
          </cell>
          <cell r="I460" t="str">
            <v>วนาลีหรือธัญชนก</v>
          </cell>
          <cell r="J460" t="str">
            <v>ธรรมสอน</v>
          </cell>
          <cell r="K460">
            <v>1570500147314</v>
          </cell>
          <cell r="L460" t="str">
            <v>จอมทอง</v>
          </cell>
          <cell r="M460" t="str">
            <v>เชียงใหม่ 3</v>
          </cell>
          <cell r="N460">
            <v>8</v>
          </cell>
          <cell r="O460" t="str">
            <v>สินเชื่อแก้ไขปัญหาหนี้นอกระบบ PSAระยะที่2</v>
          </cell>
          <cell r="P460" t="str">
            <v>1.บุคคลค้ำประกัน</v>
          </cell>
          <cell r="Q460">
            <v>30290</v>
          </cell>
          <cell r="R460">
            <v>7224</v>
          </cell>
          <cell r="S460" t="str">
            <v>จังหวัดฮอด</v>
          </cell>
          <cell r="T460" t="str">
            <v>ผบE432</v>
          </cell>
          <cell r="U460">
            <v>2565</v>
          </cell>
          <cell r="V460" t="str">
            <v>ผบE542</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10/8/2565)//กำลังดำเนินการสืบทรัพย์ // ถอนการยึด ลูกหนี้ปิดบัญชี</v>
          </cell>
          <cell r="BC460">
            <v>1200</v>
          </cell>
          <cell r="BD460">
            <v>25</v>
          </cell>
          <cell r="BE460">
            <v>9</v>
          </cell>
          <cell r="BF460">
            <v>2566</v>
          </cell>
          <cell r="BG460">
            <v>0</v>
          </cell>
          <cell r="BH460" t="str">
            <v>-</v>
          </cell>
          <cell r="BI460" t="str">
            <v>-</v>
          </cell>
          <cell r="BJ460" t="str">
            <v>-</v>
          </cell>
          <cell r="BK460">
            <v>0</v>
          </cell>
          <cell r="BL460">
            <v>1680</v>
          </cell>
          <cell r="BM460">
            <v>0</v>
          </cell>
          <cell r="BN460" t="str">
            <v/>
          </cell>
          <cell r="BO460" t="str">
            <v/>
          </cell>
          <cell r="BP460" t="str">
            <v/>
          </cell>
          <cell r="BQ460" t="str">
            <v>-</v>
          </cell>
          <cell r="BR460" t="str">
            <v>-</v>
          </cell>
          <cell r="BS460" t="str">
            <v>-</v>
          </cell>
          <cell r="BT460" t="str">
            <v>นางสาววนาลีหรือธัญชนก ธรรมสอน</v>
          </cell>
          <cell r="BU460">
            <v>888165010023</v>
          </cell>
          <cell r="BV460" t="str">
            <v>1.นางสาวธัญชนก ธรรมสอน
2.นางปานทิพย์ ใจมาวงค์
3.นายสมชาย ใจมาวงค์
4.นางสาวจุรีภรณ์ บัวระภา</v>
          </cell>
          <cell r="BW460" t="str">
            <v>จำเลยที่ 1
จำเลยที่ 2
คู่สมรสจำเลยที่ 2
จำเลยที่ 3</v>
          </cell>
          <cell r="BX460" t="str">
            <v>1-5705-00147-31-4
3-6205-01257-28-3
3-5002-00090-80-1
3-4210-00001-65-3</v>
          </cell>
          <cell r="BY460"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0" t="str">
            <v>พบทรัพย์</v>
          </cell>
          <cell r="CA460"/>
          <cell r="CB460"/>
          <cell r="CC460" t="str">
            <v>จันทร์นิภา</v>
          </cell>
          <cell r="CD460"/>
          <cell r="CE460"/>
          <cell r="CF460"/>
          <cell r="CG460"/>
          <cell r="CH460"/>
          <cell r="CI460"/>
          <cell r="CJ460"/>
          <cell r="CK460" t="str">
            <v>จันทร์นิภา</v>
          </cell>
          <cell r="CL460"/>
          <cell r="CM460"/>
          <cell r="CN460"/>
          <cell r="CO460"/>
        </row>
        <row r="461">
          <cell r="B461">
            <v>1915</v>
          </cell>
          <cell r="C461">
            <v>454</v>
          </cell>
          <cell r="D461">
            <v>10</v>
          </cell>
          <cell r="E461">
            <v>8</v>
          </cell>
          <cell r="F461">
            <v>2565</v>
          </cell>
          <cell r="G461">
            <v>800090821524</v>
          </cell>
          <cell r="H461" t="str">
            <v>นาง</v>
          </cell>
          <cell r="I461" t="str">
            <v>รุ่งนภา</v>
          </cell>
          <cell r="J461" t="str">
            <v>ใจยะสุ</v>
          </cell>
          <cell r="K461">
            <v>3500200660292</v>
          </cell>
          <cell r="L461" t="str">
            <v>จอมทอง</v>
          </cell>
          <cell r="M461" t="str">
            <v>เชียงใหม่ 3</v>
          </cell>
          <cell r="N461">
            <v>8</v>
          </cell>
          <cell r="O461" t="str">
            <v>สินเชื่อธนาคารประชาชน</v>
          </cell>
          <cell r="P461" t="str">
            <v>1.บุคคลค้ำประกัน</v>
          </cell>
          <cell r="Q461">
            <v>39302</v>
          </cell>
          <cell r="R461">
            <v>9808.0300000000007</v>
          </cell>
          <cell r="S461" t="str">
            <v>จังหวัดฮอด</v>
          </cell>
          <cell r="T461" t="str">
            <v>ผบE421</v>
          </cell>
          <cell r="U461">
            <v>2565</v>
          </cell>
          <cell r="V461" t="str">
            <v>ผบE547</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10/8/2565)//กำลังดำเนินการสืบทรัพย์//สืบแล้ว รายงานวันที่ 5/1/2566 // นำส่งเอกสารยึดทรัพย์ 23/11/2566 // รายงาน 28/11/2566</v>
          </cell>
          <cell r="BC461">
            <v>1800</v>
          </cell>
          <cell r="BD461">
            <v>1</v>
          </cell>
          <cell r="BE461">
            <v>3</v>
          </cell>
          <cell r="BF461">
            <v>2567</v>
          </cell>
          <cell r="BG461">
            <v>0</v>
          </cell>
          <cell r="BH461" t="str">
            <v>-</v>
          </cell>
          <cell r="BI461" t="str">
            <v>-</v>
          </cell>
          <cell r="BJ461" t="str">
            <v>-</v>
          </cell>
          <cell r="BK461">
            <v>0</v>
          </cell>
          <cell r="BL461">
            <v>1930</v>
          </cell>
          <cell r="BM461">
            <v>0</v>
          </cell>
          <cell r="BN461" t="str">
            <v>จ่ายแล้ว</v>
          </cell>
          <cell r="BO461" t="str">
            <v/>
          </cell>
          <cell r="BP461" t="str">
            <v/>
          </cell>
          <cell r="BQ461" t="str">
            <v>-</v>
          </cell>
          <cell r="BR461" t="str">
            <v>-</v>
          </cell>
          <cell r="BS461" t="str">
            <v>-</v>
          </cell>
          <cell r="BT461" t="str">
            <v>นางรุ่งนภา ใจยะสุ</v>
          </cell>
          <cell r="BU461">
            <v>888165010021</v>
          </cell>
          <cell r="BV46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1" t="str">
            <v>จำเลยที่ 1
คู่สมรสจำเลยที่ 1
จำเลยที่ 2
คู่สมรสจำเลยที่ 2
จำเลยที่ 3
คู่สมรสจำเลยที่ 3</v>
          </cell>
          <cell r="BX461" t="str">
            <v>3-5002-00660-29-2
3-5002-00580-11-6
3-5002-00575-51-1
3-5002-00555-87-1
3-5002-00585-66-5
3-5002-00649-80-9</v>
          </cell>
          <cell r="BY461"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1" t="str">
            <v>พบทรัพย์</v>
          </cell>
          <cell r="CA461"/>
          <cell r="CB461">
            <v>6</v>
          </cell>
          <cell r="CC461" t="str">
            <v>จันทร์นิภา</v>
          </cell>
          <cell r="CD461"/>
          <cell r="CE461"/>
          <cell r="CF461"/>
          <cell r="CG461"/>
          <cell r="CH461"/>
          <cell r="CI461"/>
          <cell r="CJ461"/>
          <cell r="CK461"/>
          <cell r="CL461"/>
          <cell r="CM461"/>
          <cell r="CN461"/>
          <cell r="CO461"/>
        </row>
        <row r="462">
          <cell r="B462">
            <v>1916</v>
          </cell>
          <cell r="C462">
            <v>455</v>
          </cell>
          <cell r="D462">
            <v>10</v>
          </cell>
          <cell r="E462">
            <v>8</v>
          </cell>
          <cell r="F462">
            <v>2565</v>
          </cell>
          <cell r="G462">
            <v>800087258839</v>
          </cell>
          <cell r="H462" t="str">
            <v>นางสาว</v>
          </cell>
          <cell r="I462" t="str">
            <v>จิตศศิอร</v>
          </cell>
          <cell r="J462" t="str">
            <v>สุพรรณ์</v>
          </cell>
          <cell r="K462">
            <v>1509901107729</v>
          </cell>
          <cell r="L462" t="str">
            <v>จอมทอง</v>
          </cell>
          <cell r="M462" t="str">
            <v>เชียงใหม่ 3</v>
          </cell>
          <cell r="N462">
            <v>8</v>
          </cell>
          <cell r="O462" t="str">
            <v>สินเชื่อแก้ไขปัญหาหนี้นอกระบบ PSAระยะที่2</v>
          </cell>
          <cell r="P462" t="str">
            <v>1.บุคคลค้ำประกัน</v>
          </cell>
          <cell r="Q462">
            <v>33090.68</v>
          </cell>
          <cell r="R462">
            <v>9156.24</v>
          </cell>
          <cell r="S462" t="str">
            <v>จังหวัดฮอด</v>
          </cell>
          <cell r="T462" t="str">
            <v>ผบE438</v>
          </cell>
          <cell r="U462">
            <v>2565</v>
          </cell>
          <cell r="V462" t="str">
            <v>ผบE557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26/10/2565</v>
          </cell>
          <cell r="BC462" t="str">
            <v>0
1500</v>
          </cell>
          <cell r="BD462" t="str">
            <v>13
1</v>
          </cell>
          <cell r="BE462" t="str">
            <v>11
3</v>
          </cell>
          <cell r="BF462" t="str">
            <v>2566
2567</v>
          </cell>
          <cell r="BG462">
            <v>0</v>
          </cell>
          <cell r="BH462" t="str">
            <v>-</v>
          </cell>
          <cell r="BI462" t="str">
            <v>-</v>
          </cell>
          <cell r="BJ462" t="str">
            <v>-</v>
          </cell>
          <cell r="BK462">
            <v>0</v>
          </cell>
          <cell r="BL462" t="str">
            <v>1395
485</v>
          </cell>
          <cell r="BM462">
            <v>0</v>
          </cell>
          <cell r="BN462" t="str">
            <v>4
จ่ายแล้ว</v>
          </cell>
          <cell r="BO462">
            <v>3</v>
          </cell>
          <cell r="BP462">
            <v>2567</v>
          </cell>
          <cell r="BQ462" t="str">
            <v>-</v>
          </cell>
          <cell r="BR462" t="str">
            <v>-</v>
          </cell>
          <cell r="BS462" t="str">
            <v>-</v>
          </cell>
          <cell r="BT462" t="str">
            <v>นางสาวจิตศศิอร สุพรรณ์</v>
          </cell>
          <cell r="BU462">
            <v>888165010032</v>
          </cell>
          <cell r="BV462" t="str">
            <v>1.นางสาวจิตศศิอร สุพรรณ์
2.นายวรรณโชค นกยอด
3.นางสาวพินยา ใจตื้อ
4.นายมนัส ใจตื้อ
5.นางนราญา สุพรรณ์ชา</v>
          </cell>
          <cell r="BW462" t="str">
            <v>จำเลยที่ 1
คู่สมรสจำเลยที่ 1
จำเลยที่ 2
คู่สมรสจำเลยที่ 2
จำเลยที่ 3</v>
          </cell>
          <cell r="BX462" t="str">
            <v>1-5099-01107-72-9
1-2097-00119-02-1
3-5002-00706-93-4
3-5002-00888-64-1
3-5002-00633-90-2</v>
          </cell>
          <cell r="BY462"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2" t="str">
            <v>พบทรัพย์</v>
          </cell>
          <cell r="CA462"/>
          <cell r="CB462"/>
          <cell r="CC462" t="str">
            <v>จันทร์นิภา</v>
          </cell>
          <cell r="CD462"/>
          <cell r="CE462"/>
          <cell r="CF462"/>
          <cell r="CG462"/>
          <cell r="CH462"/>
          <cell r="CI462"/>
          <cell r="CJ462"/>
          <cell r="CK462"/>
          <cell r="CL462"/>
          <cell r="CM462"/>
          <cell r="CN462"/>
          <cell r="CO462"/>
        </row>
        <row r="463">
          <cell r="B463">
            <v>1917</v>
          </cell>
          <cell r="C463">
            <v>456</v>
          </cell>
          <cell r="D463">
            <v>1</v>
          </cell>
          <cell r="E463">
            <v>8</v>
          </cell>
          <cell r="F463">
            <v>2565</v>
          </cell>
          <cell r="G463" t="str">
            <v>855648011929,
800018948185</v>
          </cell>
          <cell r="H463" t="str">
            <v>นาง
นาย</v>
          </cell>
          <cell r="I463" t="str">
            <v>อารี
ณัฐพงษ์</v>
          </cell>
          <cell r="J463" t="str">
            <v>สีขาว
สีขาว</v>
          </cell>
          <cell r="K463" t="str">
            <v>3 6404 00087 51 0
5 5007 00031 23 1</v>
          </cell>
          <cell r="L463" t="str">
            <v>พร้าว</v>
          </cell>
          <cell r="M463" t="str">
            <v>เชียงใหม่ 2</v>
          </cell>
          <cell r="N463">
            <v>8</v>
          </cell>
          <cell r="O463" t="str">
            <v>สินเชื่อเคหะ
สินเชื่อไทรทอง</v>
          </cell>
          <cell r="P463" t="str">
            <v>2.หลักทรัพย์ค้ำประกัน</v>
          </cell>
          <cell r="Q463">
            <v>590761.31000000006</v>
          </cell>
          <cell r="R463">
            <v>173232.24</v>
          </cell>
          <cell r="S463" t="str">
            <v>จังหวัดสุโขทัย</v>
          </cell>
          <cell r="T463" t="str">
            <v>ผบE121</v>
          </cell>
          <cell r="U463">
            <v>2565</v>
          </cell>
          <cell r="V463" t="str">
            <v>ผบE803</v>
          </cell>
          <cell r="W463">
            <v>2565</v>
          </cell>
          <cell r="X463"/>
          <cell r="Y463"/>
          <cell r="Z463"/>
          <cell r="AA463">
            <v>10</v>
          </cell>
          <cell r="AB463">
            <v>5</v>
          </cell>
          <cell r="AC463">
            <v>2565</v>
          </cell>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 xml:space="preserve">สืบทรัพย์ (คำสั่ง 1/8/2565)//กำลังดำเนินการสืบทรัพย์//สืบแล้ว รายงานวันที่ 26/10/2565
สั่งสืบครั้งที่ 2 วันที่ </v>
          </cell>
          <cell r="BC463">
            <v>900</v>
          </cell>
          <cell r="BD463">
            <v>31</v>
          </cell>
          <cell r="BE463">
            <v>1</v>
          </cell>
          <cell r="BF463">
            <v>2567</v>
          </cell>
          <cell r="BG463">
            <v>0</v>
          </cell>
          <cell r="BH463" t="str">
            <v>-</v>
          </cell>
          <cell r="BI463" t="str">
            <v>-</v>
          </cell>
          <cell r="BJ463" t="str">
            <v>-</v>
          </cell>
          <cell r="BK463">
            <v>0</v>
          </cell>
          <cell r="BL463">
            <v>1710</v>
          </cell>
          <cell r="BM463">
            <v>0</v>
          </cell>
          <cell r="BN463" t="str">
            <v/>
          </cell>
          <cell r="BO463" t="str">
            <v/>
          </cell>
          <cell r="BP463" t="str">
            <v/>
          </cell>
          <cell r="BQ463" t="str">
            <v>-</v>
          </cell>
          <cell r="BR463" t="str">
            <v>-</v>
          </cell>
          <cell r="BS463" t="str">
            <v>-</v>
          </cell>
          <cell r="BT463" t="str">
            <v>นาง
นายอารี
ณัฐพงษ์ สีขาว
สีขาว</v>
          </cell>
          <cell r="BU463">
            <v>883163011714</v>
          </cell>
          <cell r="BV463" t="str">
            <v>1.นางอารี สีขาว
2.นายเบิ้ม สีขาว
3.นายณัฐพงษ์ สีขาว</v>
          </cell>
          <cell r="BW463" t="str">
            <v>จำเลยที่ 1
คู่สมรสจำเลยที่ 1
จำเลยที่ 2</v>
          </cell>
          <cell r="BX463" t="str">
            <v>3-6404-00087-51-0
5-6007-00031-23-1
3-6404-00203-39-1</v>
          </cell>
          <cell r="BY463"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3" t="str">
            <v>พบทรัพย์</v>
          </cell>
          <cell r="CA463"/>
          <cell r="CB463"/>
          <cell r="CC463" t="str">
            <v>จันทร์นิภา</v>
          </cell>
          <cell r="CD463" t="str">
            <v>1. นางอารี สีขาว
2.นายธีระศักดิ์ สีขาว
3.นายณัฐพงษ์ สีขาว</v>
          </cell>
          <cell r="CE463" t="str">
            <v>จำเลยที่ 1
คู่สมรสจำเลยที่ 1
จำเลยที่ 2</v>
          </cell>
          <cell r="CF463" t="str">
            <v>3-6404-00087-51-0
3-6007-00031-23-1
3-6404-00203-39-1</v>
          </cell>
          <cell r="CG463"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3" t="str">
            <v>พบทรัพย์</v>
          </cell>
          <cell r="CI463"/>
          <cell r="CJ463">
            <v>3</v>
          </cell>
          <cell r="CK463"/>
          <cell r="CL463"/>
          <cell r="CM463"/>
          <cell r="CN463"/>
          <cell r="CO463"/>
        </row>
        <row r="464">
          <cell r="B464">
            <v>1918</v>
          </cell>
          <cell r="C464">
            <v>457</v>
          </cell>
          <cell r="D464">
            <v>1</v>
          </cell>
          <cell r="E464">
            <v>8</v>
          </cell>
          <cell r="F464">
            <v>2565</v>
          </cell>
          <cell r="G464">
            <v>800075859978</v>
          </cell>
          <cell r="H464" t="str">
            <v>นาย</v>
          </cell>
          <cell r="I464" t="str">
            <v>สุรศักดิ์</v>
          </cell>
          <cell r="J464" t="str">
            <v>ไชยแดง</v>
          </cell>
          <cell r="K464">
            <v>1509900645352</v>
          </cell>
          <cell r="L464" t="str">
            <v>สันกำแพง</v>
          </cell>
          <cell r="M464" t="str">
            <v>เชียงใหม่ 3</v>
          </cell>
          <cell r="N464">
            <v>8</v>
          </cell>
          <cell r="O464" t="str">
            <v>สินเชื่อธนาคารประชาชน</v>
          </cell>
          <cell r="P464" t="str">
            <v>1.บุคคลค้ำประกัน</v>
          </cell>
          <cell r="Q464">
            <v>147902.25</v>
          </cell>
          <cell r="R464">
            <v>20635.98</v>
          </cell>
          <cell r="S464" t="str">
            <v>แขวงเชียงใหม่</v>
          </cell>
          <cell r="T464" t="str">
            <v>ผบE2645</v>
          </cell>
          <cell r="U464">
            <v>2564</v>
          </cell>
          <cell r="V464" t="str">
            <v>ผบE137</v>
          </cell>
          <cell r="W464">
            <v>2565</v>
          </cell>
          <cell r="X464"/>
          <cell r="Y464"/>
          <cell r="Z464"/>
          <cell r="AA464">
            <v>25</v>
          </cell>
          <cell r="AB464">
            <v>1</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 (คำสั่ง 1/8/2565)//กำลังดำเนินการสืบทรัพย์//สืบแล้ว รายงานวันที่ 10/10/2565</v>
          </cell>
          <cell r="BC464">
            <v>1200</v>
          </cell>
          <cell r="BD464">
            <v>12</v>
          </cell>
          <cell r="BE464">
            <v>4</v>
          </cell>
          <cell r="BF464">
            <v>2566</v>
          </cell>
          <cell r="BG464">
            <v>0</v>
          </cell>
          <cell r="BH464" t="str">
            <v>-</v>
          </cell>
          <cell r="BI464" t="str">
            <v>-</v>
          </cell>
          <cell r="BJ464" t="str">
            <v>-</v>
          </cell>
          <cell r="BK464">
            <v>0</v>
          </cell>
          <cell r="BL464">
            <v>1120</v>
          </cell>
          <cell r="BM464">
            <v>0</v>
          </cell>
          <cell r="BN464">
            <v>12</v>
          </cell>
          <cell r="BO464">
            <v>7</v>
          </cell>
          <cell r="BP464">
            <v>2566</v>
          </cell>
          <cell r="BQ464" t="str">
            <v>-</v>
          </cell>
          <cell r="BR464" t="str">
            <v>-</v>
          </cell>
          <cell r="BS464" t="str">
            <v>-</v>
          </cell>
          <cell r="BT464" t="str">
            <v>นายสุรศักดิ์ ไชยแดง</v>
          </cell>
          <cell r="BU464">
            <v>888164010096</v>
          </cell>
          <cell r="BV464" t="str">
            <v>1.นายสุรศักดิ์ ไชยแดง
2.นางสาวประทุมวรรณ ธรรมทิน
3.นางอ้อยใจ เทพสิงห์
4.นายอดิรัต เทพสิงห์</v>
          </cell>
          <cell r="BW464" t="str">
            <v>จำเลยที่ 1
จำเลยที่ 2
จำเลยที่ 3
คู่สมรสจำเลยที่ 3</v>
          </cell>
          <cell r="BX464" t="str">
            <v>1-5099-00645-35-2
1-5099-00427-32-1
3-5001-00342-93-1
1-3501-00012-60-0</v>
          </cell>
          <cell r="BY464"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4" t="str">
            <v>ไม่พบทรัพย์</v>
          </cell>
          <cell r="CA464"/>
          <cell r="CB464"/>
          <cell r="CC464" t="str">
            <v>จันทร์นิภา</v>
          </cell>
          <cell r="CD464"/>
          <cell r="CE464"/>
          <cell r="CF464"/>
          <cell r="CG464"/>
          <cell r="CH464"/>
          <cell r="CI464"/>
          <cell r="CJ464"/>
          <cell r="CK464"/>
          <cell r="CL464"/>
          <cell r="CM464"/>
          <cell r="CN464"/>
          <cell r="CO464"/>
        </row>
        <row r="465">
          <cell r="B465">
            <v>1919</v>
          </cell>
          <cell r="C465">
            <v>458</v>
          </cell>
          <cell r="D465">
            <v>1</v>
          </cell>
          <cell r="E465">
            <v>8</v>
          </cell>
          <cell r="F465">
            <v>2565</v>
          </cell>
          <cell r="G465">
            <v>800093052713</v>
          </cell>
          <cell r="H465" t="str">
            <v>นางสาว</v>
          </cell>
          <cell r="I465" t="str">
            <v>คำแพง</v>
          </cell>
          <cell r="J465" t="str">
            <v>พื้นชัยภูมิ</v>
          </cell>
          <cell r="K465">
            <v>5601100087422</v>
          </cell>
          <cell r="L465" t="str">
            <v>ดอยสะเก็ด</v>
          </cell>
          <cell r="M465" t="str">
            <v>เชียงใหม่ 2</v>
          </cell>
          <cell r="N465">
            <v>8</v>
          </cell>
          <cell r="O465" t="str">
            <v>สินเชื่อแก้ไขปัญหาหนี้นอกระบบPSA ระยะที่ 2</v>
          </cell>
          <cell r="P465" t="str">
            <v>1.บุคคลค้ำประกัน</v>
          </cell>
          <cell r="Q465">
            <v>33332</v>
          </cell>
          <cell r="R465">
            <v>7540.1</v>
          </cell>
          <cell r="S465" t="str">
            <v>แขวงเชียงดาว</v>
          </cell>
          <cell r="T465" t="str">
            <v>ผบE448</v>
          </cell>
          <cell r="U465">
            <v>2564</v>
          </cell>
          <cell r="V465" t="str">
            <v>ผบE13</v>
          </cell>
          <cell r="W465">
            <v>2565</v>
          </cell>
          <cell r="X465"/>
          <cell r="Y465"/>
          <cell r="Z465"/>
          <cell r="AA465">
            <v>20</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26/10/2565</v>
          </cell>
          <cell r="BC465">
            <v>0</v>
          </cell>
          <cell r="BD465">
            <v>31</v>
          </cell>
          <cell r="BE465">
            <v>1</v>
          </cell>
          <cell r="BF465">
            <v>2567</v>
          </cell>
          <cell r="BG465">
            <v>0</v>
          </cell>
          <cell r="BH465" t="str">
            <v>-</v>
          </cell>
          <cell r="BI465" t="str">
            <v>-</v>
          </cell>
          <cell r="BJ465" t="str">
            <v>-</v>
          </cell>
          <cell r="BK465">
            <v>0</v>
          </cell>
          <cell r="BL465">
            <v>755</v>
          </cell>
          <cell r="BM465">
            <v>0</v>
          </cell>
          <cell r="BN465" t="str">
            <v/>
          </cell>
          <cell r="BO465" t="str">
            <v/>
          </cell>
          <cell r="BP465" t="str">
            <v/>
          </cell>
          <cell r="BQ465" t="str">
            <v>-</v>
          </cell>
          <cell r="BR465" t="str">
            <v>-</v>
          </cell>
          <cell r="BS465" t="str">
            <v>-</v>
          </cell>
          <cell r="BT465" t="str">
            <v>นางสาวคำแพง พื้นชัยภูมิ</v>
          </cell>
          <cell r="BU465">
            <v>883264010096</v>
          </cell>
          <cell r="BV465" t="str">
            <v>1.นางสาวคำแพง พื้นชัยภูมิ
2.นางสาวชิดชนก ปิงเมือง</v>
          </cell>
          <cell r="BW465" t="str">
            <v>จำเลยที่ 1
จำเลยที่ 2</v>
          </cell>
          <cell r="BX465" t="str">
            <v>5-6011-00087-42-2
1-5004-00082-78-4</v>
          </cell>
          <cell r="BY465"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5" t="str">
            <v>พบทรัพย์</v>
          </cell>
          <cell r="CA465"/>
          <cell r="CB465"/>
          <cell r="CC465" t="str">
            <v>จันทร์นิภา</v>
          </cell>
          <cell r="CD465"/>
          <cell r="CE465"/>
          <cell r="CF465"/>
          <cell r="CG465"/>
          <cell r="CH465"/>
          <cell r="CI465"/>
          <cell r="CJ465"/>
          <cell r="CK465"/>
          <cell r="CL465"/>
          <cell r="CM465"/>
          <cell r="CN465"/>
          <cell r="CO465"/>
        </row>
        <row r="466">
          <cell r="B466">
            <v>1920</v>
          </cell>
          <cell r="C466">
            <v>459</v>
          </cell>
          <cell r="D466">
            <v>1</v>
          </cell>
          <cell r="E466">
            <v>8</v>
          </cell>
          <cell r="F466">
            <v>2565</v>
          </cell>
          <cell r="G466">
            <v>800094035105</v>
          </cell>
          <cell r="H466" t="str">
            <v>นาง</v>
          </cell>
          <cell r="I466" t="str">
            <v>วิไล</v>
          </cell>
          <cell r="J466" t="str">
            <v>ศิริแปง</v>
          </cell>
          <cell r="K466">
            <v>3501300020351</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39794.25</v>
          </cell>
          <cell r="R466">
            <v>6769.5</v>
          </cell>
          <cell r="S466" t="str">
            <v>แขวงเชียงใหม่</v>
          </cell>
          <cell r="T466" t="str">
            <v>ผบE4606</v>
          </cell>
          <cell r="U466">
            <v>2564</v>
          </cell>
          <cell r="V466" t="str">
            <v>ผบE917</v>
          </cell>
          <cell r="W466">
            <v>2565</v>
          </cell>
          <cell r="X466"/>
          <cell r="Y466"/>
          <cell r="Z466"/>
          <cell r="AA466">
            <v>2</v>
          </cell>
          <cell r="AB466">
            <v>3</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1050</v>
          </cell>
          <cell r="BM466">
            <v>0</v>
          </cell>
          <cell r="BN466" t="str">
            <v/>
          </cell>
          <cell r="BO466" t="str">
            <v/>
          </cell>
          <cell r="BP466" t="str">
            <v/>
          </cell>
          <cell r="BQ466" t="str">
            <v>-</v>
          </cell>
          <cell r="BR466" t="str">
            <v>-</v>
          </cell>
          <cell r="BS466" t="str">
            <v>-</v>
          </cell>
          <cell r="BT466" t="str">
            <v>นางวิไล ศิริแปง</v>
          </cell>
          <cell r="BU466">
            <v>883264010090</v>
          </cell>
          <cell r="BV466" t="str">
            <v>1.นางวิไล ศิริแปง
2.นายสมศักดิ์ ศิริแปง
3.นางสาวผ่องศรี คำใจ</v>
          </cell>
          <cell r="BW466" t="str">
            <v>จำเลยที่ 1
จำเลยที่ 2
คู่สมรสจำเลยที่ 2</v>
          </cell>
          <cell r="BX466" t="str">
            <v>3-5013-00020-35-1
3-5013-00546-93-0
3-5013-00048-72-7</v>
          </cell>
          <cell r="BY466"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1921</v>
          </cell>
          <cell r="C467">
            <v>460</v>
          </cell>
          <cell r="D467">
            <v>1</v>
          </cell>
          <cell r="E467">
            <v>8</v>
          </cell>
          <cell r="F467">
            <v>2565</v>
          </cell>
          <cell r="G467">
            <v>800081131941</v>
          </cell>
          <cell r="H467" t="str">
            <v>นางสาว</v>
          </cell>
          <cell r="I467" t="str">
            <v>นารีรัตน์</v>
          </cell>
          <cell r="J467" t="str">
            <v>ดาวสนั่น</v>
          </cell>
          <cell r="K467" t="str">
            <v>3 5019 00620 48 1</v>
          </cell>
          <cell r="L467" t="str">
            <v>ประตูช้างเผือก</v>
          </cell>
          <cell r="M467" t="str">
            <v>เชียงใหม่ 1</v>
          </cell>
          <cell r="N467">
            <v>8</v>
          </cell>
          <cell r="O467" t="str">
            <v>สินเชื่อประชาชน</v>
          </cell>
          <cell r="P467" t="str">
            <v>1.บุคคลค้ำประกัน</v>
          </cell>
          <cell r="Q467">
            <v>165076</v>
          </cell>
          <cell r="R467">
            <v>40005.01</v>
          </cell>
          <cell r="S467" t="str">
            <v>แขวงเชียงใหม่</v>
          </cell>
          <cell r="T467" t="str">
            <v>ผบE4608</v>
          </cell>
          <cell r="U467">
            <v>2564</v>
          </cell>
          <cell r="V467" t="str">
            <v>ผบE907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1/8/2565)//กำลังดำเนินการสืบทรัพย์//อยู่ระหว่างดำเนินการคัดโฉนดอีก 1 แปลง//สืบแล้ว รายงานผลวันที่ 29/11/2565</v>
          </cell>
          <cell r="BC467">
            <v>1500</v>
          </cell>
          <cell r="BD467">
            <v>28</v>
          </cell>
          <cell r="BE467">
            <v>8</v>
          </cell>
          <cell r="BF467">
            <v>2566</v>
          </cell>
          <cell r="BG467">
            <v>0</v>
          </cell>
          <cell r="BH467" t="str">
            <v>-</v>
          </cell>
          <cell r="BI467" t="str">
            <v>-</v>
          </cell>
          <cell r="BJ467" t="str">
            <v>-</v>
          </cell>
          <cell r="BK467">
            <v>0</v>
          </cell>
          <cell r="BL467">
            <v>2070</v>
          </cell>
          <cell r="BM467">
            <v>0</v>
          </cell>
          <cell r="BN467" t="str">
            <v/>
          </cell>
          <cell r="BO467" t="str">
            <v/>
          </cell>
          <cell r="BP467" t="str">
            <v/>
          </cell>
          <cell r="BQ467" t="str">
            <v>-</v>
          </cell>
          <cell r="BR467" t="str">
            <v>-</v>
          </cell>
          <cell r="BS467" t="str">
            <v>-</v>
          </cell>
          <cell r="BT467" t="str">
            <v>นางสาวนารีรัตน์ ดาวสนั่น</v>
          </cell>
          <cell r="BU467">
            <v>883164010441</v>
          </cell>
          <cell r="BV467" t="str">
            <v>1.นางสาวนารีรัตน์ ดาวสนั่น
2.นายอภิศักดิ์ ศรีปัญญา
3.นางสาวธนิกา สุขจิตร์
4.นางสาวนภาพร ไชยบุตร
5.นายวรยุทธ สารินจา</v>
          </cell>
          <cell r="BW467" t="str">
            <v>จำเลยที่ 1
จำเลยที่ 2
คู่สมรสจำเลยที่ 2
จำเลยที่ 3
คู่สมรสจำเลยที่ 3</v>
          </cell>
          <cell r="BX467" t="str">
            <v>3-5019-00620-48-1
3-5007-00134-13-1
1-1020-20646-89-6
1-5003-00090-83-1
1-5003-00115-29-0</v>
          </cell>
          <cell r="BY467"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7" t="str">
            <v>พบทรัพย์</v>
          </cell>
          <cell r="CA467" t="str">
            <v>พบ</v>
          </cell>
          <cell r="CB467">
            <v>5</v>
          </cell>
          <cell r="CC467" t="str">
            <v>จันทร์นิภา</v>
          </cell>
          <cell r="CD467"/>
          <cell r="CE467"/>
          <cell r="CF467"/>
          <cell r="CG467"/>
          <cell r="CH467"/>
          <cell r="CI467"/>
          <cell r="CJ467"/>
          <cell r="CK467"/>
          <cell r="CL467"/>
          <cell r="CM467"/>
          <cell r="CN467"/>
          <cell r="CO467"/>
        </row>
        <row r="468">
          <cell r="B468">
            <v>1922</v>
          </cell>
          <cell r="C468">
            <v>461</v>
          </cell>
          <cell r="D468">
            <v>1</v>
          </cell>
          <cell r="E468">
            <v>8</v>
          </cell>
          <cell r="F468">
            <v>2565</v>
          </cell>
          <cell r="G468">
            <v>800023364733</v>
          </cell>
          <cell r="H468" t="str">
            <v>นางสาว</v>
          </cell>
          <cell r="I468" t="str">
            <v>ภัทรนิษฐ์</v>
          </cell>
          <cell r="J468" t="str">
            <v>สุภาลม</v>
          </cell>
          <cell r="K468" t="str">
            <v>3 5002 00158 56 2</v>
          </cell>
          <cell r="L468" t="str">
            <v>ประตูช้างเผือก</v>
          </cell>
          <cell r="M468" t="str">
            <v>เชียงใหม่ 1</v>
          </cell>
          <cell r="N468">
            <v>8</v>
          </cell>
          <cell r="O468" t="str">
            <v>สินเชื่อสวัสดิการ</v>
          </cell>
          <cell r="P468" t="str">
            <v>1.บุคคลค้ำประกัน</v>
          </cell>
          <cell r="Q468">
            <v>44606.94</v>
          </cell>
          <cell r="R468">
            <v>5921.02</v>
          </cell>
          <cell r="S468" t="str">
            <v>จังหวัดฮอด</v>
          </cell>
          <cell r="T468" t="str">
            <v>ผบE760</v>
          </cell>
          <cell r="U468">
            <v>2564</v>
          </cell>
          <cell r="V468" t="str">
            <v>ผบE79</v>
          </cell>
          <cell r="W468">
            <v>2565</v>
          </cell>
          <cell r="X468">
            <v>31</v>
          </cell>
          <cell r="Y468">
            <v>1</v>
          </cell>
          <cell r="Z468">
            <v>2565</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1/8/2565)///สืบทรัพย์แล้ว//รายงานผล วันที่ 21/9/2565</v>
          </cell>
          <cell r="BC468">
            <v>900</v>
          </cell>
          <cell r="BD468">
            <v>13</v>
          </cell>
          <cell r="BE468">
            <v>3</v>
          </cell>
          <cell r="BF468">
            <v>2566</v>
          </cell>
          <cell r="BG468">
            <v>0</v>
          </cell>
          <cell r="BH468" t="str">
            <v>-</v>
          </cell>
          <cell r="BI468" t="str">
            <v>-</v>
          </cell>
          <cell r="BJ468" t="str">
            <v>-</v>
          </cell>
          <cell r="BK468">
            <v>0</v>
          </cell>
          <cell r="BL468">
            <v>1305</v>
          </cell>
          <cell r="BM468">
            <v>0</v>
          </cell>
          <cell r="BN468">
            <v>12</v>
          </cell>
          <cell r="BO468">
            <v>7</v>
          </cell>
          <cell r="BP468">
            <v>2566</v>
          </cell>
          <cell r="BQ468" t="str">
            <v>-</v>
          </cell>
          <cell r="BR468" t="str">
            <v>-</v>
          </cell>
          <cell r="BS468" t="str">
            <v>-</v>
          </cell>
          <cell r="BT468" t="str">
            <v>นางสาวภัทรนิษฐ์ สุภาลม</v>
          </cell>
          <cell r="BU468">
            <v>883161010049</v>
          </cell>
          <cell r="BV468" t="str">
            <v>1.นางสาวภัทรานิษฐ์ สุภาลม
2.นายสัญญา ตาฟูย้อย
3.นายสุกิจ สิริกรม</v>
          </cell>
          <cell r="BW468" t="str">
            <v>จำเลยที่ 1
คู่สมรสจำเลยที่ 1
จำเลยที่ 2</v>
          </cell>
          <cell r="BX468" t="str">
            <v>3-5002-00158-56-2
3-5005-00334-33-1
3-5005-00086-80-0</v>
          </cell>
          <cell r="BY46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8" t="str">
            <v>ไม่พบทรัพย์</v>
          </cell>
          <cell r="CA468"/>
          <cell r="CB468"/>
          <cell r="CC468" t="str">
            <v>จันทร์นิภา</v>
          </cell>
          <cell r="CD468"/>
          <cell r="CE468"/>
          <cell r="CF468"/>
          <cell r="CG468"/>
          <cell r="CH468"/>
          <cell r="CI468"/>
          <cell r="CJ468"/>
          <cell r="CK468"/>
          <cell r="CL468"/>
          <cell r="CM468"/>
          <cell r="CN468"/>
          <cell r="CO468"/>
        </row>
        <row r="469">
          <cell r="B469">
            <v>1923</v>
          </cell>
          <cell r="C469">
            <v>462</v>
          </cell>
          <cell r="D469">
            <v>1</v>
          </cell>
          <cell r="E469">
            <v>8</v>
          </cell>
          <cell r="F469">
            <v>2565</v>
          </cell>
          <cell r="G469">
            <v>800081310347</v>
          </cell>
          <cell r="H469" t="str">
            <v>นางสาว</v>
          </cell>
          <cell r="I469" t="str">
            <v xml:space="preserve">สุภาภรณ์ </v>
          </cell>
          <cell r="J469" t="str">
            <v>ปะมาละ</v>
          </cell>
          <cell r="K469" t="str">
            <v>3 5015 00570 14 1</v>
          </cell>
          <cell r="L469" t="str">
            <v>ประตูช้างเผือก</v>
          </cell>
          <cell r="M469" t="str">
            <v>เชียงใหม่ 1</v>
          </cell>
          <cell r="N469">
            <v>8</v>
          </cell>
          <cell r="O469" t="str">
            <v>สินเชื่อธนาคารประชาชน</v>
          </cell>
          <cell r="P469" t="str">
            <v>1.บุคคลค้ำประกัน</v>
          </cell>
          <cell r="Q469">
            <v>109741</v>
          </cell>
          <cell r="R469">
            <v>30445.05</v>
          </cell>
          <cell r="S469" t="str">
            <v>แขวงเชียงใหม่</v>
          </cell>
          <cell r="T469" t="str">
            <v>ผบE4607</v>
          </cell>
          <cell r="U469">
            <v>2564</v>
          </cell>
          <cell r="V469" t="str">
            <v>ผบE906</v>
          </cell>
          <cell r="W469">
            <v>2565</v>
          </cell>
          <cell r="X469">
            <v>2</v>
          </cell>
          <cell r="Y469">
            <v>3</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1/8/2565)//กำลังดำเนินการสืบทรัพย์//สืบแล้ว รายงานผลวันที่ 29/11/2565</v>
          </cell>
          <cell r="BC469" t="str">
            <v>0
1200</v>
          </cell>
          <cell r="BD469" t="str">
            <v>8
8</v>
          </cell>
          <cell r="BE469" t="str">
            <v>1
3</v>
          </cell>
          <cell r="BF469" t="str">
            <v>2567
2567</v>
          </cell>
          <cell r="BG469">
            <v>0</v>
          </cell>
          <cell r="BH469" t="str">
            <v>-</v>
          </cell>
          <cell r="BI469" t="str">
            <v>-</v>
          </cell>
          <cell r="BJ469" t="str">
            <v>-</v>
          </cell>
          <cell r="BK469">
            <v>0</v>
          </cell>
          <cell r="BL469" t="str">
            <v>1400
320</v>
          </cell>
          <cell r="BM469">
            <v>0</v>
          </cell>
          <cell r="BN469" t="str">
            <v/>
          </cell>
          <cell r="BO469" t="str">
            <v/>
          </cell>
          <cell r="BP469" t="str">
            <v/>
          </cell>
          <cell r="BQ469" t="str">
            <v>-</v>
          </cell>
          <cell r="BR469" t="str">
            <v>-</v>
          </cell>
          <cell r="BS469" t="str">
            <v>-</v>
          </cell>
          <cell r="BT469" t="str">
            <v>นางสาวสุภาภรณ์  ปะมาละ</v>
          </cell>
          <cell r="BU469">
            <v>883162012658</v>
          </cell>
          <cell r="BV469" t="str">
            <v>1.นางสาวสุภาภรณ์ ปะมาละ
2.นายพงษ์พัฒน์ สายวังจิตร
3.นางสาวธิดารัตน์ มานันชัย
4.นายภูวดล นำปูนสัก</v>
          </cell>
          <cell r="BW469" t="str">
            <v>จำเลยที่ 1
จำเลยที่ 2
จำเลยที่ 3
คู่สมรสจำเลยที่ 3</v>
          </cell>
          <cell r="BX469" t="str">
            <v xml:space="preserve">3-5015-00570-14-1
1-5099-01110-99-1
1-5299-00541-93-0
1-5099-00405-25-4 </v>
          </cell>
          <cell r="BY46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69" t="str">
            <v>พบทรัพย์</v>
          </cell>
          <cell r="CA469"/>
          <cell r="CB469">
            <v>4</v>
          </cell>
          <cell r="CC469" t="str">
            <v>จันทร์นิภา</v>
          </cell>
          <cell r="CD469"/>
          <cell r="CE469"/>
          <cell r="CF469"/>
          <cell r="CG469"/>
          <cell r="CH469"/>
          <cell r="CI469"/>
          <cell r="CJ469"/>
          <cell r="CK469"/>
          <cell r="CL469"/>
          <cell r="CM469"/>
          <cell r="CN469"/>
          <cell r="CO469"/>
        </row>
        <row r="470">
          <cell r="B470">
            <v>1924</v>
          </cell>
          <cell r="C470">
            <v>463</v>
          </cell>
          <cell r="D470">
            <v>1</v>
          </cell>
          <cell r="E470">
            <v>8</v>
          </cell>
          <cell r="F470">
            <v>2565</v>
          </cell>
          <cell r="G470">
            <v>800048728607</v>
          </cell>
          <cell r="H470" t="str">
            <v>นาย</v>
          </cell>
          <cell r="I470" t="str">
            <v>สิทธิชัย</v>
          </cell>
          <cell r="J470" t="str">
            <v>อัศวอารักษ์</v>
          </cell>
          <cell r="K470" t="str">
            <v>1 1007 01031 98 8</v>
          </cell>
          <cell r="L470" t="str">
            <v>ประตูช้างเผือก</v>
          </cell>
          <cell r="M470" t="str">
            <v>เชียงใหม่ 1</v>
          </cell>
          <cell r="N470">
            <v>8</v>
          </cell>
          <cell r="O470" t="str">
            <v>สินเชื่อธนาคารประชาชน</v>
          </cell>
          <cell r="P470" t="str">
            <v>1.บุคคลค้ำประกัน</v>
          </cell>
          <cell r="Q470">
            <v>32794.839999999997</v>
          </cell>
          <cell r="R470">
            <v>12806.84</v>
          </cell>
          <cell r="S470" t="str">
            <v>แขวงเชียงใหม่</v>
          </cell>
          <cell r="T470" t="str">
            <v>ผบE4605</v>
          </cell>
          <cell r="U470">
            <v>2564</v>
          </cell>
          <cell r="V470" t="str">
            <v>ผบE913</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1/8/2565)///สืบทรัพย์แล้ว//รายงานผล วันที่ 21/9/2565</v>
          </cell>
          <cell r="BC470">
            <v>1200</v>
          </cell>
          <cell r="BD470">
            <v>13</v>
          </cell>
          <cell r="BE470">
            <v>3</v>
          </cell>
          <cell r="BF470">
            <v>2566</v>
          </cell>
          <cell r="BG470">
            <v>0</v>
          </cell>
          <cell r="BH470" t="str">
            <v>-</v>
          </cell>
          <cell r="BI470" t="str">
            <v>-</v>
          </cell>
          <cell r="BJ470" t="str">
            <v>-</v>
          </cell>
          <cell r="BK470">
            <v>0</v>
          </cell>
          <cell r="BL470">
            <v>1440</v>
          </cell>
          <cell r="BM470">
            <v>0</v>
          </cell>
          <cell r="BN470">
            <v>12</v>
          </cell>
          <cell r="BO470">
            <v>7</v>
          </cell>
          <cell r="BP470">
            <v>2566</v>
          </cell>
          <cell r="BQ470" t="str">
            <v>-</v>
          </cell>
          <cell r="BR470" t="str">
            <v>-</v>
          </cell>
          <cell r="BS470" t="str">
            <v>-</v>
          </cell>
          <cell r="BT470" t="str">
            <v>นายสิทธิชัย อัศวอารักษ์</v>
          </cell>
          <cell r="BU470">
            <v>823560010375</v>
          </cell>
          <cell r="BV470" t="str">
            <v>1.นายสิทธิชัย อัศวอารักษ์
2.นางสาวรัชฎา เจือจันทร์ 
3.นายพีระพงศ์ ปัญญา
4.นางสาวพรพรรณ แก้วพงค์</v>
          </cell>
          <cell r="BW470" t="str">
            <v>จำเลยที่ 1
จำเลยที่ 2
คู่สมรสจำเลยที่ 2
จำเลยที่ 3</v>
          </cell>
          <cell r="BX470" t="str">
            <v>1-1007-01031-98-8
1-3209-00031-96-0
1-5099-00925-04-5
1-5099-00986-21-4</v>
          </cell>
          <cell r="BY470"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0" t="str">
            <v>ไม่พบทรัพย์</v>
          </cell>
          <cell r="CA470"/>
          <cell r="CB470"/>
          <cell r="CC470" t="str">
            <v>จันทร์นิภา</v>
          </cell>
          <cell r="CD470"/>
          <cell r="CE470"/>
          <cell r="CF470"/>
          <cell r="CG470"/>
          <cell r="CH470"/>
          <cell r="CI470"/>
          <cell r="CJ470"/>
          <cell r="CK470"/>
          <cell r="CL470"/>
          <cell r="CM470"/>
          <cell r="CN470"/>
          <cell r="CO470"/>
        </row>
        <row r="471">
          <cell r="B471">
            <v>1925</v>
          </cell>
          <cell r="C471">
            <v>464</v>
          </cell>
          <cell r="D471">
            <v>1</v>
          </cell>
          <cell r="E471">
            <v>8</v>
          </cell>
          <cell r="F471">
            <v>2565</v>
          </cell>
          <cell r="G471">
            <v>800015386694</v>
          </cell>
          <cell r="H471" t="str">
            <v>นาย</v>
          </cell>
          <cell r="I471" t="str">
            <v>วิชญ์สิทธิ์</v>
          </cell>
          <cell r="J471" t="str">
            <v>คันธะเรศย์</v>
          </cell>
          <cell r="K471" t="str">
            <v>3 5506 00022 52 8</v>
          </cell>
          <cell r="L471" t="str">
            <v>ประตูช้างเผือก</v>
          </cell>
          <cell r="M471" t="str">
            <v>เชียงใหม่ 1</v>
          </cell>
          <cell r="N471">
            <v>8</v>
          </cell>
          <cell r="O471" t="str">
            <v>สินเชื่อสวัสดิการ</v>
          </cell>
          <cell r="P471" t="str">
            <v>1.บุคคลค้ำประกัน</v>
          </cell>
          <cell r="Q471"/>
          <cell r="R471"/>
          <cell r="S471" t="str">
            <v>แขวงลำปาง</v>
          </cell>
          <cell r="T471" t="str">
            <v>ผบE484</v>
          </cell>
          <cell r="U471">
            <v>2565</v>
          </cell>
          <cell r="V471" t="str">
            <v>ผบE1023</v>
          </cell>
          <cell r="W471">
            <v>2565</v>
          </cell>
          <cell r="X471">
            <v>15</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1/8/2565)//กำลังดำเนินการสืบทรัพย์//สืบแล้ว รายงานผลวันที่ 29/11/2565</v>
          </cell>
          <cell r="BC471">
            <v>900</v>
          </cell>
          <cell r="BD471">
            <v>28</v>
          </cell>
          <cell r="BE471">
            <v>8</v>
          </cell>
          <cell r="BF471">
            <v>2566</v>
          </cell>
          <cell r="BG471">
            <v>0</v>
          </cell>
          <cell r="BH471" t="str">
            <v>-</v>
          </cell>
          <cell r="BI471" t="str">
            <v>-</v>
          </cell>
          <cell r="BJ471" t="str">
            <v>-</v>
          </cell>
          <cell r="BK471">
            <v>0</v>
          </cell>
          <cell r="BL471">
            <v>1185</v>
          </cell>
          <cell r="BM471">
            <v>0</v>
          </cell>
          <cell r="BN471">
            <v>19</v>
          </cell>
          <cell r="BO471">
            <v>1</v>
          </cell>
          <cell r="BP471">
            <v>2567</v>
          </cell>
          <cell r="BQ471" t="str">
            <v>-</v>
          </cell>
          <cell r="BR471" t="str">
            <v>-</v>
          </cell>
          <cell r="BS471" t="str">
            <v>-</v>
          </cell>
          <cell r="BT471" t="str">
            <v>นายวิชญ์สิทธิ์ คันธะเรศย์</v>
          </cell>
          <cell r="BU471">
            <v>883162012062</v>
          </cell>
          <cell r="BV471" t="str">
            <v>1.นายวิชญ์สิทธิ์ คันธะเรศย์
3.นายอำนาจ วีเกษ
2.นางบัวเรียว วีเกษ</v>
          </cell>
          <cell r="BW471" t="str">
            <v>จำเลยที่ 1
จำเลยที่ 2
ทายาทโดยธรรมของจำเลยที่ 2</v>
          </cell>
          <cell r="BX471" t="str">
            <v>3-5506-00022-52-8
3-5212-00248-39-2
3-5212-00248-38-4</v>
          </cell>
          <cell r="BY47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1" t="str">
            <v>พบทรัพย์</v>
          </cell>
          <cell r="CA471" t="str">
            <v>พบ</v>
          </cell>
          <cell r="CB471">
            <v>3</v>
          </cell>
          <cell r="CC471" t="str">
            <v>จันทร์นิภา</v>
          </cell>
          <cell r="CD471"/>
          <cell r="CE471"/>
          <cell r="CF471"/>
          <cell r="CG471"/>
          <cell r="CH471"/>
          <cell r="CI471"/>
          <cell r="CJ471"/>
          <cell r="CK471"/>
          <cell r="CL471"/>
          <cell r="CM471"/>
          <cell r="CN471"/>
          <cell r="CO471"/>
        </row>
        <row r="472">
          <cell r="B472">
            <v>1926</v>
          </cell>
          <cell r="C472">
            <v>465</v>
          </cell>
          <cell r="D472">
            <v>1</v>
          </cell>
          <cell r="E472">
            <v>8</v>
          </cell>
          <cell r="F472">
            <v>2565</v>
          </cell>
          <cell r="G472" t="str">
            <v>800083239635,
800083254733</v>
          </cell>
          <cell r="H472" t="str">
            <v>นาง</v>
          </cell>
          <cell r="I472" t="str">
            <v>อัมพวัน</v>
          </cell>
          <cell r="J472" t="str">
            <v>เอี่ยมสะอาด</v>
          </cell>
          <cell r="K472">
            <v>3600800702998</v>
          </cell>
          <cell r="L472" t="str">
            <v>มีโชค พลาซ่า</v>
          </cell>
          <cell r="M472" t="str">
            <v>เชียงใหม่ 2</v>
          </cell>
          <cell r="N472">
            <v>8</v>
          </cell>
          <cell r="O472" t="str">
            <v>สินเชื่อธนาคารประชาชน,
สินเชื่อแก้ไขปัญหาหนี้นอกระบบPSAระยะที่2</v>
          </cell>
          <cell r="P472" t="str">
            <v>1.บุคคลค้ำประกัน</v>
          </cell>
          <cell r="Q472">
            <v>41625</v>
          </cell>
          <cell r="R472">
            <v>15268.38</v>
          </cell>
          <cell r="S472" t="str">
            <v>แขวงเชียงดาว</v>
          </cell>
          <cell r="T472" t="str">
            <v>ผบE102</v>
          </cell>
          <cell r="U472">
            <v>2565</v>
          </cell>
          <cell r="V472" t="str">
            <v>ผบE305</v>
          </cell>
          <cell r="W472">
            <v>2565</v>
          </cell>
          <cell r="X472"/>
          <cell r="Y472"/>
          <cell r="Z472"/>
          <cell r="AA472">
            <v>31</v>
          </cell>
          <cell r="AB472">
            <v>5</v>
          </cell>
          <cell r="AC472">
            <v>2565</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รายงานวันที่ 26/10/2565</v>
          </cell>
          <cell r="BC472">
            <v>0</v>
          </cell>
          <cell r="BD472">
            <v>31</v>
          </cell>
          <cell r="BE472">
            <v>1</v>
          </cell>
          <cell r="BF472">
            <v>2567</v>
          </cell>
          <cell r="BG472">
            <v>0</v>
          </cell>
          <cell r="BH472" t="str">
            <v>-</v>
          </cell>
          <cell r="BI472" t="str">
            <v>-</v>
          </cell>
          <cell r="BJ472" t="str">
            <v>-</v>
          </cell>
          <cell r="BK472">
            <v>0</v>
          </cell>
          <cell r="BL472">
            <v>1195</v>
          </cell>
          <cell r="BM472">
            <v>0</v>
          </cell>
          <cell r="BN472" t="str">
            <v/>
          </cell>
          <cell r="BO472" t="str">
            <v/>
          </cell>
          <cell r="BP472" t="str">
            <v/>
          </cell>
          <cell r="BQ472" t="str">
            <v>-</v>
          </cell>
          <cell r="BR472" t="str">
            <v>-</v>
          </cell>
          <cell r="BS472" t="str">
            <v>-</v>
          </cell>
          <cell r="BT472" t="str">
            <v>นางอัมพวัน เอี่ยมสะอาด</v>
          </cell>
          <cell r="BU472">
            <v>883262012345</v>
          </cell>
          <cell r="BV472" t="str">
            <v>1.นางสาวอัมพวัน เอี่ยมสะอาด
2.นางเกษร ไฝชมภู
3.นายจรัส ไฝชมภู
4.นายธนิต อินตา</v>
          </cell>
          <cell r="BW472" t="str">
            <v>จำเลยที่ 1
จำเลยที่ 2
คู่สมรสจำเลยที่ 2
จำเลยที่ 3</v>
          </cell>
          <cell r="BX472" t="str">
            <v>3-6008-00702-99-8
3-5014-00494-37-1
3-5014-00296-92-7
3-5006-00517-96-9</v>
          </cell>
          <cell r="BY47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2" t="str">
            <v>พบทรัพย์</v>
          </cell>
          <cell r="CA472"/>
          <cell r="CB472"/>
          <cell r="CC472" t="str">
            <v>จันทร์นิภา</v>
          </cell>
          <cell r="CD472"/>
          <cell r="CE472"/>
          <cell r="CF472"/>
          <cell r="CG472"/>
          <cell r="CH472"/>
          <cell r="CI472"/>
          <cell r="CJ472"/>
          <cell r="CK472"/>
          <cell r="CL472"/>
          <cell r="CM472"/>
          <cell r="CN472"/>
          <cell r="CO472"/>
        </row>
        <row r="473">
          <cell r="B473">
            <v>1927</v>
          </cell>
          <cell r="C473">
            <v>466</v>
          </cell>
          <cell r="D473">
            <v>1</v>
          </cell>
          <cell r="E473">
            <v>8</v>
          </cell>
          <cell r="F473">
            <v>2565</v>
          </cell>
          <cell r="G473">
            <v>800093269168</v>
          </cell>
          <cell r="H473" t="str">
            <v>นาย</v>
          </cell>
          <cell r="I473" t="str">
            <v>ฤทธิศักดิ์</v>
          </cell>
          <cell r="J473" t="str">
            <v>โซติเลิศสกุล</v>
          </cell>
          <cell r="K473">
            <v>1580700002611</v>
          </cell>
          <cell r="L473" t="str">
            <v>แม่แจ่ม</v>
          </cell>
          <cell r="M473" t="str">
            <v>เชียงใหม่ 3</v>
          </cell>
          <cell r="N473">
            <v>8</v>
          </cell>
          <cell r="O473" t="str">
            <v>สินเชื่อแก้ไขปัญหาหนี้นอกระบบPSAระยะที่2</v>
          </cell>
          <cell r="P473" t="str">
            <v>1.บุคคลค้ำประกัน</v>
          </cell>
          <cell r="Q473">
            <v>36992</v>
          </cell>
          <cell r="R473">
            <v>8377.2800000000007</v>
          </cell>
          <cell r="S473" t="str">
            <v>จังหวัดฮอด</v>
          </cell>
          <cell r="T473" t="str">
            <v>ผบE26</v>
          </cell>
          <cell r="U473">
            <v>2565</v>
          </cell>
          <cell r="V473" t="str">
            <v>ผบE184</v>
          </cell>
          <cell r="W473">
            <v>2565</v>
          </cell>
          <cell r="X473"/>
          <cell r="Y473"/>
          <cell r="Z473"/>
          <cell r="AA473">
            <v>14</v>
          </cell>
          <cell r="AB473">
            <v>3</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 สืบแล้ว รายงานผล วันที่ 13/12/2565</v>
          </cell>
          <cell r="BC473">
            <v>900</v>
          </cell>
          <cell r="BD473">
            <v>18</v>
          </cell>
          <cell r="BE473">
            <v>8</v>
          </cell>
          <cell r="BF473">
            <v>2566</v>
          </cell>
          <cell r="BG473">
            <v>0</v>
          </cell>
          <cell r="BH473" t="str">
            <v>-</v>
          </cell>
          <cell r="BI473" t="str">
            <v>-</v>
          </cell>
          <cell r="BJ473" t="str">
            <v>-</v>
          </cell>
          <cell r="BK473">
            <v>0</v>
          </cell>
          <cell r="BL473">
            <v>570</v>
          </cell>
          <cell r="BM473">
            <v>0</v>
          </cell>
          <cell r="BN473" t="str">
            <v/>
          </cell>
          <cell r="BO473" t="str">
            <v/>
          </cell>
          <cell r="BP473" t="str">
            <v/>
          </cell>
          <cell r="BQ473" t="str">
            <v>-</v>
          </cell>
          <cell r="BR473" t="str">
            <v>-</v>
          </cell>
          <cell r="BS473" t="str">
            <v>-</v>
          </cell>
          <cell r="BT473" t="str">
            <v>นายฤทธิศักดิ์ โซติเลิศสกุล</v>
          </cell>
          <cell r="BU473">
            <v>888164010341</v>
          </cell>
          <cell r="BV473" t="str">
            <v>1.นายฤทธิศักดิ์ โชติเลิศสกุล
2.นางสาวกนกพร แซ่ยะ
3.นางสาวศุภดา โชติเลิศสกุล</v>
          </cell>
          <cell r="BW473" t="str">
            <v>จำเลยที่ 1
คู่สมรสจำเลยที่ 1
จำเลยที่ 2</v>
          </cell>
          <cell r="BX473" t="str">
            <v>1-5807-00002-61-1
1-5002-00176-89-1
1-5899-00007-01-1</v>
          </cell>
          <cell r="BY47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3" t="str">
            <v>ไม่พบทรัพย์</v>
          </cell>
          <cell r="CA473"/>
          <cell r="CB473">
            <v>3</v>
          </cell>
          <cell r="CC473" t="str">
            <v>จันทร์นิภา</v>
          </cell>
          <cell r="CD473"/>
          <cell r="CE473"/>
          <cell r="CF473"/>
          <cell r="CG473"/>
          <cell r="CH473"/>
          <cell r="CI473"/>
          <cell r="CJ473"/>
          <cell r="CK473"/>
          <cell r="CL473"/>
          <cell r="CM473"/>
          <cell r="CN473"/>
          <cell r="CO473"/>
        </row>
        <row r="474">
          <cell r="B474">
            <v>1928</v>
          </cell>
          <cell r="C474">
            <v>467</v>
          </cell>
          <cell r="D474">
            <v>1</v>
          </cell>
          <cell r="E474">
            <v>8</v>
          </cell>
          <cell r="F474">
            <v>2565</v>
          </cell>
          <cell r="G474">
            <v>800094670463</v>
          </cell>
          <cell r="H474" t="str">
            <v>นาย</v>
          </cell>
          <cell r="I474" t="str">
            <v>สุทัศน์</v>
          </cell>
          <cell r="J474" t="str">
            <v>กะรัตน์</v>
          </cell>
          <cell r="K474">
            <v>5550500532121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36110</v>
          </cell>
          <cell r="R474">
            <v>8018.57</v>
          </cell>
          <cell r="S474" t="str">
            <v>จังหวัดฮอด</v>
          </cell>
          <cell r="T474" t="str">
            <v>ผบE31</v>
          </cell>
          <cell r="U474">
            <v>2565</v>
          </cell>
          <cell r="V474" t="str">
            <v>ผบE115</v>
          </cell>
          <cell r="W474">
            <v>2565</v>
          </cell>
          <cell r="X474"/>
          <cell r="Y474"/>
          <cell r="Z474"/>
          <cell r="AA474">
            <v>22</v>
          </cell>
          <cell r="AB474">
            <v>2</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1/8/2565)//กำลังดำเนินการสืบทรัพย์//สืบแล้ว รายงานผลสืบ 23/12/2565</v>
          </cell>
          <cell r="BC474">
            <v>900</v>
          </cell>
          <cell r="BD474">
            <v>18</v>
          </cell>
          <cell r="BE474">
            <v>8</v>
          </cell>
          <cell r="BF474">
            <v>2566</v>
          </cell>
          <cell r="BG474">
            <v>0</v>
          </cell>
          <cell r="BH474" t="str">
            <v>-</v>
          </cell>
          <cell r="BI474" t="str">
            <v>-</v>
          </cell>
          <cell r="BJ474" t="str">
            <v>-</v>
          </cell>
          <cell r="BK474">
            <v>0</v>
          </cell>
          <cell r="BL474">
            <v>1090</v>
          </cell>
          <cell r="BM474">
            <v>0</v>
          </cell>
          <cell r="BN474" t="str">
            <v/>
          </cell>
          <cell r="BO474" t="str">
            <v/>
          </cell>
          <cell r="BP474" t="str">
            <v/>
          </cell>
          <cell r="BQ474" t="str">
            <v>-</v>
          </cell>
          <cell r="BR474" t="str">
            <v>-</v>
          </cell>
          <cell r="BS474" t="str">
            <v>-</v>
          </cell>
          <cell r="BT474" t="str">
            <v>นายสุทัศน์ กะรัตน์</v>
          </cell>
          <cell r="BU474">
            <v>8881640120343</v>
          </cell>
          <cell r="BV474" t="str">
            <v>1.นายสุทัศน์ กะรัตน์
2.นางสาวปรานอม กะรัตน์
3.นายปรเมศร์ แก้วภา</v>
          </cell>
          <cell r="BW474" t="str">
            <v>จำเลยที่ 1
คู่สมรสจำเลยที่ 1
จำเลยที่ 2</v>
          </cell>
          <cell r="BX474" t="str">
            <v>5-5505-00532-12-1
3-5003-00253-68-1
1-5003-00052-83-2</v>
          </cell>
          <cell r="BY474"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4" t="str">
            <v>ไม่พบทรัพย์</v>
          </cell>
          <cell r="CA474"/>
          <cell r="CB474">
            <v>3</v>
          </cell>
          <cell r="CC474" t="str">
            <v>จันทร์นิภา</v>
          </cell>
          <cell r="CD474"/>
          <cell r="CE474"/>
          <cell r="CF474"/>
          <cell r="CG474"/>
          <cell r="CH474"/>
          <cell r="CI474"/>
          <cell r="CJ474"/>
          <cell r="CK474"/>
          <cell r="CL474"/>
          <cell r="CM474">
            <v>243468</v>
          </cell>
          <cell r="CN474"/>
          <cell r="CO474"/>
        </row>
        <row r="475">
          <cell r="B475">
            <v>1929</v>
          </cell>
          <cell r="C475">
            <v>468</v>
          </cell>
          <cell r="D475">
            <v>1</v>
          </cell>
          <cell r="E475">
            <v>8</v>
          </cell>
          <cell r="F475">
            <v>2565</v>
          </cell>
          <cell r="G475">
            <v>800096151165</v>
          </cell>
          <cell r="H475" t="str">
            <v>นาง</v>
          </cell>
          <cell r="I475" t="str">
            <v>จันหอม</v>
          </cell>
          <cell r="J475" t="str">
            <v>ก๋องตา</v>
          </cell>
          <cell r="K475">
            <v>3501700084909</v>
          </cell>
          <cell r="L475" t="str">
            <v>ดอยเต่า</v>
          </cell>
          <cell r="M475" t="str">
            <v>เชียงใหม่ 3</v>
          </cell>
          <cell r="N475">
            <v>8</v>
          </cell>
          <cell r="O475" t="str">
            <v>สินเชื่อแก้ไขปัญหาหนี้นอกระบบPSAระยะที่2</v>
          </cell>
          <cell r="P475" t="str">
            <v>1.บุคคลค้ำประกัน</v>
          </cell>
          <cell r="Q475">
            <v>41868.620000000003</v>
          </cell>
          <cell r="R475">
            <v>7200.34</v>
          </cell>
          <cell r="S475" t="str">
            <v>จังหวัดฮอด</v>
          </cell>
          <cell r="T475" t="str">
            <v>ผบE27</v>
          </cell>
          <cell r="U475">
            <v>2565</v>
          </cell>
          <cell r="V475" t="str">
            <v>ผบE309</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รายงานวันที่ 25/10/2565 // ยึดทรัพย์ คำสั่ง 29/11/2565 // ยึดทรัพย์ไม่ได้ รายงาน 31/3/2566</v>
          </cell>
          <cell r="BC475">
            <v>600</v>
          </cell>
          <cell r="BD475">
            <v>18</v>
          </cell>
          <cell r="BE475">
            <v>8</v>
          </cell>
          <cell r="BF475">
            <v>2566</v>
          </cell>
          <cell r="BG475">
            <v>0</v>
          </cell>
          <cell r="BH475" t="str">
            <v>-</v>
          </cell>
          <cell r="BI475" t="str">
            <v>-</v>
          </cell>
          <cell r="BJ475" t="str">
            <v>-</v>
          </cell>
          <cell r="BK475">
            <v>0</v>
          </cell>
          <cell r="BL475">
            <v>615</v>
          </cell>
          <cell r="BM475">
            <v>0</v>
          </cell>
          <cell r="BN475" t="str">
            <v/>
          </cell>
          <cell r="BO475" t="str">
            <v/>
          </cell>
          <cell r="BP475" t="str">
            <v/>
          </cell>
          <cell r="BQ475" t="str">
            <v>-</v>
          </cell>
          <cell r="BR475" t="str">
            <v>-</v>
          </cell>
          <cell r="BS475" t="str">
            <v>-</v>
          </cell>
          <cell r="BT475" t="str">
            <v>นางจันหอม ก๋องตา</v>
          </cell>
          <cell r="BU475">
            <v>888164010452</v>
          </cell>
          <cell r="BV475" t="str">
            <v>1.นางจันหอม ก๋องตา
2.นางสาวชญาณี ไชยงาม</v>
          </cell>
          <cell r="BW475" t="str">
            <v>จำเลยที่ 1
จำเลยที่ 2</v>
          </cell>
          <cell r="BX475" t="str">
            <v>3-5017-00084-90-9
1-5017-00077-07-8</v>
          </cell>
          <cell r="BY475"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5" t="str">
            <v>พบทรัพย์</v>
          </cell>
          <cell r="CA475"/>
          <cell r="CB475"/>
          <cell r="CC475" t="str">
            <v>จันทร์นิภา</v>
          </cell>
          <cell r="CD475"/>
          <cell r="CE475"/>
          <cell r="CF475"/>
          <cell r="CG475"/>
          <cell r="CH475"/>
          <cell r="CI475"/>
          <cell r="CJ475"/>
          <cell r="CK475"/>
          <cell r="CL475"/>
          <cell r="CM475">
            <v>243468</v>
          </cell>
          <cell r="CN475"/>
          <cell r="CO475"/>
        </row>
        <row r="476">
          <cell r="B476">
            <v>1930</v>
          </cell>
          <cell r="C476">
            <v>469</v>
          </cell>
          <cell r="D476">
            <v>1</v>
          </cell>
          <cell r="E476">
            <v>8</v>
          </cell>
          <cell r="F476">
            <v>2565</v>
          </cell>
          <cell r="G476">
            <v>800070685030</v>
          </cell>
          <cell r="H476" t="str">
            <v>นาย</v>
          </cell>
          <cell r="I476" t="str">
            <v>สงัด</v>
          </cell>
          <cell r="J476" t="str">
            <v>ภูเวียงจันทร์</v>
          </cell>
          <cell r="K476">
            <v>3501700241612</v>
          </cell>
          <cell r="L476" t="str">
            <v>ดอยเต่า</v>
          </cell>
          <cell r="M476" t="str">
            <v>เชียงใหม่ 3</v>
          </cell>
          <cell r="N476">
            <v>8</v>
          </cell>
          <cell r="O476" t="str">
            <v>สินเชื่อพัฒนาองค์กรชุมชน(รายบุคคล)</v>
          </cell>
          <cell r="P476" t="str">
            <v>1.บุคคลค้ำประกัน</v>
          </cell>
          <cell r="Q476">
            <v>158250.89000000001</v>
          </cell>
          <cell r="R476">
            <v>50112.82</v>
          </cell>
          <cell r="S476" t="str">
            <v>จังหวัดฮอด</v>
          </cell>
          <cell r="T476" t="str">
            <v>ผบE33</v>
          </cell>
          <cell r="U476">
            <v>2565</v>
          </cell>
          <cell r="V476" t="str">
            <v>ผบE194</v>
          </cell>
          <cell r="W476">
            <v>2565</v>
          </cell>
          <cell r="X476">
            <v>15</v>
          </cell>
          <cell r="Y476">
            <v>3</v>
          </cell>
          <cell r="Z476">
            <v>2565</v>
          </cell>
          <cell r="AA476"/>
          <cell r="AB476"/>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v>
          </cell>
          <cell r="BC476">
            <v>1200</v>
          </cell>
          <cell r="BD476">
            <v>25</v>
          </cell>
          <cell r="BE476">
            <v>9</v>
          </cell>
          <cell r="BF476">
            <v>2566</v>
          </cell>
          <cell r="BG476">
            <v>0</v>
          </cell>
          <cell r="BH476" t="str">
            <v>-</v>
          </cell>
          <cell r="BI476" t="str">
            <v>-</v>
          </cell>
          <cell r="BJ476" t="str">
            <v>-</v>
          </cell>
          <cell r="BK476">
            <v>0</v>
          </cell>
          <cell r="BL476">
            <v>1245</v>
          </cell>
          <cell r="BM476">
            <v>0</v>
          </cell>
          <cell r="BN476" t="str">
            <v/>
          </cell>
          <cell r="BO476" t="str">
            <v/>
          </cell>
          <cell r="BP476" t="str">
            <v/>
          </cell>
          <cell r="BQ476" t="str">
            <v>-</v>
          </cell>
          <cell r="BR476" t="str">
            <v>-</v>
          </cell>
          <cell r="BS476" t="str">
            <v>-</v>
          </cell>
          <cell r="BT476" t="str">
            <v>นายสงัด ภูเวียงจันทร์</v>
          </cell>
          <cell r="BU476">
            <v>888164010482</v>
          </cell>
          <cell r="BV476" t="str">
            <v>1.นายสงัด ภูวียงจันทร์
2.นางอัมพิกา ทาแก้ว
3.นายต่าง ธิทา
4.นางกองแก้ว ธิทา</v>
          </cell>
          <cell r="BW476" t="str">
            <v>จำเลยที่ 1
จำเลยที่ 2
จำเลยที่ 3
คู่สมรสจำเลยที่ 3</v>
          </cell>
          <cell r="BX476" t="str">
            <v>3-5017-00241-67-2
1-5016-00007-21-3
3-5017-00237-92-6
3-5017-00140-24-8</v>
          </cell>
          <cell r="BY476"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cell r="CN476"/>
          <cell r="CO476"/>
        </row>
        <row r="477">
          <cell r="B477">
            <v>1931</v>
          </cell>
          <cell r="C477">
            <v>470</v>
          </cell>
          <cell r="D477">
            <v>1</v>
          </cell>
          <cell r="E477">
            <v>8</v>
          </cell>
          <cell r="F477">
            <v>2565</v>
          </cell>
          <cell r="G477">
            <v>800029492850</v>
          </cell>
          <cell r="H477" t="str">
            <v>นางสาว</v>
          </cell>
          <cell r="I477" t="str">
            <v>อรัญญา</v>
          </cell>
          <cell r="J477" t="str">
            <v>นำปุ๊ด</v>
          </cell>
          <cell r="K477">
            <v>3501700182358</v>
          </cell>
          <cell r="L477" t="str">
            <v>ดอยเต่า</v>
          </cell>
          <cell r="M477" t="str">
            <v>เชียงใหม่ 1</v>
          </cell>
          <cell r="N477">
            <v>8</v>
          </cell>
          <cell r="O477" t="str">
            <v>สินเชื่อพัฒนาองค์กรชุมชน(รายบุคคล)</v>
          </cell>
          <cell r="P477" t="str">
            <v>1.บุคคลค้ำประกัน</v>
          </cell>
          <cell r="Q477">
            <v>68977.509999999995</v>
          </cell>
          <cell r="R477">
            <v>23658.51</v>
          </cell>
          <cell r="S477" t="str">
            <v>จังหวัดฮอด</v>
          </cell>
          <cell r="T477" t="str">
            <v>ผบE35</v>
          </cell>
          <cell r="U477">
            <v>2565</v>
          </cell>
          <cell r="V477" t="str">
            <v>ผบE111</v>
          </cell>
          <cell r="W477">
            <v>2565</v>
          </cell>
          <cell r="X477"/>
          <cell r="Y477"/>
          <cell r="Z477"/>
          <cell r="AA477">
            <v>22</v>
          </cell>
          <cell r="AB477">
            <v>2</v>
          </cell>
          <cell r="AC477">
            <v>2565</v>
          </cell>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t="str">
            <v>0
1200</v>
          </cell>
          <cell r="BD477" t="str">
            <v>13
1</v>
          </cell>
          <cell r="BE477" t="str">
            <v>11
3</v>
          </cell>
          <cell r="BF477" t="str">
            <v>2566
2567</v>
          </cell>
          <cell r="BG477">
            <v>0</v>
          </cell>
          <cell r="BH477" t="str">
            <v>-</v>
          </cell>
          <cell r="BI477" t="str">
            <v>-</v>
          </cell>
          <cell r="BJ477" t="str">
            <v>-</v>
          </cell>
          <cell r="BK477">
            <v>0</v>
          </cell>
          <cell r="BL477" t="str">
            <v>675
380</v>
          </cell>
          <cell r="BM477">
            <v>0</v>
          </cell>
          <cell r="BN477" t="str">
            <v>7
9</v>
          </cell>
          <cell r="BO477" t="str">
            <v>3
5</v>
          </cell>
          <cell r="BP477" t="str">
            <v>2567
2567</v>
          </cell>
          <cell r="BQ477" t="str">
            <v>-</v>
          </cell>
          <cell r="BR477" t="str">
            <v>-</v>
          </cell>
          <cell r="BS477" t="str">
            <v>-</v>
          </cell>
          <cell r="BT477" t="str">
            <v>นางสาวอรัญญา นำปุ๊ด</v>
          </cell>
          <cell r="BU477">
            <v>883262011624</v>
          </cell>
          <cell r="BV477" t="str">
            <v>1.นางสาวอรัญญา นำปุ๊ด
2.นางสวรส หมูโต่ง
3.นางจันทร์ทรา ม้าวิ่ง
4.นายวิทยา ม้าวิ่ง</v>
          </cell>
          <cell r="BW477" t="str">
            <v>จำเลยที่ 1
จำเลยที่ 2
จำเลยที่ 3
คู่สมรสจำเลยที่ 3</v>
          </cell>
          <cell r="BX477" t="str">
            <v>3-5017-00182-35-8
3-5017-00113-39-9
3-5017-00182-58-7
5-5401-00001-84-6</v>
          </cell>
          <cell r="BY477"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1932</v>
          </cell>
          <cell r="C478">
            <v>471</v>
          </cell>
          <cell r="D478">
            <v>1</v>
          </cell>
          <cell r="E478">
            <v>8</v>
          </cell>
          <cell r="F478">
            <v>2565</v>
          </cell>
          <cell r="G478">
            <v>800095714609</v>
          </cell>
          <cell r="H478" t="str">
            <v>นาง</v>
          </cell>
          <cell r="I478" t="str">
            <v xml:space="preserve">แดง </v>
          </cell>
          <cell r="J478" t="str">
            <v>โมกศิริ</v>
          </cell>
          <cell r="K478">
            <v>3501000121054</v>
          </cell>
          <cell r="L478" t="str">
            <v>แม่อาย</v>
          </cell>
          <cell r="M478" t="str">
            <v>เชียงใหม่ 2</v>
          </cell>
          <cell r="N478">
            <v>8</v>
          </cell>
          <cell r="O478" t="str">
            <v>สินเชื่อแก้ไขปัญหาหนี้นอกระบบPSAระยะที่2</v>
          </cell>
          <cell r="P478" t="str">
            <v>1.บุคคลค้ำประกัน</v>
          </cell>
          <cell r="Q478">
            <v>34945.129999999997</v>
          </cell>
          <cell r="R478">
            <v>6955.31</v>
          </cell>
          <cell r="S478" t="str">
            <v>จังหวัดฝาง</v>
          </cell>
          <cell r="T478" t="str">
            <v>ผบE87</v>
          </cell>
          <cell r="U478">
            <v>2565</v>
          </cell>
          <cell r="V478" t="str">
            <v>ผบE232</v>
          </cell>
          <cell r="W478">
            <v>2565</v>
          </cell>
          <cell r="X478"/>
          <cell r="Y478"/>
          <cell r="Z478"/>
          <cell r="AA478">
            <v>31</v>
          </cell>
          <cell r="AB478">
            <v>3</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26/10/2565</v>
          </cell>
          <cell r="BC478">
            <v>0</v>
          </cell>
          <cell r="BD478">
            <v>31</v>
          </cell>
          <cell r="BE478">
            <v>1</v>
          </cell>
          <cell r="BF478">
            <v>2567</v>
          </cell>
          <cell r="BG478">
            <v>0</v>
          </cell>
          <cell r="BH478" t="str">
            <v>-</v>
          </cell>
          <cell r="BI478" t="str">
            <v>-</v>
          </cell>
          <cell r="BJ478" t="str">
            <v>-</v>
          </cell>
          <cell r="BK478">
            <v>0</v>
          </cell>
          <cell r="BL478">
            <v>905</v>
          </cell>
          <cell r="BM478">
            <v>0</v>
          </cell>
          <cell r="BN478" t="str">
            <v/>
          </cell>
          <cell r="BO478" t="str">
            <v/>
          </cell>
          <cell r="BP478" t="str">
            <v/>
          </cell>
          <cell r="BQ478" t="str">
            <v>-</v>
          </cell>
          <cell r="BR478" t="str">
            <v>-</v>
          </cell>
          <cell r="BS478" t="str">
            <v>-</v>
          </cell>
          <cell r="BT478" t="str">
            <v>นางแดง  โมกศิริ</v>
          </cell>
          <cell r="BU478">
            <v>883265010057</v>
          </cell>
          <cell r="BV478"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8" t="str">
            <v>จำเลยที่ 1
คู่สมรสจำเลยที่ 1
จำเลยที่ 2
คู่สมรสจำเลยที่ 2
จำเลยที่ 3
คู่สมรสจำเลยที่ 3</v>
          </cell>
          <cell r="BX478" t="str">
            <v>3-5010-00121-05-4
3-4506-00052-39-8
3-5010-00399-09-5
5-5010-01209-27-0
1-5010-00005-44-9
3-4304-00119-02-2</v>
          </cell>
          <cell r="BY478"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8"/>
          <cell r="CA478"/>
          <cell r="CB478"/>
          <cell r="CC478" t="str">
            <v>จันทร์นิภา</v>
          </cell>
          <cell r="CD478"/>
          <cell r="CE478"/>
          <cell r="CF478"/>
          <cell r="CG478"/>
          <cell r="CH478"/>
          <cell r="CI478"/>
          <cell r="CJ478"/>
          <cell r="CK478"/>
          <cell r="CL478"/>
          <cell r="CM478"/>
          <cell r="CN478"/>
          <cell r="CO478"/>
        </row>
        <row r="479">
          <cell r="B479">
            <v>1933</v>
          </cell>
          <cell r="C479">
            <v>472</v>
          </cell>
          <cell r="D479">
            <v>1</v>
          </cell>
          <cell r="E479">
            <v>8</v>
          </cell>
          <cell r="F479">
            <v>2565</v>
          </cell>
          <cell r="G479">
            <v>800094957829</v>
          </cell>
          <cell r="H479" t="str">
            <v>นาย</v>
          </cell>
          <cell r="I479" t="str">
            <v>วีระเทพ</v>
          </cell>
          <cell r="J479" t="str">
            <v>หอมดอกพลอย</v>
          </cell>
          <cell r="K479" t="str">
            <v>5-5508-00054-95-1</v>
          </cell>
          <cell r="L479" t="str">
            <v>แม่แตง</v>
          </cell>
          <cell r="M479" t="str">
            <v>เชียงใหม่ 2</v>
          </cell>
          <cell r="N479">
            <v>8</v>
          </cell>
          <cell r="O479" t="str">
            <v>สินเชื่อแก้ไขปัญหาหนี้นอกระบบPSAระยะที่2</v>
          </cell>
          <cell r="P479" t="str">
            <v>1.บุคคลค้ำประกัน</v>
          </cell>
          <cell r="Q479">
            <v>42741.84</v>
          </cell>
          <cell r="R479">
            <v>9591.26</v>
          </cell>
          <cell r="S479" t="str">
            <v>จังหวัดน่าน(ปัว)</v>
          </cell>
          <cell r="T479" t="str">
            <v>ผบE752</v>
          </cell>
          <cell r="U479">
            <v>2564</v>
          </cell>
          <cell r="V479" t="str">
            <v>ผบE19</v>
          </cell>
          <cell r="W479">
            <v>2565</v>
          </cell>
          <cell r="X479"/>
          <cell r="Y479"/>
          <cell r="Z479"/>
          <cell r="AA479">
            <v>24</v>
          </cell>
          <cell r="AB479">
            <v>1</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25/10/2565</v>
          </cell>
          <cell r="BC479">
            <v>0</v>
          </cell>
          <cell r="BD479">
            <v>31</v>
          </cell>
          <cell r="BE479">
            <v>1</v>
          </cell>
          <cell r="BF479">
            <v>2567</v>
          </cell>
          <cell r="BG479">
            <v>0</v>
          </cell>
          <cell r="BH479" t="str">
            <v>-</v>
          </cell>
          <cell r="BI479" t="str">
            <v>-</v>
          </cell>
          <cell r="BJ479" t="str">
            <v>-</v>
          </cell>
          <cell r="BK479">
            <v>0</v>
          </cell>
          <cell r="BL479">
            <v>1755</v>
          </cell>
          <cell r="BM479">
            <v>0</v>
          </cell>
          <cell r="BN479">
            <v>28</v>
          </cell>
          <cell r="BO479">
            <v>5</v>
          </cell>
          <cell r="BP479">
            <v>2567</v>
          </cell>
          <cell r="BQ479" t="str">
            <v>-</v>
          </cell>
          <cell r="BR479" t="str">
            <v>-</v>
          </cell>
          <cell r="BS479" t="str">
            <v>-</v>
          </cell>
          <cell r="BT479" t="str">
            <v>นายวีระเทพ หอมดอกพลอย</v>
          </cell>
          <cell r="BU479">
            <v>883264010387</v>
          </cell>
          <cell r="BV479" t="str">
            <v>1.นายวีระเทพ หอมดอกพลอย
2.นางสาวปวีณา หอมดอกพลอย
3.นายวรยุทธ อุ่นถิ่น
4.นางสาวอรพิน หอมดอกพลอย</v>
          </cell>
          <cell r="BW479" t="str">
            <v>จำเลยที่ 1
คู่สมรสจำเลยที่ 1
จำเลยที่ 2
คู่สมรสจำเลยที่ 2</v>
          </cell>
          <cell r="BX479" t="str">
            <v>5-5508-00054-95-1
1-5506-00103-15-7
1-5512-00015-41-3
5-5508-00035-65-4</v>
          </cell>
          <cell r="BY479"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79" t="str">
            <v>ไม่พบทรัพย์</v>
          </cell>
          <cell r="CA479"/>
          <cell r="CB479"/>
          <cell r="CC479" t="str">
            <v>จันทร์นิภา</v>
          </cell>
          <cell r="CD479"/>
          <cell r="CE479"/>
          <cell r="CF479"/>
          <cell r="CG479"/>
          <cell r="CH479"/>
          <cell r="CI479"/>
          <cell r="CJ479"/>
          <cell r="CK479"/>
          <cell r="CL479"/>
          <cell r="CM479"/>
          <cell r="CN479"/>
          <cell r="CO479"/>
        </row>
        <row r="480">
          <cell r="B480">
            <v>1934</v>
          </cell>
          <cell r="C480">
            <v>473</v>
          </cell>
          <cell r="D480">
            <v>1</v>
          </cell>
          <cell r="E480">
            <v>8</v>
          </cell>
          <cell r="F480">
            <v>2565</v>
          </cell>
          <cell r="G480" t="str">
            <v>800095178649,
800105127818</v>
          </cell>
          <cell r="H480" t="str">
            <v>นาง</v>
          </cell>
          <cell r="I480" t="str">
            <v>บังอร</v>
          </cell>
          <cell r="J480" t="str">
            <v>จิตเมตตา</v>
          </cell>
          <cell r="K480">
            <v>3501100013598</v>
          </cell>
          <cell r="L480" t="str">
            <v>พร้าว</v>
          </cell>
          <cell r="M480" t="str">
            <v>เชียงใหม่ 2</v>
          </cell>
          <cell r="N480">
            <v>8</v>
          </cell>
          <cell r="O480" t="str">
            <v>สินเชื่อแก้ไขปัญหาหนี้นอกระบบ PSA ระยะที่ 2/covid - 19</v>
          </cell>
          <cell r="P480" t="str">
            <v>1.บุคคลค้ำประกัน</v>
          </cell>
          <cell r="Q480">
            <v>41638.980000000003</v>
          </cell>
          <cell r="R480">
            <v>6995.12</v>
          </cell>
          <cell r="S480" t="str">
            <v>แขวงเชียงดาว</v>
          </cell>
          <cell r="T480" t="str">
            <v>ผบE263</v>
          </cell>
          <cell r="U480">
            <v>2565</v>
          </cell>
          <cell r="V480" t="str">
            <v>ผบE456</v>
          </cell>
          <cell r="W480">
            <v>2565</v>
          </cell>
          <cell r="X480"/>
          <cell r="Y480"/>
          <cell r="Z480"/>
          <cell r="AA480">
            <v>18</v>
          </cell>
          <cell r="AB480">
            <v>7</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v>0</v>
          </cell>
          <cell r="BD480">
            <v>31</v>
          </cell>
          <cell r="BE480">
            <v>1</v>
          </cell>
          <cell r="BF480">
            <v>2567</v>
          </cell>
          <cell r="BG480">
            <v>0</v>
          </cell>
          <cell r="BH480" t="str">
            <v>-</v>
          </cell>
          <cell r="BI480" t="str">
            <v>-</v>
          </cell>
          <cell r="BJ480" t="str">
            <v>-</v>
          </cell>
          <cell r="BK480">
            <v>0</v>
          </cell>
          <cell r="BL480">
            <v>790</v>
          </cell>
          <cell r="BM480">
            <v>0</v>
          </cell>
          <cell r="BN480" t="str">
            <v/>
          </cell>
          <cell r="BO480" t="str">
            <v/>
          </cell>
          <cell r="BP480" t="str">
            <v/>
          </cell>
          <cell r="BQ480" t="str">
            <v>-</v>
          </cell>
          <cell r="BR480" t="str">
            <v>-</v>
          </cell>
          <cell r="BS480" t="str">
            <v>-</v>
          </cell>
          <cell r="BT480" t="str">
            <v>นางบังอร จิตเมตตา</v>
          </cell>
          <cell r="BU480">
            <v>883265010230</v>
          </cell>
          <cell r="BV480" t="str">
            <v>1.นางบังอร จิตเมตตา
2.นางสาวกาญจนาพร พรมพิงค์
3.นางลัดดา กอนแก้ว
4.นายสองเมือง ขอดแก้ว</v>
          </cell>
          <cell r="BW480" t="str">
            <v>จำเลยที่ 1
จำเลยที่ 2
จำเลยที่ 3
คู่สมรสจำเลยที่ 3</v>
          </cell>
          <cell r="BX480" t="str">
            <v>3-5011-00013-59-8
1-5099-01393-91-8
3-5011-00014-35-7
3-5009-00595-43-4</v>
          </cell>
          <cell r="BY480"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0" t="str">
            <v>พบทรัพย์</v>
          </cell>
          <cell r="CA480"/>
          <cell r="CB480"/>
          <cell r="CC480" t="str">
            <v>จันทร์นิภา</v>
          </cell>
          <cell r="CD480"/>
          <cell r="CE480"/>
          <cell r="CF480"/>
          <cell r="CG480"/>
          <cell r="CH480"/>
          <cell r="CI480"/>
          <cell r="CJ480"/>
          <cell r="CK480"/>
          <cell r="CL480"/>
          <cell r="CM480"/>
          <cell r="CN480"/>
          <cell r="CO480"/>
        </row>
        <row r="481">
          <cell r="B481">
            <v>1935</v>
          </cell>
          <cell r="C481">
            <v>474</v>
          </cell>
          <cell r="D481">
            <v>1</v>
          </cell>
          <cell r="E481">
            <v>8</v>
          </cell>
          <cell r="F481">
            <v>2565</v>
          </cell>
          <cell r="G481">
            <v>822552007244</v>
          </cell>
          <cell r="H481" t="str">
            <v>นาง</v>
          </cell>
          <cell r="I481" t="str">
            <v>ปราณี</v>
          </cell>
          <cell r="J481" t="str">
            <v>ดวงแดง</v>
          </cell>
          <cell r="K481">
            <v>3509900760247</v>
          </cell>
          <cell r="L481" t="str">
            <v>ดอยสะเก็ด</v>
          </cell>
          <cell r="M481" t="str">
            <v>เชียงใหม่ 2</v>
          </cell>
          <cell r="N481">
            <v>8</v>
          </cell>
          <cell r="O481" t="str">
            <v>สินเชื่อพัฒนากลุ่มอาชีพ</v>
          </cell>
          <cell r="P481" t="str">
            <v>1.บุคคลค้ำประกัน</v>
          </cell>
          <cell r="Q481">
            <v>1350018.19</v>
          </cell>
          <cell r="R481">
            <v>677214.08</v>
          </cell>
          <cell r="S481" t="str">
            <v>จังหวัดเชียงใหม่</v>
          </cell>
          <cell r="T481" t="str">
            <v>ผบE926</v>
          </cell>
          <cell r="U481">
            <v>2564</v>
          </cell>
          <cell r="V481" t="str">
            <v>ผบE59</v>
          </cell>
          <cell r="W481">
            <v>2565</v>
          </cell>
          <cell r="X481"/>
          <cell r="Y481"/>
          <cell r="Z481"/>
          <cell r="AA481">
            <v>19</v>
          </cell>
          <cell r="AB481">
            <v>1</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1/8/2565)//กำลังดำเนินการสืบทรัพย์//สืบแล้ว//รายงานวันที่21/11/2565</v>
          </cell>
          <cell r="BC481">
            <v>2100</v>
          </cell>
          <cell r="BD481">
            <v>11</v>
          </cell>
          <cell r="BE481">
            <v>8</v>
          </cell>
          <cell r="BF481">
            <v>2566</v>
          </cell>
          <cell r="BG481">
            <v>0</v>
          </cell>
          <cell r="BH481" t="str">
            <v>-</v>
          </cell>
          <cell r="BI481" t="str">
            <v>-</v>
          </cell>
          <cell r="BJ481" t="str">
            <v>-</v>
          </cell>
          <cell r="BK481">
            <v>0</v>
          </cell>
          <cell r="BL481">
            <v>4130</v>
          </cell>
          <cell r="BM481">
            <v>0</v>
          </cell>
          <cell r="BN481" t="str">
            <v/>
          </cell>
          <cell r="BO481" t="str">
            <v/>
          </cell>
          <cell r="BP481" t="str">
            <v/>
          </cell>
          <cell r="BQ481" t="str">
            <v>-</v>
          </cell>
          <cell r="BR481" t="str">
            <v>-</v>
          </cell>
          <cell r="BS481" t="str">
            <v>-</v>
          </cell>
          <cell r="BT481" t="str">
            <v>นางปราณี ดวงแดง</v>
          </cell>
          <cell r="BU481">
            <v>823658010215</v>
          </cell>
          <cell r="BV481"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1" t="str">
            <v>จำเลยที่ 1
จำเลยที่ 2
จำเลยที่ 3
จำเลยที่ 4
คุ๋สมรสจำเลยที่ 4
จำเลยที่ 5
จำเลยที่ 6</v>
          </cell>
          <cell r="BX481" t="str">
            <v>3-5099-00760-24-7
3-5099-00871-93-6
3-5007-00211-68-3
3-5106-00806-44-8
3-5101-00977-49-9
3-5101-00339-93-0
3-5199-00080-05-0</v>
          </cell>
          <cell r="BY481"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1" t="str">
            <v>พบทรัพย์</v>
          </cell>
          <cell r="CA481" t="str">
            <v>พบ</v>
          </cell>
          <cell r="CB481"/>
          <cell r="CC481" t="str">
            <v>จันทร์นิภา</v>
          </cell>
          <cell r="CD481"/>
          <cell r="CE481"/>
          <cell r="CF481"/>
          <cell r="CG481"/>
          <cell r="CH481"/>
          <cell r="CI481"/>
          <cell r="CJ481"/>
          <cell r="CK481"/>
          <cell r="CL481"/>
          <cell r="CM481"/>
          <cell r="CN481"/>
          <cell r="CO481"/>
        </row>
        <row r="482">
          <cell r="B482">
            <v>1936</v>
          </cell>
          <cell r="C482">
            <v>475</v>
          </cell>
          <cell r="D482">
            <v>1</v>
          </cell>
          <cell r="E482">
            <v>8</v>
          </cell>
          <cell r="F482">
            <v>2565</v>
          </cell>
          <cell r="G482">
            <v>800073755822</v>
          </cell>
          <cell r="H482" t="str">
            <v>นาง</v>
          </cell>
          <cell r="I482" t="str">
            <v>บัวคำ</v>
          </cell>
          <cell r="J482" t="str">
            <v>โขงทอง</v>
          </cell>
          <cell r="K482">
            <v>3500400160315</v>
          </cell>
          <cell r="L482" t="str">
            <v>เชียงดาว</v>
          </cell>
          <cell r="M482" t="str">
            <v>เชียงใหม่ 2</v>
          </cell>
          <cell r="N482">
            <v>8</v>
          </cell>
          <cell r="O482" t="str">
            <v>สินเชื่อธนาคารประชาชน</v>
          </cell>
          <cell r="P482" t="str">
            <v>1.บุคคลค้ำประกัน</v>
          </cell>
          <cell r="Q482">
            <v>93884.800000000003</v>
          </cell>
          <cell r="R482">
            <v>48427.4</v>
          </cell>
          <cell r="S482" t="str">
            <v>แขวงเชียงดาว</v>
          </cell>
          <cell r="T482" t="str">
            <v>ผบE101</v>
          </cell>
          <cell r="U482">
            <v>2565</v>
          </cell>
          <cell r="V482" t="str">
            <v>ผบ367</v>
          </cell>
          <cell r="W482">
            <v>2565</v>
          </cell>
          <cell r="X482">
            <v>15</v>
          </cell>
          <cell r="Y482">
            <v>6</v>
          </cell>
          <cell r="Z482">
            <v>2565</v>
          </cell>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18/8/2565)//กำลังดำเนินการสืบทรัพย์//สืบแล้ว//รายงานวันที่21/11/2565</v>
          </cell>
          <cell r="BC482">
            <v>0</v>
          </cell>
          <cell r="BD482">
            <v>31</v>
          </cell>
          <cell r="BE482">
            <v>1</v>
          </cell>
          <cell r="BF482">
            <v>2567</v>
          </cell>
          <cell r="BG482">
            <v>0</v>
          </cell>
          <cell r="BH482" t="str">
            <v>-</v>
          </cell>
          <cell r="BI482" t="str">
            <v>-</v>
          </cell>
          <cell r="BJ482" t="str">
            <v>-</v>
          </cell>
          <cell r="BK482">
            <v>0</v>
          </cell>
          <cell r="BL482">
            <v>1060</v>
          </cell>
          <cell r="BM482">
            <v>0</v>
          </cell>
          <cell r="BN482" t="str">
            <v/>
          </cell>
          <cell r="BO482" t="str">
            <v/>
          </cell>
          <cell r="BP482" t="str">
            <v/>
          </cell>
          <cell r="BQ482" t="str">
            <v>-</v>
          </cell>
          <cell r="BR482" t="str">
            <v>-</v>
          </cell>
          <cell r="BS482" t="str">
            <v>-</v>
          </cell>
          <cell r="BT482" t="str">
            <v>นางบัวคำ โขงทอง</v>
          </cell>
          <cell r="BU482">
            <v>883162012145</v>
          </cell>
          <cell r="BV482"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2" t="str">
            <v>จำเลยที่ 1
คู่สมรสจำเลยที่ 1
จำเลยที่ 2
คู่สมรสจำเลยที่ 2
จำเลยที่ 3
คู่สมรสจำเลยที่ 3</v>
          </cell>
          <cell r="BX482" t="str">
            <v>3-5004-00160-31-5
3-5004-00160-30-7
3-5004-00217-47-3
3-5004-00223-92-9
3-6011-01229-38-1
3-8206-00141-37-1</v>
          </cell>
          <cell r="BY482"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2" t="str">
            <v>พบทรัพย์</v>
          </cell>
          <cell r="CA482"/>
          <cell r="CB482"/>
          <cell r="CC482" t="str">
            <v>จันทร์นิภา</v>
          </cell>
          <cell r="CD482"/>
          <cell r="CE482"/>
          <cell r="CF482"/>
          <cell r="CG482"/>
          <cell r="CH482"/>
          <cell r="CI482"/>
          <cell r="CJ482"/>
          <cell r="CK482"/>
          <cell r="CL482"/>
          <cell r="CM482"/>
          <cell r="CN482"/>
          <cell r="CO482"/>
        </row>
        <row r="483">
          <cell r="B483">
            <v>1938</v>
          </cell>
          <cell r="C483">
            <v>476</v>
          </cell>
          <cell r="D483">
            <v>18</v>
          </cell>
          <cell r="E483">
            <v>8</v>
          </cell>
          <cell r="F483">
            <v>2565</v>
          </cell>
          <cell r="G483">
            <v>800015374344</v>
          </cell>
          <cell r="H483" t="str">
            <v>นาง</v>
          </cell>
          <cell r="I483" t="str">
            <v>ศิริประภา</v>
          </cell>
          <cell r="J483" t="str">
            <v>โถนาค</v>
          </cell>
          <cell r="K483">
            <v>3501100374205</v>
          </cell>
          <cell r="L483" t="str">
            <v>พร้าว</v>
          </cell>
          <cell r="M483" t="str">
            <v>เชียงใหม่ 2</v>
          </cell>
          <cell r="N483">
            <v>8</v>
          </cell>
          <cell r="O483" t="str">
            <v>สินเชื่อธนาคารประชาชน</v>
          </cell>
          <cell r="P483" t="str">
            <v>1.บุคคลค้ำประกัน</v>
          </cell>
          <cell r="Q483">
            <v>99977.12</v>
          </cell>
          <cell r="R483">
            <v>11947.79</v>
          </cell>
          <cell r="S483" t="str">
            <v>จังหวัดเชียงใหม่</v>
          </cell>
          <cell r="T483" t="str">
            <v>ผบ.456</v>
          </cell>
          <cell r="U483">
            <v>2558</v>
          </cell>
          <cell r="V483" t="str">
            <v>ผบ.1610</v>
          </cell>
          <cell r="W483">
            <v>2558</v>
          </cell>
          <cell r="X483"/>
          <cell r="Y483"/>
          <cell r="Z483"/>
          <cell r="AA483">
            <v>7</v>
          </cell>
          <cell r="AB483">
            <v>8</v>
          </cell>
          <cell r="AC483">
            <v>2558</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 รายงานวันที่ 26/10/2565</v>
          </cell>
          <cell r="BC483" t="str">
            <v>0
1500</v>
          </cell>
          <cell r="BD483" t="str">
            <v>31
19</v>
          </cell>
          <cell r="BE483" t="str">
            <v>1
4</v>
          </cell>
          <cell r="BF483" t="str">
            <v>2567
2567</v>
          </cell>
          <cell r="BG483">
            <v>0</v>
          </cell>
          <cell r="BH483" t="str">
            <v>-</v>
          </cell>
          <cell r="BI483" t="str">
            <v>-</v>
          </cell>
          <cell r="BJ483" t="str">
            <v>-</v>
          </cell>
          <cell r="BK483">
            <v>0</v>
          </cell>
          <cell r="BL483" t="str">
            <v>1510
405</v>
          </cell>
          <cell r="BM483">
            <v>0</v>
          </cell>
          <cell r="BN483" t="str">
            <v/>
          </cell>
          <cell r="BO483" t="str">
            <v/>
          </cell>
          <cell r="BP483" t="str">
            <v/>
          </cell>
          <cell r="BQ483" t="str">
            <v>-</v>
          </cell>
          <cell r="BR483" t="str">
            <v>-</v>
          </cell>
          <cell r="BS483" t="str">
            <v>-</v>
          </cell>
          <cell r="BT483" t="str">
            <v>นางศิริประภา โถนาค</v>
          </cell>
          <cell r="BU483">
            <v>823859010385</v>
          </cell>
          <cell r="BV483"/>
          <cell r="BW483"/>
          <cell r="BX483"/>
          <cell r="BY483"/>
          <cell r="BZ483"/>
          <cell r="CA483"/>
          <cell r="CB483"/>
          <cell r="CC483" t="str">
            <v>จันทร์นิภา</v>
          </cell>
          <cell r="CD483"/>
          <cell r="CE483"/>
          <cell r="CF483"/>
          <cell r="CG483"/>
          <cell r="CH483"/>
          <cell r="CI483"/>
          <cell r="CJ483"/>
          <cell r="CK483"/>
          <cell r="CL483"/>
          <cell r="CM483"/>
          <cell r="CN483"/>
          <cell r="CO483"/>
        </row>
        <row r="484">
          <cell r="B484">
            <v>1939</v>
          </cell>
          <cell r="C484">
            <v>477</v>
          </cell>
          <cell r="D484">
            <v>18</v>
          </cell>
          <cell r="E484">
            <v>8</v>
          </cell>
          <cell r="F484">
            <v>2565</v>
          </cell>
          <cell r="G484">
            <v>800050775454</v>
          </cell>
          <cell r="H484" t="str">
            <v>นางสาว</v>
          </cell>
          <cell r="I484" t="str">
            <v>ธัญชนก</v>
          </cell>
          <cell r="J484" t="str">
            <v>นิยมพงษ์</v>
          </cell>
          <cell r="K484">
            <v>3501100044922</v>
          </cell>
          <cell r="L484" t="str">
            <v>พร้าว</v>
          </cell>
          <cell r="M484" t="str">
            <v>เชียงใหม่ 2</v>
          </cell>
          <cell r="N484">
            <v>8</v>
          </cell>
          <cell r="O484" t="str">
            <v>สินเชื่อธนาคารประชาชน</v>
          </cell>
          <cell r="P484" t="str">
            <v>1.บุคคลค้ำประกัน</v>
          </cell>
          <cell r="Q484">
            <v>89994.1</v>
          </cell>
          <cell r="R484">
            <v>4991.21</v>
          </cell>
          <cell r="S484" t="str">
            <v>แขวงเชียงใหม่</v>
          </cell>
          <cell r="T484" t="str">
            <v>ผบ.12356</v>
          </cell>
          <cell r="U484">
            <v>2559</v>
          </cell>
          <cell r="V484" t="str">
            <v>ผบ.18</v>
          </cell>
          <cell r="W484">
            <v>2560</v>
          </cell>
          <cell r="X484"/>
          <cell r="Y484"/>
          <cell r="Z484"/>
          <cell r="AA484">
            <v>16</v>
          </cell>
          <cell r="AB484">
            <v>1</v>
          </cell>
          <cell r="AC484">
            <v>2560</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v>
          </cell>
          <cell r="BC484" t="str">
            <v>0
1200</v>
          </cell>
          <cell r="BD484" t="str">
            <v>31
10</v>
          </cell>
          <cell r="BE484" t="str">
            <v>1
6</v>
          </cell>
          <cell r="BF484" t="str">
            <v>2567
2567</v>
          </cell>
          <cell r="BG484">
            <v>0</v>
          </cell>
          <cell r="BH484" t="str">
            <v>-</v>
          </cell>
          <cell r="BI484" t="str">
            <v>-</v>
          </cell>
          <cell r="BJ484" t="str">
            <v>-</v>
          </cell>
          <cell r="BK484">
            <v>0</v>
          </cell>
          <cell r="BL484" t="str">
            <v>1005
340</v>
          </cell>
          <cell r="BM484">
            <v>0</v>
          </cell>
          <cell r="BN484" t="str">
            <v/>
          </cell>
          <cell r="BO484" t="str">
            <v/>
          </cell>
          <cell r="BP484" t="str">
            <v/>
          </cell>
          <cell r="BQ484" t="str">
            <v>-</v>
          </cell>
          <cell r="BR484" t="str">
            <v>-</v>
          </cell>
          <cell r="BS484" t="str">
            <v>-</v>
          </cell>
          <cell r="BT484" t="str">
            <v>นางสาวธัญชนก นิยมพงษ์</v>
          </cell>
          <cell r="BU484">
            <v>823859010537</v>
          </cell>
          <cell r="BV484" t="str">
            <v>1.นางสาวธัญชนก นิยมพงษ์
2.นางน้ำฝน สุทะ
3.นายประดิษฐ์ สุทะ
นางสาวนงเยาว์ ไชยคำ</v>
          </cell>
          <cell r="BW484" t="str">
            <v>จำเลยที่ 1
จำเลยที่ 2
คู่สมรสจำเลยที่ 2
จำเลยที่ 3</v>
          </cell>
          <cell r="BX484" t="str">
            <v>5-6501-00032-84-8
3-5011-00208-27-5
3-5011-00211-32-2
3-5011-00044-92-2</v>
          </cell>
          <cell r="BY484"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4" t="str">
            <v>พบทรัพย์</v>
          </cell>
          <cell r="CA484"/>
          <cell r="CB484"/>
          <cell r="CC484" t="str">
            <v>จันทร์นิภา</v>
          </cell>
          <cell r="CD484"/>
          <cell r="CE484"/>
          <cell r="CF484"/>
          <cell r="CG484"/>
          <cell r="CH484"/>
          <cell r="CI484"/>
          <cell r="CJ484"/>
          <cell r="CK484"/>
          <cell r="CL484"/>
          <cell r="CM484"/>
          <cell r="CN484"/>
          <cell r="CO484"/>
        </row>
        <row r="485">
          <cell r="B485">
            <v>1940</v>
          </cell>
          <cell r="C485">
            <v>478</v>
          </cell>
          <cell r="D485">
            <v>18</v>
          </cell>
          <cell r="E485">
            <v>8</v>
          </cell>
          <cell r="F485">
            <v>2565</v>
          </cell>
          <cell r="G485">
            <v>800028139122</v>
          </cell>
          <cell r="H485" t="str">
            <v>นาง</v>
          </cell>
          <cell r="I485" t="str">
            <v xml:space="preserve">พัชรินทร์ </v>
          </cell>
          <cell r="J485" t="str">
            <v>ยวงคำ</v>
          </cell>
          <cell r="K485">
            <v>3500900516836</v>
          </cell>
          <cell r="L485" t="str">
            <v>ไชยปราการ</v>
          </cell>
          <cell r="M485" t="str">
            <v>เชียงใหม่ 2</v>
          </cell>
          <cell r="N485">
            <v>8</v>
          </cell>
          <cell r="O485" t="str">
            <v>สินเชื่อธนาคารประชาชน</v>
          </cell>
          <cell r="P485" t="str">
            <v>1.บุคคลค้ำประกัน</v>
          </cell>
          <cell r="Q485">
            <v>69272.95</v>
          </cell>
          <cell r="R485">
            <v>7352.82</v>
          </cell>
          <cell r="S485" t="str">
            <v>จังหวัดพะเยา</v>
          </cell>
          <cell r="T485" t="str">
            <v>ผบ.786</v>
          </cell>
          <cell r="U485">
            <v>2558</v>
          </cell>
          <cell r="V485" t="str">
            <v>ผบ.2232</v>
          </cell>
          <cell r="W485">
            <v>2558</v>
          </cell>
          <cell r="X485"/>
          <cell r="Y485"/>
          <cell r="Z485"/>
          <cell r="AA485"/>
          <cell r="AB485"/>
          <cell r="AC485"/>
          <cell r="AD485">
            <v>21</v>
          </cell>
          <cell r="AE485">
            <v>9</v>
          </cell>
          <cell r="AF485">
            <v>2558</v>
          </cell>
          <cell r="AG485">
            <v>31</v>
          </cell>
          <cell r="AH485">
            <v>3</v>
          </cell>
          <cell r="AI485">
            <v>2559</v>
          </cell>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18/8/2565)//กำลังดำเนินการสืบทรัพย์//สืบแล้ว รายงานวันที่ 29/12/2565</v>
          </cell>
          <cell r="BC485" t="str">
            <v>0
1800</v>
          </cell>
          <cell r="BD485" t="str">
            <v>31
14</v>
          </cell>
          <cell r="BE485" t="str">
            <v>1
3</v>
          </cell>
          <cell r="BF485" t="str">
            <v>2567
2567</v>
          </cell>
          <cell r="BG485">
            <v>0</v>
          </cell>
          <cell r="BH485" t="str">
            <v>-</v>
          </cell>
          <cell r="BI485" t="str">
            <v>-</v>
          </cell>
          <cell r="BJ485" t="str">
            <v>-</v>
          </cell>
          <cell r="BK485">
            <v>0</v>
          </cell>
          <cell r="BL485" t="str">
            <v>1810
590</v>
          </cell>
          <cell r="BM485">
            <v>0</v>
          </cell>
          <cell r="BN485" t="str">
            <v/>
          </cell>
          <cell r="BO485" t="str">
            <v/>
          </cell>
          <cell r="BP485" t="str">
            <v/>
          </cell>
          <cell r="BQ485" t="str">
            <v>-</v>
          </cell>
          <cell r="BR485" t="str">
            <v>-</v>
          </cell>
          <cell r="BS485" t="str">
            <v>-</v>
          </cell>
          <cell r="BT485" t="str">
            <v>นางพัชรินทร์  ยวงคำ</v>
          </cell>
          <cell r="BU485">
            <v>823858010006</v>
          </cell>
          <cell r="BV485"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5" t="str">
            <v>จำเลยที่ 1
คู่สมรสจำเลยที่ 1
จำเลยที่ 2
คู่สมรสจำเลยที่ 2
จำเลยที่ 3
คู่สมรสจำเลยที่ 3</v>
          </cell>
          <cell r="BX485" t="str">
            <v>3-5009-00516-83-6
3-5607-00007-68-7
3-5009-00480-17-3
3-5009-00480-16-5
3-5009-00516-58-5
3-5009-00182-19-9</v>
          </cell>
          <cell r="BY485"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5" t="str">
            <v>พบทรัพย์</v>
          </cell>
          <cell r="CA485"/>
          <cell r="CB485">
            <v>6</v>
          </cell>
          <cell r="CC485" t="str">
            <v>จันทร์นิภา</v>
          </cell>
          <cell r="CD485"/>
          <cell r="CE485"/>
          <cell r="CF485"/>
          <cell r="CG485"/>
          <cell r="CH485"/>
          <cell r="CI485"/>
          <cell r="CJ485"/>
          <cell r="CK485"/>
          <cell r="CL485"/>
          <cell r="CM485"/>
          <cell r="CN485"/>
          <cell r="CO485"/>
        </row>
        <row r="486">
          <cell r="B486">
            <v>1941</v>
          </cell>
          <cell r="C486">
            <v>479</v>
          </cell>
          <cell r="D486">
            <v>18</v>
          </cell>
          <cell r="E486">
            <v>8</v>
          </cell>
          <cell r="F486">
            <v>2565</v>
          </cell>
          <cell r="G486">
            <v>800003329920</v>
          </cell>
          <cell r="H486" t="str">
            <v>นางสาว</v>
          </cell>
          <cell r="I486" t="str">
            <v>อรทัย</v>
          </cell>
          <cell r="J486" t="str">
            <v>ไชยา</v>
          </cell>
          <cell r="K486">
            <v>3580400041855</v>
          </cell>
          <cell r="L486" t="str">
            <v>แม่ริม</v>
          </cell>
          <cell r="M486" t="str">
            <v>เชียงใหม่ 2</v>
          </cell>
          <cell r="N486">
            <v>8</v>
          </cell>
          <cell r="O486" t="str">
            <v>สินเชื่อพัฒนากลุ่มอาชีพ</v>
          </cell>
          <cell r="P486" t="str">
            <v>1.บุคคลค้ำประกัน</v>
          </cell>
          <cell r="Q486">
            <v>1184317.27</v>
          </cell>
          <cell r="R486">
            <v>65463.01</v>
          </cell>
          <cell r="S486" t="str">
            <v>จังหวัดแม่สะเรียง</v>
          </cell>
          <cell r="T486" t="str">
            <v>ผบ.6</v>
          </cell>
          <cell r="U486">
            <v>2557</v>
          </cell>
          <cell r="V486" t="str">
            <v>ผบ.29</v>
          </cell>
          <cell r="W486">
            <v>2557</v>
          </cell>
          <cell r="X486"/>
          <cell r="Y486"/>
          <cell r="Z486"/>
          <cell r="AA486">
            <v>22</v>
          </cell>
          <cell r="AB486">
            <v>4</v>
          </cell>
          <cell r="AC486">
            <v>2557</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6">
            <v>0</v>
          </cell>
          <cell r="BD486">
            <v>31</v>
          </cell>
          <cell r="BE486">
            <v>1</v>
          </cell>
          <cell r="BF486">
            <v>2567</v>
          </cell>
          <cell r="BG486">
            <v>0</v>
          </cell>
          <cell r="BH486" t="str">
            <v>-</v>
          </cell>
          <cell r="BI486" t="str">
            <v>-</v>
          </cell>
          <cell r="BJ486" t="str">
            <v>-</v>
          </cell>
          <cell r="BK486">
            <v>0</v>
          </cell>
          <cell r="BL486">
            <v>4340</v>
          </cell>
          <cell r="BM486">
            <v>0</v>
          </cell>
          <cell r="BN486" t="str">
            <v/>
          </cell>
          <cell r="BO486" t="str">
            <v/>
          </cell>
          <cell r="BP486" t="str">
            <v/>
          </cell>
          <cell r="BQ486" t="str">
            <v>-</v>
          </cell>
          <cell r="BR486" t="str">
            <v>-</v>
          </cell>
          <cell r="BS486" t="str">
            <v>-</v>
          </cell>
          <cell r="BT486" t="str">
            <v>นางสาวอรทัย ไชยา</v>
          </cell>
          <cell r="BU486">
            <v>0</v>
          </cell>
          <cell r="BV486"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6"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6" t="str">
            <v>3-5804-00041-85-5
3-5103-00221-59-2
3-5008-00016-17-3
3-5504-00259-77-0
3-5711-00217-32-1
1-5504-00006-97-2
1-5504-00055-92-2
3-5008-00030-44-3
3-5104-00066-46-7
3-5005-00568-85-5</v>
          </cell>
          <cell r="BY486"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6" t="str">
            <v>พบทรัพย์</v>
          </cell>
          <cell r="CA486"/>
          <cell r="CB486">
            <v>10</v>
          </cell>
          <cell r="CC486" t="str">
            <v>จันทร์นิภา</v>
          </cell>
          <cell r="CD486"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6"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6"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6"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6" t="str">
            <v>พบทรัพย์</v>
          </cell>
          <cell r="CI486"/>
          <cell r="CJ486"/>
          <cell r="CK486"/>
          <cell r="CL486"/>
          <cell r="CM486"/>
          <cell r="CN486"/>
          <cell r="CO486"/>
        </row>
        <row r="487">
          <cell r="B487">
            <v>1942</v>
          </cell>
          <cell r="C487">
            <v>480</v>
          </cell>
          <cell r="D487">
            <v>1</v>
          </cell>
          <cell r="E487">
            <v>8</v>
          </cell>
          <cell r="F487">
            <v>2565</v>
          </cell>
          <cell r="G487">
            <v>800015574372</v>
          </cell>
          <cell r="H487" t="str">
            <v>นาง</v>
          </cell>
          <cell r="I487" t="str">
            <v>ศิริพร</v>
          </cell>
          <cell r="J487" t="str">
            <v>เต๋โจ</v>
          </cell>
          <cell r="K487">
            <v>3500901033332</v>
          </cell>
          <cell r="L487" t="str">
            <v>ไชยปราการ</v>
          </cell>
          <cell r="M487" t="str">
            <v>เชียงใหม่ 2</v>
          </cell>
          <cell r="N487">
            <v>8</v>
          </cell>
          <cell r="O487" t="str">
            <v>สินเชื่อธนาคารประชาชน</v>
          </cell>
          <cell r="P487" t="str">
            <v>1.บุคคลค้ำประกัน</v>
          </cell>
          <cell r="Q487">
            <v>23750</v>
          </cell>
          <cell r="R487">
            <v>3545</v>
          </cell>
          <cell r="S487" t="str">
            <v>จังหวัดฝาง</v>
          </cell>
          <cell r="T487" t="str">
            <v>ผบ.631</v>
          </cell>
          <cell r="U487">
            <v>2565</v>
          </cell>
          <cell r="V487" t="str">
            <v>ผบ.643</v>
          </cell>
          <cell r="W487">
            <v>2556</v>
          </cell>
          <cell r="X487"/>
          <cell r="Y487"/>
          <cell r="Z487"/>
          <cell r="AA487">
            <v>13</v>
          </cell>
          <cell r="AB487">
            <v>11</v>
          </cell>
          <cell r="AC487">
            <v>2556</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2/11/2565</v>
          </cell>
          <cell r="BC487" t="str">
            <v>0
1500</v>
          </cell>
          <cell r="BD487" t="str">
            <v>31
19</v>
          </cell>
          <cell r="BE487" t="str">
            <v>1
4</v>
          </cell>
          <cell r="BF487" t="str">
            <v>2567
2567</v>
          </cell>
          <cell r="BG487">
            <v>0</v>
          </cell>
          <cell r="BH487" t="str">
            <v>-</v>
          </cell>
          <cell r="BI487" t="str">
            <v>-</v>
          </cell>
          <cell r="BJ487" t="str">
            <v>-</v>
          </cell>
          <cell r="BK487">
            <v>0</v>
          </cell>
          <cell r="BL487" t="str">
            <v>1090
405</v>
          </cell>
          <cell r="BM487">
            <v>0</v>
          </cell>
          <cell r="BN487" t="str">
            <v/>
          </cell>
          <cell r="BO487" t="str">
            <v/>
          </cell>
          <cell r="BP487" t="str">
            <v/>
          </cell>
          <cell r="BQ487" t="str">
            <v>-</v>
          </cell>
          <cell r="BR487" t="str">
            <v>-</v>
          </cell>
          <cell r="BS487" t="str">
            <v>-</v>
          </cell>
          <cell r="BT487" t="str">
            <v>นางศิริพร เต๋โจ</v>
          </cell>
          <cell r="BU487">
            <v>0</v>
          </cell>
          <cell r="BV487"/>
          <cell r="BW487"/>
          <cell r="BX487"/>
          <cell r="BY487"/>
          <cell r="BZ487"/>
          <cell r="CA487"/>
          <cell r="CB487"/>
          <cell r="CC487" t="str">
            <v>จันทร์นิภา</v>
          </cell>
          <cell r="CD487"/>
          <cell r="CE487"/>
          <cell r="CF487"/>
          <cell r="CG487"/>
          <cell r="CH487"/>
          <cell r="CI487"/>
          <cell r="CJ487"/>
          <cell r="CK487"/>
          <cell r="CL487"/>
          <cell r="CM487"/>
          <cell r="CN487"/>
          <cell r="CO487"/>
        </row>
        <row r="488">
          <cell r="B488">
            <v>1943</v>
          </cell>
          <cell r="C488">
            <v>481</v>
          </cell>
          <cell r="D488">
            <v>1</v>
          </cell>
          <cell r="E488">
            <v>8</v>
          </cell>
          <cell r="F488">
            <v>2565</v>
          </cell>
          <cell r="G488">
            <v>800012476381</v>
          </cell>
          <cell r="H488" t="str">
            <v>นาย</v>
          </cell>
          <cell r="I488" t="str">
            <v>อนุพงศ์</v>
          </cell>
          <cell r="J488" t="str">
            <v>ทำศรี</v>
          </cell>
          <cell r="K488">
            <v>3710100849197</v>
          </cell>
          <cell r="L488" t="str">
            <v>ไชยปราการ</v>
          </cell>
          <cell r="M488" t="str">
            <v>เชียงใหม่ 2</v>
          </cell>
          <cell r="N488">
            <v>8</v>
          </cell>
          <cell r="O488" t="str">
            <v>สินเชื่อธนาคารประชาชน</v>
          </cell>
          <cell r="P488" t="str">
            <v>1.บุคคลค้ำประกัน</v>
          </cell>
          <cell r="Q488">
            <v>21936.92</v>
          </cell>
          <cell r="R488">
            <v>3953.87</v>
          </cell>
          <cell r="S488" t="str">
            <v>จังหวัดฝาง</v>
          </cell>
          <cell r="T488" t="str">
            <v>ผบ.632</v>
          </cell>
          <cell r="U488">
            <v>2556</v>
          </cell>
          <cell r="V488" t="str">
            <v>ผบ.722</v>
          </cell>
          <cell r="W488">
            <v>2556</v>
          </cell>
          <cell r="X488">
            <v>4</v>
          </cell>
          <cell r="Y488">
            <v>12</v>
          </cell>
          <cell r="Z488">
            <v>2556</v>
          </cell>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v>1200</v>
          </cell>
          <cell r="BD488">
            <v>10</v>
          </cell>
          <cell r="BE488">
            <v>6</v>
          </cell>
          <cell r="BF488">
            <v>2567</v>
          </cell>
          <cell r="BG488">
            <v>0</v>
          </cell>
          <cell r="BH488" t="str">
            <v>-</v>
          </cell>
          <cell r="BI488" t="str">
            <v>-</v>
          </cell>
          <cell r="BJ488" t="str">
            <v>-</v>
          </cell>
          <cell r="BK488">
            <v>0</v>
          </cell>
          <cell r="BL488">
            <v>1845</v>
          </cell>
          <cell r="BM488">
            <v>0</v>
          </cell>
          <cell r="BN488" t="str">
            <v/>
          </cell>
          <cell r="BO488" t="str">
            <v/>
          </cell>
          <cell r="BP488" t="str">
            <v/>
          </cell>
          <cell r="BQ488" t="str">
            <v>-</v>
          </cell>
          <cell r="BR488" t="str">
            <v>-</v>
          </cell>
          <cell r="BS488" t="str">
            <v>-</v>
          </cell>
          <cell r="BT488" t="str">
            <v>นายอนุพงศ์ ทำศรี</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1944</v>
          </cell>
          <cell r="C489">
            <v>482</v>
          </cell>
          <cell r="D489">
            <v>1</v>
          </cell>
          <cell r="E489">
            <v>8</v>
          </cell>
          <cell r="F489">
            <v>2565</v>
          </cell>
          <cell r="G489">
            <v>800015575791</v>
          </cell>
          <cell r="H489" t="str">
            <v>นาย</v>
          </cell>
          <cell r="I489" t="str">
            <v>จารึก</v>
          </cell>
          <cell r="J489" t="str">
            <v>บุญชุม</v>
          </cell>
          <cell r="K489">
            <v>3500900540541</v>
          </cell>
          <cell r="L489" t="str">
            <v>ไชยปราการ</v>
          </cell>
          <cell r="M489" t="str">
            <v>เชียงใหม่ 2</v>
          </cell>
          <cell r="N489">
            <v>8</v>
          </cell>
          <cell r="O489" t="str">
            <v>สินเชื่อธนาคารประชาชน</v>
          </cell>
          <cell r="P489" t="str">
            <v>1.บุคคลค้ำประกัน</v>
          </cell>
          <cell r="Q489">
            <v>23750</v>
          </cell>
          <cell r="R489">
            <v>3544.3</v>
          </cell>
          <cell r="S489" t="str">
            <v>จังหวัดฝาง</v>
          </cell>
          <cell r="T489" t="str">
            <v>ผบ.633</v>
          </cell>
          <cell r="U489">
            <v>2556</v>
          </cell>
          <cell r="V489" t="str">
            <v>ผบ.644</v>
          </cell>
          <cell r="W489">
            <v>2556</v>
          </cell>
          <cell r="X489"/>
          <cell r="Y489"/>
          <cell r="Z489"/>
          <cell r="AA489">
            <v>13</v>
          </cell>
          <cell r="AB489">
            <v>11</v>
          </cell>
          <cell r="AC489">
            <v>2556</v>
          </cell>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t="str">
            <v>0
1500</v>
          </cell>
          <cell r="BD489" t="str">
            <v>31
19</v>
          </cell>
          <cell r="BE489" t="str">
            <v>1
4</v>
          </cell>
          <cell r="BF489" t="str">
            <v>2567
2567</v>
          </cell>
          <cell r="BG489">
            <v>0</v>
          </cell>
          <cell r="BH489" t="str">
            <v>-</v>
          </cell>
          <cell r="BI489" t="str">
            <v>-</v>
          </cell>
          <cell r="BJ489" t="str">
            <v>-</v>
          </cell>
          <cell r="BK489">
            <v>0</v>
          </cell>
          <cell r="BL489" t="str">
            <v>1040
405</v>
          </cell>
          <cell r="BM489">
            <v>0</v>
          </cell>
          <cell r="BN489" t="str">
            <v/>
          </cell>
          <cell r="BO489" t="str">
            <v/>
          </cell>
          <cell r="BP489" t="str">
            <v/>
          </cell>
          <cell r="BQ489" t="str">
            <v>-</v>
          </cell>
          <cell r="BR489" t="str">
            <v>-</v>
          </cell>
          <cell r="BS489" t="str">
            <v>-</v>
          </cell>
          <cell r="BT489" t="str">
            <v>นายจารึก บุญชุม</v>
          </cell>
          <cell r="BU489">
            <v>0</v>
          </cell>
          <cell r="BV489"/>
          <cell r="BW489"/>
          <cell r="BX489"/>
          <cell r="BY489"/>
          <cell r="BZ489"/>
          <cell r="CA489"/>
          <cell r="CB489"/>
          <cell r="CC489" t="str">
            <v>จันทร์นิภา</v>
          </cell>
          <cell r="CD489" t="str">
            <v>2.ด.ต.สรสิช สุธรรม</v>
          </cell>
          <cell r="CE489" t="str">
            <v>คู่สมรสจำเลยที่ 1</v>
          </cell>
          <cell r="CF489"/>
          <cell r="CG489"/>
          <cell r="CH489"/>
          <cell r="CI489"/>
          <cell r="CJ489"/>
          <cell r="CK489"/>
          <cell r="CL489"/>
          <cell r="CM489"/>
          <cell r="CN489"/>
          <cell r="CO489"/>
        </row>
        <row r="490">
          <cell r="B490">
            <v>1945</v>
          </cell>
          <cell r="C490">
            <v>483</v>
          </cell>
          <cell r="D490">
            <v>1</v>
          </cell>
          <cell r="E490">
            <v>8</v>
          </cell>
          <cell r="F490">
            <v>2565</v>
          </cell>
          <cell r="G490">
            <v>800015575239</v>
          </cell>
          <cell r="H490" t="str">
            <v>นาง</v>
          </cell>
          <cell r="I490" t="str">
            <v>ปรัศนีย์</v>
          </cell>
          <cell r="J490" t="str">
            <v>พนมการ</v>
          </cell>
          <cell r="K490">
            <v>3500900112760</v>
          </cell>
          <cell r="L490" t="str">
            <v>ไชยปราการ</v>
          </cell>
          <cell r="M490" t="str">
            <v>เชียงใหม่ 2</v>
          </cell>
          <cell r="N490">
            <v>8</v>
          </cell>
          <cell r="O490" t="str">
            <v>สินเชื่อธนาคารประชาชน</v>
          </cell>
          <cell r="P490" t="str">
            <v>1.บุคคลค้ำประกัน</v>
          </cell>
          <cell r="Q490">
            <v>27500</v>
          </cell>
          <cell r="R490">
            <v>4341.5</v>
          </cell>
          <cell r="S490" t="str">
            <v>จังหวัดฝาง</v>
          </cell>
          <cell r="T490" t="str">
            <v>ผบ.630</v>
          </cell>
          <cell r="U490">
            <v>2556</v>
          </cell>
          <cell r="V490" t="str">
            <v>ผบ.642</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10/10/2565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
          </cell>
          <cell r="BO490" t="str">
            <v/>
          </cell>
          <cell r="BP490" t="str">
            <v/>
          </cell>
          <cell r="BQ490" t="str">
            <v>-</v>
          </cell>
          <cell r="BR490" t="str">
            <v>-</v>
          </cell>
          <cell r="BS490" t="str">
            <v>-</v>
          </cell>
          <cell r="BT490" t="str">
            <v>นางปรัศนีย์ พนมการ</v>
          </cell>
          <cell r="BU490">
            <v>0</v>
          </cell>
          <cell r="BV490"/>
          <cell r="BW490"/>
          <cell r="BX490"/>
          <cell r="BY490"/>
          <cell r="BZ490"/>
          <cell r="CA490"/>
          <cell r="CB490"/>
          <cell r="CC490" t="str">
            <v>จันทร์นิภา</v>
          </cell>
          <cell r="CD490"/>
          <cell r="CE490"/>
          <cell r="CF490"/>
          <cell r="CG490"/>
          <cell r="CH490"/>
          <cell r="CI490"/>
          <cell r="CJ490"/>
          <cell r="CK490"/>
          <cell r="CL490"/>
          <cell r="CM490"/>
          <cell r="CN490"/>
          <cell r="CO490"/>
        </row>
        <row r="491">
          <cell r="B491">
            <v>1946</v>
          </cell>
          <cell r="C491">
            <v>484</v>
          </cell>
          <cell r="D491">
            <v>1</v>
          </cell>
          <cell r="E491">
            <v>8</v>
          </cell>
          <cell r="F491">
            <v>2565</v>
          </cell>
          <cell r="G491">
            <v>800029255182</v>
          </cell>
          <cell r="H491" t="str">
            <v>นาง</v>
          </cell>
          <cell r="I491" t="str">
            <v>อารี</v>
          </cell>
          <cell r="J491" t="str">
            <v>วงค์วิชา</v>
          </cell>
          <cell r="K491">
            <v>3501500390933</v>
          </cell>
          <cell r="L491" t="str">
            <v>สาขาแม่อาย</v>
          </cell>
          <cell r="M491" t="str">
            <v>เชียงใหม่ 2</v>
          </cell>
          <cell r="N491">
            <v>8</v>
          </cell>
          <cell r="O491" t="str">
            <v>สินเชื่อธนาคารประชาชน</v>
          </cell>
          <cell r="P491" t="str">
            <v>1.บุคคลค้ำประกัน</v>
          </cell>
          <cell r="Q491">
            <v>30000</v>
          </cell>
          <cell r="R491">
            <v>1162.68</v>
          </cell>
          <cell r="S491" t="str">
            <v>จังหวัดฝาง</v>
          </cell>
          <cell r="T491" t="str">
            <v>ผบ.627</v>
          </cell>
          <cell r="U491">
            <v>2556</v>
          </cell>
          <cell r="V491" t="str">
            <v>ผบ.721</v>
          </cell>
          <cell r="W491">
            <v>2556</v>
          </cell>
          <cell r="X491">
            <v>4</v>
          </cell>
          <cell r="Y491">
            <v>12</v>
          </cell>
          <cell r="Z491">
            <v>2556</v>
          </cell>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v>
          </cell>
          <cell r="BC491">
            <v>0</v>
          </cell>
          <cell r="BD491">
            <v>31</v>
          </cell>
          <cell r="BE491">
            <v>1</v>
          </cell>
          <cell r="BF491">
            <v>2567</v>
          </cell>
          <cell r="BG491">
            <v>0</v>
          </cell>
          <cell r="BH491" t="str">
            <v>-</v>
          </cell>
          <cell r="BI491" t="str">
            <v>-</v>
          </cell>
          <cell r="BJ491" t="str">
            <v>-</v>
          </cell>
          <cell r="BK491">
            <v>0</v>
          </cell>
          <cell r="BL491">
            <v>1445</v>
          </cell>
          <cell r="BM491">
            <v>0</v>
          </cell>
          <cell r="BN491" t="str">
            <v/>
          </cell>
          <cell r="BO491" t="str">
            <v/>
          </cell>
          <cell r="BP491" t="str">
            <v/>
          </cell>
          <cell r="BQ491" t="str">
            <v>-</v>
          </cell>
          <cell r="BR491" t="str">
            <v>-</v>
          </cell>
          <cell r="BS491" t="str">
            <v>-</v>
          </cell>
          <cell r="BT491" t="str">
            <v>นางอารี วงค์วิชา</v>
          </cell>
          <cell r="BU491">
            <v>0</v>
          </cell>
          <cell r="BV491" t="str">
            <v>1.นางอารี วงค์วิชา
2.นางดี พรหมเศษศักดิ์
3.นายอินทร พรหมเศษศักดิ์
4.นางไพบูลย์ ไกรเทพ
5.นายอุดม ไกรเทพ</v>
          </cell>
          <cell r="BW491" t="str">
            <v>จำเลยที่ 1
จำเลยที่ 2
คู่สมรสจำเลยที่ 2
จำเลยที่ 3
คู่สมรสจำเลยที่ 3</v>
          </cell>
          <cell r="BX491" t="str">
            <v>3-5015-00390-93-3
3-5010-00256-73-1
3-5010-00427-67-6
3-5010-00384-12-8
3-9201-01053-10-6</v>
          </cell>
          <cell r="BY491"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1" t="str">
            <v>ไม่พบทรัพย์</v>
          </cell>
          <cell r="CA491"/>
          <cell r="CB491"/>
          <cell r="CC491" t="str">
            <v>จันทร์นิภา</v>
          </cell>
          <cell r="CD491"/>
          <cell r="CE491"/>
          <cell r="CF491"/>
          <cell r="CG491"/>
          <cell r="CH491"/>
          <cell r="CI491"/>
          <cell r="CJ491"/>
          <cell r="CK491"/>
          <cell r="CL491"/>
          <cell r="CM491"/>
          <cell r="CN491"/>
          <cell r="CO491"/>
        </row>
        <row r="492">
          <cell r="B492">
            <v>1947</v>
          </cell>
          <cell r="C492">
            <v>485</v>
          </cell>
          <cell r="D492">
            <v>1</v>
          </cell>
          <cell r="E492">
            <v>8</v>
          </cell>
          <cell r="F492">
            <v>2565</v>
          </cell>
          <cell r="G492">
            <v>800001463515</v>
          </cell>
          <cell r="H492" t="str">
            <v>นาง</v>
          </cell>
          <cell r="I492" t="str">
            <v>รพีพันธุ์</v>
          </cell>
          <cell r="J492" t="str">
            <v>ธรรมวาทิตย์</v>
          </cell>
          <cell r="K492">
            <v>3500900667958</v>
          </cell>
          <cell r="L492" t="str">
            <v>ฝาง</v>
          </cell>
          <cell r="M492" t="str">
            <v>เชียงใหม่ 2</v>
          </cell>
          <cell r="N492">
            <v>8</v>
          </cell>
          <cell r="O492" t="str">
            <v>สินเชื่อธนาคารประชาชน</v>
          </cell>
          <cell r="P492" t="str">
            <v>1.บุคคลค้ำประกัน</v>
          </cell>
          <cell r="Q492">
            <v>54897.11</v>
          </cell>
          <cell r="R492">
            <v>8972.83</v>
          </cell>
          <cell r="S492" t="str">
            <v>จังหวัดฝาง</v>
          </cell>
          <cell r="T492" t="str">
            <v>ผบ.650</v>
          </cell>
          <cell r="U492">
            <v>2556</v>
          </cell>
          <cell r="V492" t="str">
            <v>ผบ.736</v>
          </cell>
          <cell r="W492">
            <v>2556</v>
          </cell>
          <cell r="X492"/>
          <cell r="Y492"/>
          <cell r="Z492"/>
          <cell r="AA492">
            <v>9</v>
          </cell>
          <cell r="AB492">
            <v>12</v>
          </cell>
          <cell r="AC492">
            <v>2556</v>
          </cell>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1/8/2565)//สืบแล้ว รายงานวันที่ 29/12/2565</v>
          </cell>
          <cell r="BC492" t="str">
            <v>0
900</v>
          </cell>
          <cell r="BD492" t="str">
            <v>31
10</v>
          </cell>
          <cell r="BE492" t="str">
            <v>1
6</v>
          </cell>
          <cell r="BF492" t="str">
            <v>2567
2567</v>
          </cell>
          <cell r="BG492">
            <v>0</v>
          </cell>
          <cell r="BH492" t="str">
            <v>-</v>
          </cell>
          <cell r="BI492" t="str">
            <v>-</v>
          </cell>
          <cell r="BJ492" t="str">
            <v>-</v>
          </cell>
          <cell r="BK492">
            <v>0</v>
          </cell>
          <cell r="BL492" t="str">
            <v>1075
235</v>
          </cell>
          <cell r="BM492">
            <v>0</v>
          </cell>
          <cell r="BN492" t="str">
            <v/>
          </cell>
          <cell r="BO492" t="str">
            <v/>
          </cell>
          <cell r="BP492" t="str">
            <v/>
          </cell>
          <cell r="BQ492" t="str">
            <v>-</v>
          </cell>
          <cell r="BR492" t="str">
            <v>-</v>
          </cell>
          <cell r="BS492" t="str">
            <v>-</v>
          </cell>
          <cell r="BT492" t="str">
            <v>นางรพีพันธุ์ ธรรมวาทิตย์</v>
          </cell>
          <cell r="BU492">
            <v>0</v>
          </cell>
          <cell r="BV492" t="str">
            <v>1.นางรพีพันธุ์ ธรรมวาทิตย์
2.นายสุรวิชย์ ธรรมวาทิตย์
3.นางสาวกัญจน์สุตา พงษ์พินยาพิบูลย์</v>
          </cell>
          <cell r="BW492" t="str">
            <v>จำเลยที่ 1
คู่สมรสจำเลยที่ 1
จำเลยที่ 2</v>
          </cell>
          <cell r="BX492" t="str">
            <v>3-5009-00667-95-8
3-5009-00667-94-0
3-5009-00953-05-5</v>
          </cell>
          <cell r="BY492"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2" t="str">
            <v>พบทรัพย์</v>
          </cell>
          <cell r="CA492"/>
          <cell r="CB492">
            <v>3</v>
          </cell>
          <cell r="CC492" t="str">
            <v>จันทร์นิภา</v>
          </cell>
          <cell r="CD492" t="str">
            <v>3.นายทวีพงษ์ ภิญโญฤทธิ์</v>
          </cell>
          <cell r="CE492" t="str">
            <v>จำเลยที่ 2</v>
          </cell>
          <cell r="CF492"/>
          <cell r="CG492"/>
          <cell r="CH492"/>
          <cell r="CI492"/>
          <cell r="CJ492"/>
          <cell r="CK492"/>
          <cell r="CL492"/>
          <cell r="CM492"/>
          <cell r="CN492"/>
          <cell r="CO492"/>
        </row>
        <row r="493">
          <cell r="B493">
            <v>1948</v>
          </cell>
          <cell r="C493">
            <v>486</v>
          </cell>
          <cell r="D493">
            <v>1</v>
          </cell>
          <cell r="E493">
            <v>8</v>
          </cell>
          <cell r="F493">
            <v>2565</v>
          </cell>
          <cell r="G493">
            <v>800014668928</v>
          </cell>
          <cell r="H493" t="str">
            <v>นาง</v>
          </cell>
          <cell r="I493" t="str">
            <v>ประสงค์</v>
          </cell>
          <cell r="J493" t="str">
            <v>นิราวรรณ์</v>
          </cell>
          <cell r="K493">
            <v>3501000211525</v>
          </cell>
          <cell r="L493" t="str">
            <v>สาขาแม่อาย</v>
          </cell>
          <cell r="M493" t="str">
            <v>เชียงใหม่ 2</v>
          </cell>
          <cell r="N493">
            <v>8</v>
          </cell>
          <cell r="O493" t="str">
            <v>สินเชื่อพัฒนาองค์กรชุมชน (รายบุคคล)</v>
          </cell>
          <cell r="P493" t="str">
            <v>1.บุคคลค้ำประกัน</v>
          </cell>
          <cell r="Q493">
            <v>138226.88</v>
          </cell>
          <cell r="R493">
            <v>9500.73</v>
          </cell>
          <cell r="S493" t="str">
            <v>จังหวัดฝาง</v>
          </cell>
          <cell r="T493" t="str">
            <v>ผบ.31</v>
          </cell>
          <cell r="U493">
            <v>2555</v>
          </cell>
          <cell r="V493" t="str">
            <v>ผบ.134</v>
          </cell>
          <cell r="W493">
            <v>2556</v>
          </cell>
          <cell r="X493">
            <v>22</v>
          </cell>
          <cell r="Y493">
            <v>4</v>
          </cell>
          <cell r="Z493">
            <v>2556</v>
          </cell>
          <cell r="AA493"/>
          <cell r="AB493"/>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4/10/2565</v>
          </cell>
          <cell r="BC493" t="str">
            <v>0
1800</v>
          </cell>
          <cell r="BD493" t="str">
            <v>31
19</v>
          </cell>
          <cell r="BE493" t="str">
            <v>1
4</v>
          </cell>
          <cell r="BF493" t="str">
            <v>2567
2567</v>
          </cell>
          <cell r="BG493">
            <v>0</v>
          </cell>
          <cell r="BH493" t="str">
            <v>-</v>
          </cell>
          <cell r="BI493" t="str">
            <v>-</v>
          </cell>
          <cell r="BJ493" t="str">
            <v>-</v>
          </cell>
          <cell r="BK493">
            <v>0</v>
          </cell>
          <cell r="BL493" t="str">
            <v>1040
430</v>
          </cell>
          <cell r="BM493">
            <v>0</v>
          </cell>
          <cell r="BN493" t="str">
            <v/>
          </cell>
          <cell r="BO493" t="str">
            <v/>
          </cell>
          <cell r="BP493" t="str">
            <v/>
          </cell>
          <cell r="BQ493" t="str">
            <v>-</v>
          </cell>
          <cell r="BR493" t="str">
            <v>-</v>
          </cell>
          <cell r="BS493" t="str">
            <v>-</v>
          </cell>
          <cell r="BT493" t="str">
            <v>นางประสงค์ นิราวรรณ์</v>
          </cell>
          <cell r="BU493">
            <v>0</v>
          </cell>
          <cell r="BV493" t="str">
            <v>1.นางประสงค์ นิราวรรณ์
2.นายจรูญ นิราวรรณ์
3.นางอุไร สุภาศรี
4.นายอุดม สุภาศรี
5.นางแก้ว ปันที
6.นายจันทร์ ปันที</v>
          </cell>
          <cell r="BW493" t="str">
            <v>จำเลยที่ 1
คู่สมรสจำเลยที่ 1
จำเลยที่ 2
คู่สมรสจำเลยที่ 2
จำเลยที่ 3
คู่สมรสจำเลยที่ 3</v>
          </cell>
          <cell r="BX493" t="str">
            <v>3-5010-00211-52-5
3-5010-00211-51-7
3-5010-00148-93-9
3-5010-00148-92-1
3-5010-00211-32-1
3-5010-00211-55-0</v>
          </cell>
          <cell r="BY49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3" t="str">
            <v>ไม่พบทรัพย์</v>
          </cell>
          <cell r="CA493"/>
          <cell r="CB493"/>
          <cell r="CC493" t="str">
            <v>จันทร์นิภา</v>
          </cell>
          <cell r="CD493"/>
          <cell r="CE493"/>
          <cell r="CF493"/>
          <cell r="CG493"/>
          <cell r="CH493"/>
          <cell r="CI493"/>
          <cell r="CJ493"/>
          <cell r="CK493"/>
          <cell r="CL493"/>
          <cell r="CM493"/>
          <cell r="CN493"/>
          <cell r="CO493"/>
        </row>
        <row r="494">
          <cell r="B494">
            <v>1949</v>
          </cell>
          <cell r="C494">
            <v>487</v>
          </cell>
          <cell r="D494">
            <v>1</v>
          </cell>
          <cell r="E494">
            <v>8</v>
          </cell>
          <cell r="F494">
            <v>2565</v>
          </cell>
          <cell r="G494">
            <v>800022744331</v>
          </cell>
          <cell r="H494" t="str">
            <v>นาย</v>
          </cell>
          <cell r="I494" t="str">
            <v>พิทักษ์</v>
          </cell>
          <cell r="J494" t="str">
            <v>คำวิเศษ</v>
          </cell>
          <cell r="K494">
            <v>1500900167355</v>
          </cell>
          <cell r="L494" t="str">
            <v>สาขาฝาง</v>
          </cell>
          <cell r="M494" t="str">
            <v>เชียงใหม่ 2</v>
          </cell>
          <cell r="N494">
            <v>8</v>
          </cell>
          <cell r="O494" t="str">
            <v>สินเชื่อธนาคารประชาชน</v>
          </cell>
          <cell r="P494" t="str">
            <v>1.บุคคลค้ำประกัน</v>
          </cell>
          <cell r="Q494">
            <v>69442</v>
          </cell>
          <cell r="R494">
            <v>1776.31</v>
          </cell>
          <cell r="S494" t="str">
            <v>จังหวัดฝาง</v>
          </cell>
          <cell r="T494" t="str">
            <v>ผบ.602</v>
          </cell>
          <cell r="U494">
            <v>2556</v>
          </cell>
          <cell r="V494" t="str">
            <v>ผบ.631</v>
          </cell>
          <cell r="W494">
            <v>2556</v>
          </cell>
          <cell r="X494"/>
          <cell r="Y494"/>
          <cell r="Z494"/>
          <cell r="AA494">
            <v>13</v>
          </cell>
          <cell r="AB494">
            <v>11</v>
          </cell>
          <cell r="AC494">
            <v>2556</v>
          </cell>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1/8/2565)//กำลังดำเนินการสืบทรัพย์//สืบแล้ว รายงานวันที่ 10/10/2565</v>
          </cell>
          <cell r="BC494">
            <v>0</v>
          </cell>
          <cell r="BD494">
            <v>31</v>
          </cell>
          <cell r="BE494">
            <v>1</v>
          </cell>
          <cell r="BF494">
            <v>2567</v>
          </cell>
          <cell r="BG494">
            <v>0</v>
          </cell>
          <cell r="BH494" t="str">
            <v>-</v>
          </cell>
          <cell r="BI494" t="str">
            <v>-</v>
          </cell>
          <cell r="BJ494" t="str">
            <v>-</v>
          </cell>
          <cell r="BK494">
            <v>0</v>
          </cell>
          <cell r="BL494">
            <v>1015</v>
          </cell>
          <cell r="BM494">
            <v>0</v>
          </cell>
          <cell r="BN494" t="str">
            <v/>
          </cell>
          <cell r="BO494" t="str">
            <v/>
          </cell>
          <cell r="BP494" t="str">
            <v/>
          </cell>
          <cell r="BQ494" t="str">
            <v>-</v>
          </cell>
          <cell r="BR494" t="str">
            <v>-</v>
          </cell>
          <cell r="BS494" t="str">
            <v>-</v>
          </cell>
          <cell r="BT494" t="str">
            <v>นายพิทักษ์ คำวิเศษ</v>
          </cell>
          <cell r="BU494">
            <v>0</v>
          </cell>
          <cell r="BV494" t="str">
            <v>1.นายพิทักษ์ คำวิเศษ
2.นายวีรพล วิไชยา
3.นางสาวสิริญญา พันธุ์ซื่อ
4.นางสาวนันท์ชิราภรณ์ ศรีรุวัฒน์</v>
          </cell>
          <cell r="BW494" t="str">
            <v>จำเลยที่ 1
จำเลยที่ 2
คู่สมรสจำเลยที่ 2
จำเลยที่ 3</v>
          </cell>
          <cell r="BX494" t="str">
            <v>1-5009-00167-35-5
1-5009-00100-51-0
1-5010-00071-92-1
1-6599-00244-56-0</v>
          </cell>
          <cell r="BY4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1950</v>
          </cell>
          <cell r="C495">
            <v>488</v>
          </cell>
          <cell r="D495">
            <v>1</v>
          </cell>
          <cell r="E495">
            <v>8</v>
          </cell>
          <cell r="F495">
            <v>2565</v>
          </cell>
          <cell r="G495">
            <v>806750010787</v>
          </cell>
          <cell r="H495" t="str">
            <v>นาง</v>
          </cell>
          <cell r="I495" t="str">
            <v>เรณู</v>
          </cell>
          <cell r="J495" t="str">
            <v>ฟองมณี</v>
          </cell>
          <cell r="K495">
            <v>3500900063173</v>
          </cell>
          <cell r="L495" t="str">
            <v>สาขาฝาง</v>
          </cell>
          <cell r="M495" t="str">
            <v>เชียงใหม่ 2</v>
          </cell>
          <cell r="N495">
            <v>8</v>
          </cell>
          <cell r="O495" t="str">
            <v>สินเชื่อไทรทอง</v>
          </cell>
          <cell r="P495" t="str">
            <v>1.บุคคลค้ำประกัน</v>
          </cell>
          <cell r="Q495">
            <v>500000</v>
          </cell>
          <cell r="R495">
            <v>160341.76999999999</v>
          </cell>
          <cell r="S495" t="str">
            <v>จังหวัดฝาง</v>
          </cell>
          <cell r="T495" t="str">
            <v>ผบ.580</v>
          </cell>
          <cell r="U495">
            <v>2556</v>
          </cell>
          <cell r="V495" t="str">
            <v>ผบ.185</v>
          </cell>
          <cell r="W495">
            <v>2556</v>
          </cell>
          <cell r="X495"/>
          <cell r="Y495"/>
          <cell r="Z495"/>
          <cell r="AA495">
            <v>5</v>
          </cell>
          <cell r="AB495">
            <v>6</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v>0</v>
          </cell>
          <cell r="BD495">
            <v>31</v>
          </cell>
          <cell r="BE495">
            <v>1</v>
          </cell>
          <cell r="BF495">
            <v>2567</v>
          </cell>
          <cell r="BG495">
            <v>0</v>
          </cell>
          <cell r="BH495" t="str">
            <v>-</v>
          </cell>
          <cell r="BI495" t="str">
            <v>-</v>
          </cell>
          <cell r="BJ495" t="str">
            <v>-</v>
          </cell>
          <cell r="BK495">
            <v>0</v>
          </cell>
          <cell r="BL495">
            <v>900</v>
          </cell>
          <cell r="BM495">
            <v>0</v>
          </cell>
          <cell r="BN495" t="str">
            <v/>
          </cell>
          <cell r="BO495" t="str">
            <v/>
          </cell>
          <cell r="BP495" t="str">
            <v/>
          </cell>
          <cell r="BQ495" t="str">
            <v>-</v>
          </cell>
          <cell r="BR495" t="str">
            <v>-</v>
          </cell>
          <cell r="BS495" t="str">
            <v>-</v>
          </cell>
          <cell r="BT495" t="str">
            <v>นางเรณู ฟองมณี</v>
          </cell>
          <cell r="BU495">
            <v>0</v>
          </cell>
          <cell r="BV495" t="str">
            <v>1.นางเรณู ฟองมณี
2.นายสวรรค์ ฟองมณี
3.พระอธิการ ทรัพย์ทวี ฟองมณี</v>
          </cell>
          <cell r="BW495" t="str">
            <v>จำเลยที่ 1
จำเลยที่ 2
จำเลยที่ 3</v>
          </cell>
          <cell r="BX495" t="str">
            <v>3-5009-00063-17-3
3-5009-00063-16-5
3-5009-00063-18-1</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1951</v>
          </cell>
          <cell r="C496">
            <v>489</v>
          </cell>
          <cell r="D496">
            <v>1</v>
          </cell>
          <cell r="E496">
            <v>8</v>
          </cell>
          <cell r="F496">
            <v>2565</v>
          </cell>
          <cell r="G496">
            <v>800024860747</v>
          </cell>
          <cell r="H496" t="str">
            <v>นางสาว</v>
          </cell>
          <cell r="I496" t="str">
            <v>วิไลลักษณ์</v>
          </cell>
          <cell r="J496" t="str">
            <v>งามโสภา</v>
          </cell>
          <cell r="K496">
            <v>1430200021499</v>
          </cell>
          <cell r="L496" t="str">
            <v>สาขาฝาง</v>
          </cell>
          <cell r="M496" t="str">
            <v>เชียงใหม่ 2</v>
          </cell>
          <cell r="N496">
            <v>8</v>
          </cell>
          <cell r="O496" t="str">
            <v>สินเชื่อธนาคารประชาชน</v>
          </cell>
          <cell r="P496" t="str">
            <v>1.บุคคลค้ำประกัน</v>
          </cell>
          <cell r="Q496">
            <v>90134.27</v>
          </cell>
          <cell r="R496">
            <v>5071.8900000000003</v>
          </cell>
          <cell r="S496" t="str">
            <v>จังหวัดฝาง</v>
          </cell>
          <cell r="T496" t="str">
            <v>ผบ.618</v>
          </cell>
          <cell r="U496">
            <v>2556</v>
          </cell>
          <cell r="V496" t="str">
            <v>ผบ.648</v>
          </cell>
          <cell r="W496">
            <v>2556</v>
          </cell>
          <cell r="X496">
            <v>13</v>
          </cell>
          <cell r="Y496">
            <v>11</v>
          </cell>
          <cell r="Z496">
            <v>2556</v>
          </cell>
          <cell r="AA496"/>
          <cell r="AB496"/>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1/8/2565 ) // สืบที่ดินแล้ว รายงานสืบ 10/10/2565</v>
          </cell>
          <cell r="BC496">
            <v>0</v>
          </cell>
          <cell r="BD496">
            <v>31</v>
          </cell>
          <cell r="BE496">
            <v>1</v>
          </cell>
          <cell r="BF496">
            <v>2567</v>
          </cell>
          <cell r="BG496">
            <v>0</v>
          </cell>
          <cell r="BH496" t="str">
            <v>-</v>
          </cell>
          <cell r="BI496" t="str">
            <v>-</v>
          </cell>
          <cell r="BJ496" t="str">
            <v>-</v>
          </cell>
          <cell r="BK496">
            <v>0</v>
          </cell>
          <cell r="BL496">
            <v>695</v>
          </cell>
          <cell r="BM496">
            <v>0</v>
          </cell>
          <cell r="BN496" t="str">
            <v/>
          </cell>
          <cell r="BO496" t="str">
            <v/>
          </cell>
          <cell r="BP496" t="str">
            <v/>
          </cell>
          <cell r="BQ496" t="str">
            <v>-</v>
          </cell>
          <cell r="BR496" t="str">
            <v>-</v>
          </cell>
          <cell r="BS496" t="str">
            <v>-</v>
          </cell>
          <cell r="BT496" t="str">
            <v>นางสาววิไลลักษณ์ งามโสภา</v>
          </cell>
          <cell r="BU496">
            <v>0</v>
          </cell>
          <cell r="BV496" t="str">
            <v>1.นางสาววิไลลักษณ์ งามโสภา
2.นายณิชพน เหล็กกล้า
3.นางสาวจินดา กันธะวงค์</v>
          </cell>
          <cell r="BW496" t="str">
            <v>จำเลยที่ 1
จำเลยที่ 2
จำเลยที่ 3</v>
          </cell>
          <cell r="BX496" t="str">
            <v>1-4302-00021-49-9
3-5009-00183-64-1
3-5009-00411-36-8</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1952</v>
          </cell>
          <cell r="C497">
            <v>490</v>
          </cell>
          <cell r="D497">
            <v>1</v>
          </cell>
          <cell r="E497">
            <v>8</v>
          </cell>
          <cell r="F497">
            <v>2565</v>
          </cell>
          <cell r="G497">
            <v>800024652490</v>
          </cell>
          <cell r="H497" t="str">
            <v>นางสาว</v>
          </cell>
          <cell r="I497" t="str">
            <v>อทิตา</v>
          </cell>
          <cell r="J497" t="str">
            <v>ศรีสร้อยแก้ว</v>
          </cell>
          <cell r="K497">
            <v>3100200061988</v>
          </cell>
          <cell r="L497" t="str">
            <v>สาขาฝาง</v>
          </cell>
          <cell r="M497" t="str">
            <v>เชียงใหม่ 2</v>
          </cell>
          <cell r="N497">
            <v>8</v>
          </cell>
          <cell r="O497" t="str">
            <v>สินเชื่อธนาคารประชาชน</v>
          </cell>
          <cell r="P497" t="str">
            <v>1.บุคคลค้ำประกัน</v>
          </cell>
          <cell r="Q497">
            <v>77777</v>
          </cell>
          <cell r="R497">
            <v>7619.49</v>
          </cell>
          <cell r="S497" t="str">
            <v>จังหวัดฝาง</v>
          </cell>
          <cell r="T497" t="str">
            <v>ผบ.617</v>
          </cell>
          <cell r="U497">
            <v>2556</v>
          </cell>
          <cell r="V497" t="str">
            <v>ผบ.647</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1/8/2565)//กำลังดำเนินการสืบทรัพย์//สืบแล้ว รายงานวันที่ 2/11/2565</v>
          </cell>
          <cell r="BC497">
            <v>0</v>
          </cell>
          <cell r="BD497">
            <v>31</v>
          </cell>
          <cell r="BE497">
            <v>1</v>
          </cell>
          <cell r="BF497">
            <v>2567</v>
          </cell>
          <cell r="BG497">
            <v>0</v>
          </cell>
          <cell r="BH497" t="str">
            <v>-</v>
          </cell>
          <cell r="BI497" t="str">
            <v>-</v>
          </cell>
          <cell r="BJ497" t="str">
            <v>-</v>
          </cell>
          <cell r="BK497">
            <v>0</v>
          </cell>
          <cell r="BL497">
            <v>1185</v>
          </cell>
          <cell r="BM497">
            <v>0</v>
          </cell>
          <cell r="BN497" t="str">
            <v/>
          </cell>
          <cell r="BO497" t="str">
            <v/>
          </cell>
          <cell r="BP497" t="str">
            <v/>
          </cell>
          <cell r="BQ497" t="str">
            <v>-</v>
          </cell>
          <cell r="BR497" t="str">
            <v>-</v>
          </cell>
          <cell r="BS497" t="str">
            <v>-</v>
          </cell>
          <cell r="BT497" t="str">
            <v>นางสาวอทิตา ศรีสร้อยแก้ว</v>
          </cell>
          <cell r="BU497">
            <v>0</v>
          </cell>
          <cell r="BV497" t="str">
            <v>1.นางสาวอทิตา ศรีสร้อยแก้ว
2.นายเดชธนา พรหมายน
3.นายประสิทธิ์ ตั้งใจ
4.นางสาวเครือมาส ตั้งใจ</v>
          </cell>
          <cell r="BW497" t="str">
            <v>จำเลยที่ 1
จำเลยที่ 2
จำเลยที่ 3
คู่สมรสจำเลยที่ 3</v>
          </cell>
          <cell r="BX497" t="str">
            <v>3-1002-00061-98-8
3-1014-00733-77-8
3-5009-00298-44-8
3-5706-00254-61-5</v>
          </cell>
          <cell r="BY497"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1953</v>
          </cell>
          <cell r="C498">
            <v>491</v>
          </cell>
          <cell r="D498">
            <v>1</v>
          </cell>
          <cell r="E498">
            <v>8</v>
          </cell>
          <cell r="F498">
            <v>2565</v>
          </cell>
          <cell r="G498">
            <v>800021979953</v>
          </cell>
          <cell r="H498" t="str">
            <v>นางสาว</v>
          </cell>
          <cell r="I498" t="str">
            <v>วาริน</v>
          </cell>
          <cell r="J498" t="str">
            <v>ถ้วยทอง</v>
          </cell>
          <cell r="K498">
            <v>3500900203714</v>
          </cell>
          <cell r="L498" t="str">
            <v>ฝาง</v>
          </cell>
          <cell r="M498" t="str">
            <v>เชียงใหม่ 2</v>
          </cell>
          <cell r="N498">
            <v>8</v>
          </cell>
          <cell r="O498" t="str">
            <v>สินเชื่อธนาคารประชาชน</v>
          </cell>
          <cell r="P498" t="str">
            <v>1.บุคคลค้ำประกัน</v>
          </cell>
          <cell r="Q498">
            <v>96666</v>
          </cell>
          <cell r="R498">
            <v>10928.64</v>
          </cell>
          <cell r="S498" t="str">
            <v>จังหวัดฝาง</v>
          </cell>
          <cell r="T498" t="str">
            <v>ผบ.646</v>
          </cell>
          <cell r="U498">
            <v>2556</v>
          </cell>
          <cell r="V498" t="str">
            <v>ผบ.732</v>
          </cell>
          <cell r="W498">
            <v>2556</v>
          </cell>
          <cell r="X498"/>
          <cell r="Y498"/>
          <cell r="Z498"/>
          <cell r="AA498">
            <v>9</v>
          </cell>
          <cell r="AB498">
            <v>12</v>
          </cell>
          <cell r="AC498">
            <v>2556</v>
          </cell>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10/10/2565</v>
          </cell>
          <cell r="BC498" t="str">
            <v>0
900</v>
          </cell>
          <cell r="BD498" t="str">
            <v>31
19</v>
          </cell>
          <cell r="BE498" t="str">
            <v>1
4</v>
          </cell>
          <cell r="BF498" t="str">
            <v>2567
2567</v>
          </cell>
          <cell r="BG498">
            <v>0</v>
          </cell>
          <cell r="BH498" t="str">
            <v>-</v>
          </cell>
          <cell r="BI498" t="str">
            <v>-</v>
          </cell>
          <cell r="BJ498" t="str">
            <v>-</v>
          </cell>
          <cell r="BK498">
            <v>0</v>
          </cell>
          <cell r="BL498" t="str">
            <v>975
235</v>
          </cell>
          <cell r="BM498">
            <v>0</v>
          </cell>
          <cell r="BN498" t="str">
            <v/>
          </cell>
          <cell r="BO498" t="str">
            <v/>
          </cell>
          <cell r="BP498" t="str">
            <v/>
          </cell>
          <cell r="BQ498" t="str">
            <v>-</v>
          </cell>
          <cell r="BR498" t="str">
            <v>-</v>
          </cell>
          <cell r="BS498" t="str">
            <v>-</v>
          </cell>
          <cell r="BT498" t="str">
            <v>นางสาววาริน ถ้วยทอง</v>
          </cell>
          <cell r="BU498">
            <v>0</v>
          </cell>
          <cell r="BV498"/>
          <cell r="BW498"/>
          <cell r="BX498"/>
          <cell r="BY498"/>
          <cell r="BZ498"/>
          <cell r="CA498"/>
          <cell r="CB498"/>
          <cell r="CC498" t="str">
            <v>จันทร์นิภา</v>
          </cell>
          <cell r="CD498"/>
          <cell r="CE498"/>
          <cell r="CF498"/>
          <cell r="CG498"/>
          <cell r="CH498"/>
          <cell r="CI498"/>
          <cell r="CJ498"/>
          <cell r="CK498"/>
          <cell r="CL498"/>
          <cell r="CM498"/>
          <cell r="CN498"/>
          <cell r="CO498"/>
        </row>
        <row r="499">
          <cell r="B499">
            <v>1954</v>
          </cell>
          <cell r="C499">
            <v>492</v>
          </cell>
          <cell r="D499">
            <v>1</v>
          </cell>
          <cell r="E499">
            <v>8</v>
          </cell>
          <cell r="F499">
            <v>2565</v>
          </cell>
          <cell r="G499">
            <v>800024249024</v>
          </cell>
          <cell r="H499" t="str">
            <v>นางสาว</v>
          </cell>
          <cell r="I499" t="str">
            <v>สุพรรณี</v>
          </cell>
          <cell r="J499" t="str">
            <v>วันมา</v>
          </cell>
          <cell r="K499">
            <v>1500900144941</v>
          </cell>
          <cell r="L499" t="str">
            <v>สาขาฝาง</v>
          </cell>
          <cell r="M499" t="str">
            <v>เชียงใหม่ 2</v>
          </cell>
          <cell r="N499">
            <v>8</v>
          </cell>
          <cell r="O499" t="str">
            <v>สินเชื่อธนาคารประชาชน</v>
          </cell>
          <cell r="P499" t="str">
            <v>1.บุคคลค้ำประกัน</v>
          </cell>
          <cell r="Q499">
            <v>97916</v>
          </cell>
          <cell r="R499">
            <v>8807.92</v>
          </cell>
          <cell r="S499" t="str">
            <v>จังหวัดฝาง</v>
          </cell>
          <cell r="T499" t="str">
            <v>ผบ.607</v>
          </cell>
          <cell r="U499">
            <v>2556</v>
          </cell>
          <cell r="V499" t="str">
            <v>ผบ.635</v>
          </cell>
          <cell r="W499">
            <v>2556</v>
          </cell>
          <cell r="X499"/>
          <cell r="Y499"/>
          <cell r="Z499"/>
          <cell r="AA499">
            <v>13</v>
          </cell>
          <cell r="AB499">
            <v>11</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v>0</v>
          </cell>
          <cell r="BD499">
            <v>31</v>
          </cell>
          <cell r="BE499">
            <v>1</v>
          </cell>
          <cell r="BF499">
            <v>2567</v>
          </cell>
          <cell r="BG499">
            <v>0</v>
          </cell>
          <cell r="BH499" t="str">
            <v>-</v>
          </cell>
          <cell r="BI499" t="str">
            <v>-</v>
          </cell>
          <cell r="BJ499" t="str">
            <v>-</v>
          </cell>
          <cell r="BK499">
            <v>0</v>
          </cell>
          <cell r="BL499">
            <v>975</v>
          </cell>
          <cell r="BM499">
            <v>0</v>
          </cell>
          <cell r="BN499" t="str">
            <v/>
          </cell>
          <cell r="BO499" t="str">
            <v/>
          </cell>
          <cell r="BP499" t="str">
            <v/>
          </cell>
          <cell r="BQ499" t="str">
            <v>-</v>
          </cell>
          <cell r="BR499" t="str">
            <v>-</v>
          </cell>
          <cell r="BS499" t="str">
            <v>-</v>
          </cell>
          <cell r="BT499" t="str">
            <v>นางสาวสุพรรณี วันมา</v>
          </cell>
          <cell r="BU499">
            <v>0</v>
          </cell>
          <cell r="BV499" t="str">
            <v>1.นางสาวสุพรรณ วันมา
2.นายอภิวัตร คำลาพิศ
3.นางสาวจิราพร ทาธิจันทร์
4.นายพงศ์พันธุ์ รักเสมอ
5.นางบุศรา รักเสมอ</v>
          </cell>
          <cell r="BW499" t="str">
            <v>จำเลยที่ 1
จำเลยที่ 2
คู่สมรสจำเลยที่ 2
จำเลยที่ 3
คู่สมรสจำเลยที่ 3</v>
          </cell>
          <cell r="BX499" t="str">
            <v>1-5009-00144-94-1
1-5009-00124-92-3
1-5010-00069-96-0
3-5009-00157-30-5
3-5099-00596-38-2</v>
          </cell>
          <cell r="BY4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9" t="str">
            <v>ไม่พบทรัพย์</v>
          </cell>
          <cell r="CA499"/>
          <cell r="CB499"/>
          <cell r="CC499" t="str">
            <v>จันทร์นิภา</v>
          </cell>
          <cell r="CD499"/>
          <cell r="CE499"/>
          <cell r="CF499"/>
          <cell r="CG499"/>
          <cell r="CH499"/>
          <cell r="CI499"/>
          <cell r="CJ499"/>
          <cell r="CK499"/>
          <cell r="CL499"/>
          <cell r="CM499"/>
          <cell r="CN499"/>
          <cell r="CO499"/>
        </row>
        <row r="500">
          <cell r="B500">
            <v>1955</v>
          </cell>
          <cell r="C500">
            <v>493</v>
          </cell>
          <cell r="D500">
            <v>1</v>
          </cell>
          <cell r="E500">
            <v>8</v>
          </cell>
          <cell r="F500">
            <v>2565</v>
          </cell>
          <cell r="G500">
            <v>800024248893</v>
          </cell>
          <cell r="H500" t="str">
            <v>นาย</v>
          </cell>
          <cell r="I500" t="str">
            <v>พงศ์พันธุ์</v>
          </cell>
          <cell r="J500" t="str">
            <v>รักเสมอ</v>
          </cell>
          <cell r="K500">
            <v>3500900157305</v>
          </cell>
          <cell r="L500" t="str">
            <v>สาขาฝาง</v>
          </cell>
          <cell r="M500" t="str">
            <v>เชียงใหม่ 2</v>
          </cell>
          <cell r="N500">
            <v>8</v>
          </cell>
          <cell r="O500" t="str">
            <v>สินเชื่อธนาคารประชาชน</v>
          </cell>
          <cell r="P500" t="str">
            <v>1.บุคคลค้ำประกัน</v>
          </cell>
          <cell r="Q500">
            <v>97916</v>
          </cell>
          <cell r="R500">
            <v>8687.76</v>
          </cell>
          <cell r="S500" t="str">
            <v>จังหวัดฝาง</v>
          </cell>
          <cell r="T500" t="str">
            <v>ผบ.606</v>
          </cell>
          <cell r="U500">
            <v>2556</v>
          </cell>
          <cell r="V500" t="str">
            <v>ผบ.634</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t="str">
            <v/>
          </cell>
          <cell r="BO500" t="str">
            <v/>
          </cell>
          <cell r="BP500" t="str">
            <v/>
          </cell>
          <cell r="BQ500" t="str">
            <v>-</v>
          </cell>
          <cell r="BR500" t="str">
            <v>-</v>
          </cell>
          <cell r="BS500" t="str">
            <v>-</v>
          </cell>
          <cell r="BT500" t="str">
            <v>นายพงศ์พันธุ์ รักเสมอ</v>
          </cell>
          <cell r="BU500">
            <v>0</v>
          </cell>
          <cell r="BV500" t="str">
            <v>1.นายพงศ์พันธุ์ รักเสมอ
2.นางบุศรา รักเสมอ
3.นายอภิวัตร คำลาพิศ
4.นางสาวจิราพร ทาธิจันทร์
5.นางสาวสุพรรณี วันมา</v>
          </cell>
          <cell r="BW500" t="str">
            <v>จำเลยที่ 1
คู่สมรสจำเลยที่ 1
จำเลยที่ 2
คู่สมรสจำเลยที่ 2
จำเลยที่ 3</v>
          </cell>
          <cell r="BX500" t="str">
            <v>3-5009-00157-30-5
3-5099-00596-38-2
1-5009-00124-92-3
1-5010-00069-96-0
1-5009-00144-94-1</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t="str">
            <v>4.นางสาวดาราวัลย์ ภิญโญฤทธิ์</v>
          </cell>
          <cell r="CE500" t="str">
            <v>คู่สมรสจำเลยที่ 2</v>
          </cell>
          <cell r="CF500"/>
          <cell r="CG500"/>
          <cell r="CH500"/>
          <cell r="CI500"/>
          <cell r="CJ500"/>
          <cell r="CK500"/>
          <cell r="CL500"/>
          <cell r="CM500"/>
          <cell r="CN500"/>
          <cell r="CO500"/>
        </row>
        <row r="501">
          <cell r="B501">
            <v>1956</v>
          </cell>
          <cell r="C501">
            <v>494</v>
          </cell>
          <cell r="D501">
            <v>1</v>
          </cell>
          <cell r="E501">
            <v>8</v>
          </cell>
          <cell r="F501">
            <v>2565</v>
          </cell>
          <cell r="G501">
            <v>800005369478</v>
          </cell>
          <cell r="H501" t="str">
            <v>นาย</v>
          </cell>
          <cell r="I501" t="str">
            <v>สุบัน</v>
          </cell>
          <cell r="J501" t="str">
            <v>วรบุตร</v>
          </cell>
          <cell r="K501">
            <v>3411700036166</v>
          </cell>
          <cell r="L501" t="str">
            <v>สาขาฝาง</v>
          </cell>
          <cell r="M501" t="str">
            <v>เชียงใหม่ 2</v>
          </cell>
          <cell r="N501">
            <v>8</v>
          </cell>
          <cell r="O501" t="str">
            <v>สินเชื่อแก้ไขหนี้สินภาคประชาชน</v>
          </cell>
          <cell r="P501" t="str">
            <v>1.บุคคลค้ำประกัน</v>
          </cell>
          <cell r="Q501">
            <v>139272.76</v>
          </cell>
          <cell r="R501">
            <v>27420.36</v>
          </cell>
          <cell r="S501" t="str">
            <v>จังหวัดฝาง</v>
          </cell>
          <cell r="T501" t="str">
            <v xml:space="preserve"> ผบ.136</v>
          </cell>
          <cell r="U501">
            <v>2556</v>
          </cell>
          <cell r="V501" t="str">
            <v>ผบ.324</v>
          </cell>
          <cell r="W501">
            <v>2556</v>
          </cell>
          <cell r="X501"/>
          <cell r="Y501"/>
          <cell r="Z501"/>
          <cell r="AA501">
            <v>31</v>
          </cell>
          <cell r="AB501">
            <v>7</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26/10/2565</v>
          </cell>
          <cell r="BC501">
            <v>0</v>
          </cell>
          <cell r="BD501">
            <v>31</v>
          </cell>
          <cell r="BE501">
            <v>1</v>
          </cell>
          <cell r="BF501">
            <v>2567</v>
          </cell>
          <cell r="BG501">
            <v>0</v>
          </cell>
          <cell r="BH501" t="str">
            <v>-</v>
          </cell>
          <cell r="BI501" t="str">
            <v>-</v>
          </cell>
          <cell r="BJ501" t="str">
            <v>-</v>
          </cell>
          <cell r="BK501">
            <v>0</v>
          </cell>
          <cell r="BL501">
            <v>1455</v>
          </cell>
          <cell r="BM501">
            <v>0</v>
          </cell>
          <cell r="BN501" t="str">
            <v/>
          </cell>
          <cell r="BO501" t="str">
            <v/>
          </cell>
          <cell r="BP501" t="str">
            <v/>
          </cell>
          <cell r="BQ501" t="str">
            <v>-</v>
          </cell>
          <cell r="BR501" t="str">
            <v>-</v>
          </cell>
          <cell r="BS501" t="str">
            <v>-</v>
          </cell>
          <cell r="BT501" t="str">
            <v>นายสุบัน วรบุตร</v>
          </cell>
          <cell r="BU501">
            <v>0</v>
          </cell>
          <cell r="BV501"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1" t="str">
            <v>จำเลยที่ 1
คู่สมรสจำเลยที่ 1
จำเลยที่ 2
คู่สมรสจำเลยที่ 2
จำเลยที่ 3
คู่สมรสจำเลยที่ 3</v>
          </cell>
          <cell r="BX501" t="str">
            <v>3-4117-00036-16-6
3-5009-00556-75-7
3-5013-00399-83-0
3-3304-01692-03-7
3-5603-00409-07-9
5-5009-00006-10-9</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1" t="str">
            <v>ไม่พบทรัพย์</v>
          </cell>
          <cell r="CA501"/>
          <cell r="CB501"/>
          <cell r="CC501" t="str">
            <v>จันทร์นิภา</v>
          </cell>
          <cell r="CD501"/>
          <cell r="CE501"/>
          <cell r="CF501"/>
          <cell r="CG501"/>
          <cell r="CH501"/>
          <cell r="CI501"/>
          <cell r="CJ501"/>
          <cell r="CK501"/>
          <cell r="CL501"/>
          <cell r="CM501"/>
          <cell r="CN501"/>
          <cell r="CO501"/>
        </row>
        <row r="502">
          <cell r="B502">
            <v>1957</v>
          </cell>
          <cell r="C502">
            <v>495</v>
          </cell>
          <cell r="D502">
            <v>1</v>
          </cell>
          <cell r="E502">
            <v>8</v>
          </cell>
          <cell r="F502">
            <v>2565</v>
          </cell>
          <cell r="G502">
            <v>800025961304</v>
          </cell>
          <cell r="H502" t="str">
            <v>นางสาว</v>
          </cell>
          <cell r="I502" t="str">
            <v>อนงค์</v>
          </cell>
          <cell r="J502" t="str">
            <v>อุปนุม</v>
          </cell>
          <cell r="K502">
            <v>1500900104574</v>
          </cell>
          <cell r="L502" t="str">
            <v>สาขาฝาง</v>
          </cell>
          <cell r="M502" t="str">
            <v>เชียงใหม่ 2</v>
          </cell>
          <cell r="N502">
            <v>8</v>
          </cell>
          <cell r="O502" t="str">
            <v>สินเชื่อธนาคารประชาชน</v>
          </cell>
          <cell r="P502" t="str">
            <v>1.บุคคลค้ำประกัน</v>
          </cell>
          <cell r="Q502">
            <v>144739.22</v>
          </cell>
          <cell r="R502">
            <v>7496.07</v>
          </cell>
          <cell r="S502" t="str">
            <v>จังหวัดฝาง</v>
          </cell>
          <cell r="T502" t="str">
            <v>ผบ.614</v>
          </cell>
          <cell r="U502">
            <v>2556</v>
          </cell>
          <cell r="V502" t="str">
            <v>ผบ.636</v>
          </cell>
          <cell r="W502">
            <v>2556</v>
          </cell>
          <cell r="X502"/>
          <cell r="Y502"/>
          <cell r="Z502"/>
          <cell r="AA502">
            <v>13</v>
          </cell>
          <cell r="AB502">
            <v>11</v>
          </cell>
          <cell r="AC502">
            <v>25565</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v>0</v>
          </cell>
          <cell r="BD502">
            <v>31</v>
          </cell>
          <cell r="BE502">
            <v>1</v>
          </cell>
          <cell r="BF502">
            <v>2567</v>
          </cell>
          <cell r="BG502">
            <v>0</v>
          </cell>
          <cell r="BH502" t="str">
            <v>-</v>
          </cell>
          <cell r="BI502" t="str">
            <v>-</v>
          </cell>
          <cell r="BJ502" t="str">
            <v>-</v>
          </cell>
          <cell r="BK502">
            <v>0</v>
          </cell>
          <cell r="BL502">
            <v>745</v>
          </cell>
          <cell r="BM502">
            <v>0</v>
          </cell>
          <cell r="BN502" t="str">
            <v/>
          </cell>
          <cell r="BO502" t="str">
            <v/>
          </cell>
          <cell r="BP502" t="str">
            <v/>
          </cell>
          <cell r="BQ502" t="str">
            <v>-</v>
          </cell>
          <cell r="BR502" t="str">
            <v>-</v>
          </cell>
          <cell r="BS502" t="str">
            <v>-</v>
          </cell>
          <cell r="BT502" t="str">
            <v>นางสาวอนงค์ อุปนุม</v>
          </cell>
          <cell r="BU502">
            <v>0</v>
          </cell>
          <cell r="BV502" t="str">
            <v>1.นางสาวอนงค์ อุปนุม
2.นางสาวธฤษวรรณ อาภรณ์
3.นายศักรินทร์ แย้มรำ</v>
          </cell>
          <cell r="BW502" t="str">
            <v>จำเลยที่ 1
จำเลยที่ 2
จำเลยที่ 3</v>
          </cell>
          <cell r="BX502" t="str">
            <v>1-5009-00104-57-4
1-5099-00860-76-8
1-9099-00269-43-8</v>
          </cell>
          <cell r="BY502"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1958</v>
          </cell>
          <cell r="C503">
            <v>496</v>
          </cell>
          <cell r="D503">
            <v>1</v>
          </cell>
          <cell r="E503">
            <v>8</v>
          </cell>
          <cell r="F503">
            <v>2565</v>
          </cell>
          <cell r="G503">
            <v>800018461635</v>
          </cell>
          <cell r="H503" t="str">
            <v>นาง</v>
          </cell>
          <cell r="I503" t="str">
            <v>อัมพร</v>
          </cell>
          <cell r="J503" t="str">
            <v>ปันด้วง</v>
          </cell>
          <cell r="K503">
            <v>3110300438846</v>
          </cell>
          <cell r="L503" t="str">
            <v>สาขาฝาง</v>
          </cell>
          <cell r="M503" t="str">
            <v>เชียงใหม่ 2</v>
          </cell>
          <cell r="N503">
            <v>8</v>
          </cell>
          <cell r="O503" t="str">
            <v>สินเชื่อเคหะ</v>
          </cell>
          <cell r="P503" t="str">
            <v>1.บุคคลค้ำประกัน</v>
          </cell>
          <cell r="Q503">
            <v>471444.9</v>
          </cell>
          <cell r="R503">
            <v>79932.86</v>
          </cell>
          <cell r="S503" t="str">
            <v>จังหวัดฝาง</v>
          </cell>
          <cell r="T503" t="str">
            <v>ผบ.214</v>
          </cell>
          <cell r="U503">
            <v>2556</v>
          </cell>
          <cell r="V503" t="str">
            <v>ผบ.428</v>
          </cell>
          <cell r="W503">
            <v>2556</v>
          </cell>
          <cell r="X503"/>
          <cell r="Y503"/>
          <cell r="Z503"/>
          <cell r="AA503">
            <v>21</v>
          </cell>
          <cell r="AB503">
            <v>8</v>
          </cell>
          <cell r="AC503">
            <v>2556</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v>
          </cell>
          <cell r="BC503" t="str">
            <v>0
600</v>
          </cell>
          <cell r="BD503" t="str">
            <v>31
19</v>
          </cell>
          <cell r="BE503" t="str">
            <v>1
4</v>
          </cell>
          <cell r="BF503" t="str">
            <v>2567
2567</v>
          </cell>
          <cell r="BG503">
            <v>0</v>
          </cell>
          <cell r="BH503" t="str">
            <v>-</v>
          </cell>
          <cell r="BI503" t="str">
            <v>-</v>
          </cell>
          <cell r="BJ503" t="str">
            <v>-</v>
          </cell>
          <cell r="BK503">
            <v>0</v>
          </cell>
          <cell r="BL503" t="str">
            <v>765
130</v>
          </cell>
          <cell r="BM503">
            <v>0</v>
          </cell>
          <cell r="BN503" t="str">
            <v/>
          </cell>
          <cell r="BO503" t="str">
            <v/>
          </cell>
          <cell r="BP503" t="str">
            <v/>
          </cell>
          <cell r="BQ503" t="str">
            <v>-</v>
          </cell>
          <cell r="BR503" t="str">
            <v>-</v>
          </cell>
          <cell r="BS503" t="str">
            <v>-</v>
          </cell>
          <cell r="BT503" t="str">
            <v>นางอัมพร ปันด้วง</v>
          </cell>
          <cell r="BU503">
            <v>0</v>
          </cell>
          <cell r="BV503" t="str">
            <v>1.นางอัมพร ปันด้วง
2.นายประสงค์ ปันด้วง</v>
          </cell>
          <cell r="BW503" t="str">
            <v>จำเลย
คู่สมรสจำเลย</v>
          </cell>
          <cell r="BX503" t="str">
            <v>3-1103-00438-84-6
3-5010-00157-74-1</v>
          </cell>
          <cell r="BY503"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3" t="str">
            <v>ไม่พบทรัพย์</v>
          </cell>
          <cell r="CA503"/>
          <cell r="CB503"/>
          <cell r="CC503" t="str">
            <v>จันทร์นิภา</v>
          </cell>
          <cell r="CD503" t="str">
            <v>5.นายทิวา แรงสิงห์</v>
          </cell>
          <cell r="CE503" t="str">
            <v>จำเลยที่ 3</v>
          </cell>
          <cell r="CF503"/>
          <cell r="CG503"/>
          <cell r="CH503"/>
          <cell r="CI503"/>
          <cell r="CJ503"/>
          <cell r="CK503"/>
          <cell r="CL503"/>
          <cell r="CM503"/>
          <cell r="CN503"/>
          <cell r="CO503"/>
        </row>
        <row r="504">
          <cell r="B504">
            <v>1959</v>
          </cell>
          <cell r="C504">
            <v>497</v>
          </cell>
          <cell r="D504">
            <v>1</v>
          </cell>
          <cell r="E504">
            <v>8</v>
          </cell>
          <cell r="F504">
            <v>2565</v>
          </cell>
          <cell r="G504">
            <v>800029118109</v>
          </cell>
          <cell r="H504" t="str">
            <v>นาย</v>
          </cell>
          <cell r="I504" t="str">
            <v>เดชธนา</v>
          </cell>
          <cell r="J504" t="str">
            <v>พรหมายน</v>
          </cell>
          <cell r="K504">
            <v>3101400733778</v>
          </cell>
          <cell r="L504" t="str">
            <v>แม่อาย</v>
          </cell>
          <cell r="M504" t="str">
            <v>เชียงใหม่ 2</v>
          </cell>
          <cell r="N504">
            <v>8</v>
          </cell>
          <cell r="O504" t="str">
            <v>สินเชื่อธนาคารประชาชน</v>
          </cell>
          <cell r="P504" t="str">
            <v>1.บุคคลค้ำประกัน</v>
          </cell>
          <cell r="Q504">
            <v>160000</v>
          </cell>
          <cell r="R504">
            <v>9075.75</v>
          </cell>
          <cell r="S504" t="str">
            <v>จังหวัดฝาง</v>
          </cell>
          <cell r="T504" t="str">
            <v>ผบ.628</v>
          </cell>
          <cell r="U504">
            <v>2556</v>
          </cell>
          <cell r="V504" t="str">
            <v>ผบ.651</v>
          </cell>
          <cell r="W504">
            <v>2556</v>
          </cell>
          <cell r="X504">
            <v>13</v>
          </cell>
          <cell r="Y504">
            <v>11</v>
          </cell>
          <cell r="Z504">
            <v>2556</v>
          </cell>
          <cell r="AA504"/>
          <cell r="AB504"/>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1/8/2565)//กำลังดำเนินการสืบทรัพย์//สืบแล้ว รายงานวันที่ 11/10/2565//สืบแล้ว รายงานผลวันที่ 29/11/2565</v>
          </cell>
          <cell r="BC504" t="str">
            <v>0
900</v>
          </cell>
          <cell r="BD504" t="str">
            <v>31
10</v>
          </cell>
          <cell r="BE504" t="str">
            <v>1
6</v>
          </cell>
          <cell r="BF504" t="str">
            <v>2567
2567</v>
          </cell>
          <cell r="BG504">
            <v>0</v>
          </cell>
          <cell r="BH504" t="str">
            <v>-</v>
          </cell>
          <cell r="BI504" t="str">
            <v>-</v>
          </cell>
          <cell r="BJ504" t="str">
            <v>-</v>
          </cell>
          <cell r="BK504">
            <v>0</v>
          </cell>
          <cell r="BL504" t="str">
            <v>1175
215</v>
          </cell>
          <cell r="BM504">
            <v>0</v>
          </cell>
          <cell r="BN504" t="str">
            <v/>
          </cell>
          <cell r="BO504" t="str">
            <v/>
          </cell>
          <cell r="BP504" t="str">
            <v/>
          </cell>
          <cell r="BQ504" t="str">
            <v>-</v>
          </cell>
          <cell r="BR504" t="str">
            <v>-</v>
          </cell>
          <cell r="BS504" t="str">
            <v>-</v>
          </cell>
          <cell r="BT504" t="str">
            <v>นายเดชธนา พรหมายน</v>
          </cell>
          <cell r="BU504">
            <v>0</v>
          </cell>
          <cell r="BV504" t="str">
            <v>1.นายเดชธนา พรหมายน
2.นางสุพร เพียรนภา
3.นายชรินทร์ จอมเมฆ</v>
          </cell>
          <cell r="BW504" t="str">
            <v>จำเลยที่ 1
จำเลยที่ 2
จำเลยที่ 3</v>
          </cell>
          <cell r="BX504" t="str">
            <v>3-1014-00733-77-8
3-1020-02120-11-4
3-5010-00174-14-0</v>
          </cell>
          <cell r="BY504"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4" t="str">
            <v>พบทรัพย์</v>
          </cell>
          <cell r="CA504"/>
          <cell r="CB504">
            <v>3</v>
          </cell>
          <cell r="CC504" t="str">
            <v>จันทร์นิภา</v>
          </cell>
          <cell r="CD504"/>
          <cell r="CE504"/>
          <cell r="CF504"/>
          <cell r="CG504"/>
          <cell r="CH504"/>
          <cell r="CI504"/>
          <cell r="CJ504"/>
          <cell r="CK504"/>
          <cell r="CL504"/>
          <cell r="CM504"/>
          <cell r="CN504"/>
          <cell r="CO504"/>
        </row>
        <row r="505">
          <cell r="B505">
            <v>1960</v>
          </cell>
          <cell r="C505">
            <v>498</v>
          </cell>
          <cell r="D505">
            <v>1</v>
          </cell>
          <cell r="E505">
            <v>8</v>
          </cell>
          <cell r="F505">
            <v>2565</v>
          </cell>
          <cell r="G505">
            <v>806750010415</v>
          </cell>
          <cell r="H505" t="str">
            <v>นาย</v>
          </cell>
          <cell r="I505" t="str">
            <v>พันนิคม</v>
          </cell>
          <cell r="J505" t="str">
            <v>คำฟู</v>
          </cell>
          <cell r="K505">
            <v>3500900293012</v>
          </cell>
          <cell r="L505" t="str">
            <v>สาขาแม่อาย</v>
          </cell>
          <cell r="M505" t="str">
            <v>เชียงใหม่ 2</v>
          </cell>
          <cell r="N505">
            <v>8</v>
          </cell>
          <cell r="O505" t="str">
            <v>สินเชื่อเพื่อพัฒนากลุ่มอาชีพ</v>
          </cell>
          <cell r="P505" t="str">
            <v>1.บุคคลค้ำประกัน</v>
          </cell>
          <cell r="Q505">
            <v>239613.09</v>
          </cell>
          <cell r="R505">
            <v>11142.58</v>
          </cell>
          <cell r="S505" t="str">
            <v>จังหวัดฝาง</v>
          </cell>
          <cell r="T505" t="str">
            <v>ผบ.153</v>
          </cell>
          <cell r="U505">
            <v>2556</v>
          </cell>
          <cell r="V505" t="str">
            <v>ผบ.388</v>
          </cell>
          <cell r="W505">
            <v>2556</v>
          </cell>
          <cell r="X505">
            <v>5</v>
          </cell>
          <cell r="Y505">
            <v>8</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2/11/2565</v>
          </cell>
          <cell r="BC505" t="str">
            <v>0
2700</v>
          </cell>
          <cell r="BD505" t="str">
            <v>31
10</v>
          </cell>
          <cell r="BE505" t="str">
            <v>1
6</v>
          </cell>
          <cell r="BF505" t="str">
            <v>2567
2567</v>
          </cell>
          <cell r="BG505">
            <v>0</v>
          </cell>
          <cell r="BH505" t="str">
            <v>-</v>
          </cell>
          <cell r="BI505" t="str">
            <v>-</v>
          </cell>
          <cell r="BJ505" t="str">
            <v>-</v>
          </cell>
          <cell r="BK505">
            <v>0</v>
          </cell>
          <cell r="BL505" t="str">
            <v>1385
685</v>
          </cell>
          <cell r="BM505">
            <v>0</v>
          </cell>
          <cell r="BN505" t="str">
            <v/>
          </cell>
          <cell r="BO505" t="str">
            <v/>
          </cell>
          <cell r="BP505" t="str">
            <v/>
          </cell>
          <cell r="BQ505" t="str">
            <v>-</v>
          </cell>
          <cell r="BR505" t="str">
            <v>-</v>
          </cell>
          <cell r="BS505" t="str">
            <v>-</v>
          </cell>
          <cell r="BT505" t="str">
            <v>นายพันนิคม คำฟู</v>
          </cell>
          <cell r="BU505">
            <v>0</v>
          </cell>
          <cell r="BV505"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5" t="str">
            <v>จำเลยที่ 1
จำเลยที่ 2
จำเลยที่ 3
คู่สมรสจำเลยที่ 3
จำเลยที่ 4
คู่สมรสจำเลยที่ 4
จำเลยที่ 5
จำเลยที่ 6
จำเลยที่ 7</v>
          </cell>
          <cell r="BX505" t="str">
            <v>3-5009-00293-01-2
3-5503-00034-13-0
3-5010-00088-02-2
1-5009-00100-42-1
3-5010-00177-32-7
1-5009-00032-85-9
3-5010-00111-32-6
3-5010-00112-58-6
3-5010-00139-20-4</v>
          </cell>
          <cell r="BY50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5" t="str">
            <v>ไม่พบทรัพย์</v>
          </cell>
          <cell r="CA505"/>
          <cell r="CB505"/>
          <cell r="CC505" t="str">
            <v>จันทร์นิภา</v>
          </cell>
          <cell r="CD505" t="str">
            <v>6.นายชาตรี พรชัยวิริยะกร</v>
          </cell>
          <cell r="CE505" t="str">
            <v>จำเลยที่ 4</v>
          </cell>
          <cell r="CF505"/>
          <cell r="CG505"/>
          <cell r="CH505"/>
          <cell r="CI505"/>
          <cell r="CJ505"/>
          <cell r="CK505"/>
          <cell r="CL505"/>
          <cell r="CM505"/>
          <cell r="CN505"/>
          <cell r="CO505"/>
        </row>
        <row r="506">
          <cell r="B506">
            <v>1961</v>
          </cell>
          <cell r="C506">
            <v>499</v>
          </cell>
          <cell r="D506">
            <v>1</v>
          </cell>
          <cell r="E506">
            <v>8</v>
          </cell>
          <cell r="F506">
            <v>2565</v>
          </cell>
          <cell r="G506">
            <v>800025104954</v>
          </cell>
          <cell r="H506" t="str">
            <v>นาง</v>
          </cell>
          <cell r="I506" t="str">
            <v>ภัทรินญา</v>
          </cell>
          <cell r="J506" t="str">
            <v>ฟองจันทร์</v>
          </cell>
          <cell r="K506">
            <v>3500900736739</v>
          </cell>
          <cell r="L506" t="str">
            <v>ฝาง</v>
          </cell>
          <cell r="M506" t="str">
            <v>เชียงใหม่ 2</v>
          </cell>
          <cell r="N506">
            <v>8</v>
          </cell>
          <cell r="O506" t="str">
            <v>สินเชื่อธนาคารประชาชน</v>
          </cell>
          <cell r="P506" t="str">
            <v>1.บุคคลค้ำประกัน</v>
          </cell>
          <cell r="Q506">
            <v>176662</v>
          </cell>
          <cell r="R506">
            <v>7433.65</v>
          </cell>
          <cell r="S506" t="str">
            <v>จังหวัดฝาง</v>
          </cell>
          <cell r="T506" t="str">
            <v>ผบ.619</v>
          </cell>
          <cell r="U506">
            <v>2555</v>
          </cell>
          <cell r="V506" t="str">
            <v>ผบ.638</v>
          </cell>
          <cell r="W506">
            <v>2556</v>
          </cell>
          <cell r="X506"/>
          <cell r="Y506"/>
          <cell r="Z506"/>
          <cell r="AA506">
            <v>13</v>
          </cell>
          <cell r="AB506">
            <v>11</v>
          </cell>
          <cell r="AC506">
            <v>2556</v>
          </cell>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11/10/2565</v>
          </cell>
          <cell r="BC506">
            <v>1500</v>
          </cell>
          <cell r="BD506">
            <v>10</v>
          </cell>
          <cell r="BE506">
            <v>6</v>
          </cell>
          <cell r="BF506">
            <v>2567</v>
          </cell>
          <cell r="BG506">
            <v>0</v>
          </cell>
          <cell r="BH506" t="str">
            <v>-</v>
          </cell>
          <cell r="BI506" t="str">
            <v>-</v>
          </cell>
          <cell r="BJ506" t="str">
            <v>-</v>
          </cell>
          <cell r="BK506">
            <v>0</v>
          </cell>
          <cell r="BL506">
            <v>1795</v>
          </cell>
          <cell r="BM506">
            <v>0</v>
          </cell>
          <cell r="BN506" t="str">
            <v/>
          </cell>
          <cell r="BO506" t="str">
            <v/>
          </cell>
          <cell r="BP506" t="str">
            <v/>
          </cell>
          <cell r="BQ506" t="str">
            <v>-</v>
          </cell>
          <cell r="BR506" t="str">
            <v>-</v>
          </cell>
          <cell r="BS506" t="str">
            <v>-</v>
          </cell>
          <cell r="BT506" t="str">
            <v>นางภัทรินญา ฟองจันทร์</v>
          </cell>
          <cell r="BU506">
            <v>0</v>
          </cell>
          <cell r="BV506"/>
          <cell r="BW506"/>
          <cell r="BX506"/>
          <cell r="BY506"/>
          <cell r="BZ506"/>
          <cell r="CA506"/>
          <cell r="CB506"/>
          <cell r="CC506" t="str">
            <v>จันทร์นิภา</v>
          </cell>
          <cell r="CD506"/>
          <cell r="CE506"/>
          <cell r="CF506"/>
          <cell r="CG506"/>
          <cell r="CH506"/>
          <cell r="CI506"/>
          <cell r="CJ506"/>
          <cell r="CK506"/>
          <cell r="CL506"/>
          <cell r="CM506"/>
          <cell r="CN506"/>
          <cell r="CO506"/>
        </row>
        <row r="507">
          <cell r="B507">
            <v>1962</v>
          </cell>
          <cell r="C507">
            <v>500</v>
          </cell>
          <cell r="D507">
            <v>1</v>
          </cell>
          <cell r="E507">
            <v>8</v>
          </cell>
          <cell r="F507">
            <v>2565</v>
          </cell>
          <cell r="G507">
            <v>800026736655</v>
          </cell>
          <cell r="H507" t="str">
            <v>นาง</v>
          </cell>
          <cell r="I507" t="str">
            <v>สุดา</v>
          </cell>
          <cell r="J507" t="str">
            <v>ธรรมใจ</v>
          </cell>
          <cell r="K507">
            <v>3570200397567</v>
          </cell>
          <cell r="L507" t="str">
            <v>สาขาฝาง</v>
          </cell>
          <cell r="M507" t="str">
            <v>เชียงใหม่ 2</v>
          </cell>
          <cell r="N507">
            <v>8</v>
          </cell>
          <cell r="O507" t="str">
            <v>สินเชื่อธนาคารประชาชน</v>
          </cell>
          <cell r="P507" t="str">
            <v>1.บุคคลค้ำประกัน</v>
          </cell>
          <cell r="Q507">
            <v>191664</v>
          </cell>
          <cell r="R507">
            <v>9878.51</v>
          </cell>
          <cell r="S507" t="str">
            <v>จังหวัดฝาง</v>
          </cell>
          <cell r="T507" t="str">
            <v>ผบ.622</v>
          </cell>
          <cell r="U507">
            <v>2556</v>
          </cell>
          <cell r="V507" t="str">
            <v>ผบ.639</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1/8/2565)//สืบแล้ว รายงานวันที่ 4/10/2565</v>
          </cell>
          <cell r="BC507">
            <v>0</v>
          </cell>
          <cell r="BD507">
            <v>31</v>
          </cell>
          <cell r="BE507">
            <v>1</v>
          </cell>
          <cell r="BF507">
            <v>2567</v>
          </cell>
          <cell r="BG507">
            <v>0</v>
          </cell>
          <cell r="BH507" t="str">
            <v>-</v>
          </cell>
          <cell r="BI507" t="str">
            <v>-</v>
          </cell>
          <cell r="BJ507" t="str">
            <v>-</v>
          </cell>
          <cell r="BK507">
            <v>0</v>
          </cell>
          <cell r="BL507">
            <v>1545</v>
          </cell>
          <cell r="BM507">
            <v>0</v>
          </cell>
          <cell r="BN507" t="str">
            <v/>
          </cell>
          <cell r="BO507" t="str">
            <v/>
          </cell>
          <cell r="BP507" t="str">
            <v/>
          </cell>
          <cell r="BQ507" t="str">
            <v>-</v>
          </cell>
          <cell r="BR507" t="str">
            <v>-</v>
          </cell>
          <cell r="BS507" t="str">
            <v>-</v>
          </cell>
          <cell r="BT507" t="str">
            <v>นางสุดา ธรรมใจ</v>
          </cell>
          <cell r="BU507">
            <v>0</v>
          </cell>
          <cell r="BV507" t="str">
            <v>1.นางสาวสุดา ธรรมใจ
2.นายธวัชชัย ศิริสุวรรณ์ 
3.นายรุ่งรดิศ ลีธรรมาคุณ
4.นางกชพรรณ วงค์แปง
5.นายเกตุ วงค์แปง</v>
          </cell>
          <cell r="BW507" t="str">
            <v>จำเลยที่ 1
คู่สมรสจำเลยที่ 1
จำเลยที่ 2
จำเลยที่ 3
คู่สมรสจำเลยที่ 3</v>
          </cell>
          <cell r="BX507" t="str">
            <v>3-5702-00397-56-7
3-5701-01709-70-6
1-5014-00001-17-3
3-5010-00099-41-5
3-5011-00236-55-4</v>
          </cell>
          <cell r="BY507"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7" t="str">
            <v>ไม่พบทรัพย์</v>
          </cell>
          <cell r="CA507"/>
          <cell r="CB507"/>
          <cell r="CC507" t="str">
            <v>จันทร์นิภา</v>
          </cell>
          <cell r="CD507" t="str">
            <v>7.นางสาวราตรี แสนซุ้ง</v>
          </cell>
          <cell r="CE507" t="str">
            <v>คู่สมรสจำเลยที่ 4</v>
          </cell>
          <cell r="CF507"/>
          <cell r="CG507"/>
          <cell r="CH507"/>
          <cell r="CI507"/>
          <cell r="CJ507"/>
          <cell r="CK507"/>
          <cell r="CL507"/>
          <cell r="CM507"/>
          <cell r="CN507"/>
          <cell r="CO507"/>
        </row>
        <row r="508">
          <cell r="B508">
            <v>1963</v>
          </cell>
          <cell r="C508">
            <v>501</v>
          </cell>
          <cell r="D508">
            <v>25</v>
          </cell>
          <cell r="E508">
            <v>3</v>
          </cell>
          <cell r="F508">
            <v>2567</v>
          </cell>
          <cell r="G508">
            <v>800081560883</v>
          </cell>
          <cell r="H508" t="str">
            <v>นางสาว</v>
          </cell>
          <cell r="I508" t="str">
            <v>ดาราพร</v>
          </cell>
          <cell r="J508" t="str">
            <v>เจริญสุข</v>
          </cell>
          <cell r="K508" t="str">
            <v>3-5001-00301-58-4</v>
          </cell>
          <cell r="L508" t="str">
            <v>สาขาหนองหอย</v>
          </cell>
          <cell r="M508" t="str">
            <v>เชียงใหม่ 1</v>
          </cell>
          <cell r="N508">
            <v>8</v>
          </cell>
          <cell r="O508" t="str">
            <v>สินเชื่อธนาคารประชาะชน</v>
          </cell>
          <cell r="P508" t="str">
            <v>1.บุคคลค้ำประกัน</v>
          </cell>
          <cell r="Q508" t="str">
            <v>89,995.24</v>
          </cell>
          <cell r="R508"/>
          <cell r="S508" t="str">
            <v>แขวงเชียงใหม่</v>
          </cell>
          <cell r="T508" t="str">
            <v>ผบ.2632</v>
          </cell>
          <cell r="U508">
            <v>2563</v>
          </cell>
          <cell r="V508">
            <v>5079</v>
          </cell>
          <cell r="W508">
            <v>2563</v>
          </cell>
          <cell r="X508">
            <v>20</v>
          </cell>
          <cell r="Y508">
            <v>7</v>
          </cell>
          <cell r="Z508">
            <v>2563</v>
          </cell>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สืบครั้งที่ 1 5/04/2567//สืบเพิ่มที่ขาดสืบ//รายงานผลสืบทรัพย์ 11/06/2567//</v>
          </cell>
          <cell r="BC508"/>
          <cell r="BD508"/>
          <cell r="BE508"/>
          <cell r="BF508"/>
          <cell r="BG508"/>
          <cell r="BH508"/>
          <cell r="BI508"/>
          <cell r="BJ508"/>
          <cell r="BK508"/>
          <cell r="BL508"/>
          <cell r="BM508" t="str">
            <v/>
          </cell>
          <cell r="BN508" t="str">
            <v/>
          </cell>
          <cell r="BO508" t="str">
            <v/>
          </cell>
          <cell r="BP508" t="str">
            <v/>
          </cell>
          <cell r="BQ508" t="str">
            <v/>
          </cell>
          <cell r="BR508" t="str">
            <v/>
          </cell>
          <cell r="BS508" t="str">
            <v/>
          </cell>
          <cell r="BT508" t="str">
            <v>นางสาวดาราพร เจริญสุข</v>
          </cell>
          <cell r="BU508">
            <v>0</v>
          </cell>
          <cell r="BV508" t="str">
            <v>1.นางสาวดาราพร เจริญสุข
2.นางพ็ญ ศิริ
3.นายทัศน์  ศิริ
4.นางพรรณี ศรีวิชัย</v>
          </cell>
          <cell r="BW508" t="str">
            <v>จำเลยที่ 1
จำเลยที่ 2
คู่สมรสจำเลยที่ 2
จำเลยที่ 3</v>
          </cell>
          <cell r="BX508" t="str">
            <v>3-5001-00301-58-4
3-5015-00289-31-1
3-5015-00288-61-6
3-5001-00390-90-1</v>
          </cell>
          <cell r="BY50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8"/>
          <cell r="CA508"/>
          <cell r="CB508"/>
          <cell r="CC508" t="str">
            <v>จันทร์นิภา</v>
          </cell>
          <cell r="CD508"/>
          <cell r="CE508"/>
          <cell r="CF508"/>
          <cell r="CG508"/>
          <cell r="CH508"/>
          <cell r="CI508"/>
          <cell r="CJ508"/>
          <cell r="CK508"/>
          <cell r="CL508"/>
          <cell r="CM508"/>
          <cell r="CN508"/>
          <cell r="CO508"/>
        </row>
        <row r="509">
          <cell r="B509">
            <v>1964</v>
          </cell>
          <cell r="C509">
            <v>502</v>
          </cell>
          <cell r="D509">
            <v>1</v>
          </cell>
          <cell r="E509">
            <v>8</v>
          </cell>
          <cell r="F509">
            <v>2565</v>
          </cell>
          <cell r="G509">
            <v>853652000110</v>
          </cell>
          <cell r="H509" t="str">
            <v>ด.ต.</v>
          </cell>
          <cell r="I509" t="str">
            <v>จรัญ</v>
          </cell>
          <cell r="J509" t="str">
            <v>สรรค์เจริญ</v>
          </cell>
          <cell r="K509">
            <v>3609900369741</v>
          </cell>
          <cell r="L509" t="str">
            <v>สาขาไชยปราการ</v>
          </cell>
          <cell r="M509" t="str">
            <v>เชียงใหม่ 2</v>
          </cell>
          <cell r="N509">
            <v>8</v>
          </cell>
          <cell r="O509" t="str">
            <v>สินเชื่อสวัสดิการ</v>
          </cell>
          <cell r="P509" t="str">
            <v>1.บุคคลค้ำประกัน</v>
          </cell>
          <cell r="Q509">
            <v>274961.03000000003</v>
          </cell>
          <cell r="R509">
            <v>64512.85</v>
          </cell>
          <cell r="S509" t="str">
            <v>จังหวัดฝาง</v>
          </cell>
          <cell r="T509" t="str">
            <v>ผบ.152</v>
          </cell>
          <cell r="U509">
            <v>2556</v>
          </cell>
          <cell r="V509" t="str">
            <v>ผบ.465</v>
          </cell>
          <cell r="W509">
            <v>2556</v>
          </cell>
          <cell r="X509"/>
          <cell r="Y509"/>
          <cell r="Z509"/>
          <cell r="AA509">
            <v>16</v>
          </cell>
          <cell r="AB509">
            <v>9</v>
          </cell>
          <cell r="AC509">
            <v>2556</v>
          </cell>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สืบทรัพย์ (คำสั่ง 1/8/2565)//กำลังดำเนินการสืบทรัพย์//สืบแล้ว รายงานวันที่ 2/11/2565</v>
          </cell>
          <cell r="BC509">
            <v>0</v>
          </cell>
          <cell r="BD509">
            <v>31</v>
          </cell>
          <cell r="BE509">
            <v>1</v>
          </cell>
          <cell r="BF509">
            <v>2567</v>
          </cell>
          <cell r="BG509">
            <v>0</v>
          </cell>
          <cell r="BH509" t="str">
            <v>-</v>
          </cell>
          <cell r="BI509" t="str">
            <v>-</v>
          </cell>
          <cell r="BJ509" t="str">
            <v>-</v>
          </cell>
          <cell r="BK509">
            <v>0</v>
          </cell>
          <cell r="BL509">
            <v>695</v>
          </cell>
          <cell r="BM509">
            <v>0</v>
          </cell>
          <cell r="BN509" t="str">
            <v/>
          </cell>
          <cell r="BO509" t="str">
            <v/>
          </cell>
          <cell r="BP509" t="str">
            <v/>
          </cell>
          <cell r="BQ509" t="str">
            <v>-</v>
          </cell>
          <cell r="BR509" t="str">
            <v>-</v>
          </cell>
          <cell r="BS509" t="str">
            <v>-</v>
          </cell>
          <cell r="BT509" t="str">
            <v>ด.ต.จรัญ สรรค์เจริญ</v>
          </cell>
          <cell r="BU509">
            <v>0</v>
          </cell>
          <cell r="BV509" t="str">
            <v>1.นายจรัญ สรรค์เจริญ
2.นายเอกชัย ทาชมพู
3.นางสาวมนัสนันท์ ยานัง</v>
          </cell>
          <cell r="BW509" t="str">
            <v xml:space="preserve">จำเลยที่ 1
จำเลยที่ 2
คู่สมรสจำเลยที่ </v>
          </cell>
          <cell r="BX509" t="str">
            <v>3-6099-00369-74-1
3-5099-00350-63-4
3-5019-00553-54-6</v>
          </cell>
          <cell r="BY50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9" t="str">
            <v>ไม่พบทรัพย์</v>
          </cell>
          <cell r="CA509"/>
          <cell r="CB509"/>
          <cell r="CC509" t="str">
            <v>จันทร์นิภา</v>
          </cell>
          <cell r="CD509" t="str">
            <v>8.นางสาวสกาวเดือน สุรินต๊ะ</v>
          </cell>
          <cell r="CE509" t="str">
            <v>จำเลยที่ 5</v>
          </cell>
          <cell r="CF509"/>
          <cell r="CG509"/>
          <cell r="CH509"/>
          <cell r="CI509"/>
          <cell r="CJ509"/>
          <cell r="CK509"/>
          <cell r="CL509"/>
          <cell r="CM509"/>
          <cell r="CN509"/>
          <cell r="CO509"/>
        </row>
        <row r="510">
          <cell r="B510">
            <v>1965</v>
          </cell>
          <cell r="C510">
            <v>503</v>
          </cell>
          <cell r="D510">
            <v>1</v>
          </cell>
          <cell r="E510">
            <v>8</v>
          </cell>
          <cell r="F510">
            <v>2565</v>
          </cell>
          <cell r="G510">
            <v>800003655720</v>
          </cell>
          <cell r="H510" t="str">
            <v>นาง</v>
          </cell>
          <cell r="I510" t="str">
            <v>รพีพันธุ์</v>
          </cell>
          <cell r="J510" t="str">
            <v>ธรรมวาทิตย์</v>
          </cell>
          <cell r="K510">
            <v>3500900667958</v>
          </cell>
          <cell r="L510" t="str">
            <v>ฝาง</v>
          </cell>
          <cell r="M510" t="str">
            <v>เชียงใหม่ 2</v>
          </cell>
          <cell r="N510">
            <v>8</v>
          </cell>
          <cell r="O510" t="str">
            <v>สินเชื่อสวัสดิการ</v>
          </cell>
          <cell r="P510" t="str">
            <v>1.บุคคลค้ำประกัน</v>
          </cell>
          <cell r="Q510">
            <v>502976.34</v>
          </cell>
          <cell r="R510">
            <v>41778.04</v>
          </cell>
          <cell r="S510" t="str">
            <v>จังหวัดฝาง</v>
          </cell>
          <cell r="T510" t="str">
            <v>ผบ.142</v>
          </cell>
          <cell r="U510">
            <v>2556</v>
          </cell>
          <cell r="V510" t="str">
            <v>ผบ.243</v>
          </cell>
          <cell r="W510">
            <v>2556</v>
          </cell>
          <cell r="X510"/>
          <cell r="Y510"/>
          <cell r="Z510"/>
          <cell r="AA510">
            <v>29</v>
          </cell>
          <cell r="AB510">
            <v>7</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 รอผลสืบที่ดินของคู่สมรสจำเลยที่ 2 เพิ่ม</v>
          </cell>
          <cell r="BC510" t="str">
            <v>0
900</v>
          </cell>
          <cell r="BD510" t="str">
            <v>31
19</v>
          </cell>
          <cell r="BE510" t="str">
            <v>1
4</v>
          </cell>
          <cell r="BF510" t="str">
            <v>2567
2567</v>
          </cell>
          <cell r="BG510">
            <v>0</v>
          </cell>
          <cell r="BH510" t="str">
            <v>-</v>
          </cell>
          <cell r="BI510" t="str">
            <v>-</v>
          </cell>
          <cell r="BJ510" t="str">
            <v>-</v>
          </cell>
          <cell r="BK510">
            <v>0</v>
          </cell>
          <cell r="BL510" t="str">
            <v>1750
235</v>
          </cell>
          <cell r="BM510">
            <v>0</v>
          </cell>
          <cell r="BN510" t="str">
            <v/>
          </cell>
          <cell r="BO510" t="str">
            <v/>
          </cell>
          <cell r="BP510" t="str">
            <v/>
          </cell>
          <cell r="BQ510" t="str">
            <v>-</v>
          </cell>
          <cell r="BR510" t="str">
            <v>-</v>
          </cell>
          <cell r="BS510" t="str">
            <v>-</v>
          </cell>
          <cell r="BT510" t="str">
            <v>นางรพีพันธุ์ ธรรมวาทิตย์</v>
          </cell>
          <cell r="BU510">
            <v>0</v>
          </cell>
          <cell r="BV510"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0" t="str">
            <v>จำเลยที่ 1
คู่สมรสจำเลยที่ 1
จำเลยที่ 2
คู่สมรสจำเลยที่ 2
จำเลยที่ 3
คู่สมรสจำเลยที่ 3</v>
          </cell>
          <cell r="BX510" t="str">
            <v>3-5002-00660-29-2
3-5002-00580-11-6
3-5002-00575-51-1
3-5002-00555-87-1
3-5002-00585-66-5
3-5002-00649-80-9</v>
          </cell>
          <cell r="BY510"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0" t="str">
            <v>พบทรัพย์</v>
          </cell>
          <cell r="CA510"/>
          <cell r="CB510">
            <v>6</v>
          </cell>
          <cell r="CC510" t="str">
            <v>จันทร์นิภา</v>
          </cell>
          <cell r="CD510"/>
          <cell r="CE510"/>
          <cell r="CF510"/>
          <cell r="CG510"/>
          <cell r="CH510"/>
          <cell r="CI510"/>
          <cell r="CJ510"/>
          <cell r="CK510"/>
          <cell r="CL510"/>
          <cell r="CM510"/>
          <cell r="CN510"/>
          <cell r="CO510"/>
        </row>
        <row r="511">
          <cell r="B511">
            <v>1966</v>
          </cell>
          <cell r="C511">
            <v>504</v>
          </cell>
          <cell r="D511">
            <v>1</v>
          </cell>
          <cell r="E511">
            <v>8</v>
          </cell>
          <cell r="F511">
            <v>2565</v>
          </cell>
          <cell r="G511">
            <v>8000153199927</v>
          </cell>
          <cell r="H511" t="str">
            <v>นาย</v>
          </cell>
          <cell r="I511" t="str">
            <v>ธนโชติไชย</v>
          </cell>
          <cell r="J511" t="str">
            <v>จารุบวร</v>
          </cell>
          <cell r="K511">
            <v>3501200981987</v>
          </cell>
          <cell r="L511" t="str">
            <v>ฝาง</v>
          </cell>
          <cell r="M511" t="str">
            <v>เชียงใหม่ 2</v>
          </cell>
          <cell r="N511">
            <v>8</v>
          </cell>
          <cell r="O511" t="str">
            <v>สินเชื่อสวัสดิการ</v>
          </cell>
          <cell r="P511" t="str">
            <v>1.บุคคลค้ำประกัน</v>
          </cell>
          <cell r="Q511">
            <v>700000</v>
          </cell>
          <cell r="R511">
            <v>70989.03</v>
          </cell>
          <cell r="S511" t="str">
            <v>จังหวัดฝาง</v>
          </cell>
          <cell r="T511" t="str">
            <v>ผบ.141</v>
          </cell>
          <cell r="U511">
            <v>2556</v>
          </cell>
          <cell r="V511" t="str">
            <v>ผบ.242</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1/8/2565)//กำลังดำเนินการสืบทรัพย์//สืบแล้ว รายงานผลวันที่ 29/11/2565</v>
          </cell>
          <cell r="BC511">
            <v>0</v>
          </cell>
          <cell r="BD511">
            <v>31</v>
          </cell>
          <cell r="BE511">
            <v>1</v>
          </cell>
          <cell r="BF511">
            <v>2567</v>
          </cell>
          <cell r="BG511">
            <v>0</v>
          </cell>
          <cell r="BH511" t="str">
            <v>-</v>
          </cell>
          <cell r="BI511" t="str">
            <v>-</v>
          </cell>
          <cell r="BJ511" t="str">
            <v>-</v>
          </cell>
          <cell r="BK511">
            <v>0</v>
          </cell>
          <cell r="BL511">
            <v>1235</v>
          </cell>
          <cell r="BM511">
            <v>0</v>
          </cell>
          <cell r="BN511" t="str">
            <v/>
          </cell>
          <cell r="BO511" t="str">
            <v/>
          </cell>
          <cell r="BP511" t="str">
            <v/>
          </cell>
          <cell r="BQ511" t="str">
            <v>-</v>
          </cell>
          <cell r="BR511" t="str">
            <v>-</v>
          </cell>
          <cell r="BS511" t="str">
            <v>-</v>
          </cell>
          <cell r="BT511" t="str">
            <v>นายธนโชติไชย จารุบวร</v>
          </cell>
          <cell r="BU511">
            <v>0</v>
          </cell>
          <cell r="BV511" t="str">
            <v>1.นายธนโชติไชย จารุบวร
2.นายวันชัย ปงคำ
3.นายขวัญชัย ธรรมบุญ
4.นางจันสุนีย์ คนโต</v>
          </cell>
          <cell r="BW511" t="str">
            <v>จำเลยที่ 1
จำเลยที่ 2
จำเลยที่ 3
คู่สมรสจำเลยที่ 3</v>
          </cell>
          <cell r="BX511" t="str">
            <v>3-5012-00981-98-7
3-5009-00436-84-1
3-5009-00198-30-3
3-5009-00779-18-7</v>
          </cell>
          <cell r="BY511"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1" t="str">
            <v>พบทรัพย์</v>
          </cell>
          <cell r="CA511"/>
          <cell r="CB511">
            <v>4</v>
          </cell>
          <cell r="CC511" t="str">
            <v>จันทร์นิภา</v>
          </cell>
          <cell r="CD511" t="str">
            <v>9.นายจรัญ ตุ่นสิงห์คำ</v>
          </cell>
          <cell r="CE511" t="str">
            <v>คู่สมรสจำเลยที่ 5</v>
          </cell>
          <cell r="CF511"/>
          <cell r="CG511"/>
          <cell r="CH511"/>
          <cell r="CI511"/>
          <cell r="CJ511"/>
          <cell r="CK511"/>
          <cell r="CL511"/>
          <cell r="CM511"/>
          <cell r="CN511"/>
          <cell r="CO511"/>
        </row>
        <row r="512">
          <cell r="B512">
            <v>1967</v>
          </cell>
          <cell r="C512">
            <v>505</v>
          </cell>
          <cell r="D512">
            <v>1</v>
          </cell>
          <cell r="E512">
            <v>8</v>
          </cell>
          <cell r="F512">
            <v>2565</v>
          </cell>
          <cell r="G512">
            <v>850652002005</v>
          </cell>
          <cell r="H512" t="str">
            <v>ส.อ.</v>
          </cell>
          <cell r="I512" t="str">
            <v>วิวัฒน์</v>
          </cell>
          <cell r="J512" t="str">
            <v>ปิวศิลป์</v>
          </cell>
          <cell r="K512"/>
          <cell r="L512" t="str">
            <v>สาขาเชียงดาว</v>
          </cell>
          <cell r="M512" t="str">
            <v>เชียงใหม่ 2</v>
          </cell>
          <cell r="N512">
            <v>8</v>
          </cell>
          <cell r="O512" t="str">
            <v>สินเชื่อสวัสดิการ</v>
          </cell>
          <cell r="P512" t="str">
            <v>1.บุคคลค้ำประกัน</v>
          </cell>
          <cell r="Q512"/>
          <cell r="R512"/>
          <cell r="S512" t="str">
            <v>จังหวัดลำพูน</v>
          </cell>
          <cell r="T512" t="str">
            <v>ผบ.707</v>
          </cell>
          <cell r="U512">
            <v>2556</v>
          </cell>
          <cell r="V512" t="str">
            <v>ผบ.784</v>
          </cell>
          <cell r="W512">
            <v>2556</v>
          </cell>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รายงานวันที่ 11/1/2566</v>
          </cell>
          <cell r="BC512">
            <v>1200</v>
          </cell>
          <cell r="BD512">
            <v>14</v>
          </cell>
          <cell r="BE512">
            <v>3</v>
          </cell>
          <cell r="BF512">
            <v>2567</v>
          </cell>
          <cell r="BG512">
            <v>0</v>
          </cell>
          <cell r="BH512" t="str">
            <v>-</v>
          </cell>
          <cell r="BI512" t="str">
            <v>-</v>
          </cell>
          <cell r="BJ512" t="str">
            <v>-</v>
          </cell>
          <cell r="BK512">
            <v>0</v>
          </cell>
          <cell r="BL512">
            <v>1565</v>
          </cell>
          <cell r="BM512">
            <v>0</v>
          </cell>
          <cell r="BN512" t="str">
            <v/>
          </cell>
          <cell r="BO512" t="str">
            <v/>
          </cell>
          <cell r="BP512" t="str">
            <v/>
          </cell>
          <cell r="BQ512" t="str">
            <v>-</v>
          </cell>
          <cell r="BR512" t="str">
            <v>-</v>
          </cell>
          <cell r="BS512" t="str">
            <v>-</v>
          </cell>
          <cell r="BT512" t="str">
            <v>ส.อ.วิวัฒน์ ปิวศิลป์</v>
          </cell>
          <cell r="BU512">
            <v>0</v>
          </cell>
          <cell r="BV512" t="str">
            <v>1.สิบเอกปิวหรือวิวัฒน์  ปิวศิลป์
2.นางรัตนา  ปราบพรม
3.จ่าสิบเอกศรชัย  คำซาว
4.นางพิกุล  พิณสุวรรณ</v>
          </cell>
          <cell r="BW512" t="str">
            <v>จำเลยที่ 1
คู่สมรสจำเลยที่ 1
จำเลยที่ 2
คู่สมรสจำเลยที่ 2</v>
          </cell>
          <cell r="BX512" t="str">
            <v>3-5101-00070-83-3
3-5301-00390-98-6
3-5004-00076-01-2
3-5004-00371-45-6</v>
          </cell>
          <cell r="BY512"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2" t="str">
            <v>ไม่พบทรัพย์</v>
          </cell>
          <cell r="CA512"/>
          <cell r="CB512">
            <v>4</v>
          </cell>
          <cell r="CC512" t="str">
            <v>จันทร์นิภา</v>
          </cell>
          <cell r="CD512"/>
          <cell r="CE512"/>
          <cell r="CF512"/>
          <cell r="CG512"/>
          <cell r="CH512"/>
          <cell r="CI512"/>
          <cell r="CJ512"/>
          <cell r="CK512"/>
          <cell r="CL512"/>
          <cell r="CM512"/>
          <cell r="CN512"/>
          <cell r="CO512"/>
        </row>
        <row r="513">
          <cell r="B513">
            <v>1968</v>
          </cell>
          <cell r="C513">
            <v>506</v>
          </cell>
          <cell r="D513">
            <v>1</v>
          </cell>
          <cell r="E513">
            <v>8</v>
          </cell>
          <cell r="F513">
            <v>2565</v>
          </cell>
          <cell r="G513">
            <v>850652013754</v>
          </cell>
          <cell r="H513" t="str">
            <v>จ.ส.อ.</v>
          </cell>
          <cell r="I513" t="str">
            <v>ธวัช</v>
          </cell>
          <cell r="J513" t="str">
            <v>อินต๊ะจอมวงศ์</v>
          </cell>
          <cell r="K513">
            <v>3640900069421</v>
          </cell>
          <cell r="L513" t="str">
            <v>สาขาเชียงดาว</v>
          </cell>
          <cell r="M513" t="str">
            <v>เชียงใหม่ 2</v>
          </cell>
          <cell r="N513">
            <v>8</v>
          </cell>
          <cell r="O513" t="str">
            <v>สินเชื่อสวัสดิการ</v>
          </cell>
          <cell r="P513" t="str">
            <v>1.บุคคลค้ำประกัน</v>
          </cell>
          <cell r="Q513">
            <v>472869.81</v>
          </cell>
          <cell r="R513">
            <v>109368.96000000001</v>
          </cell>
          <cell r="S513" t="str">
            <v>จังหวัดสวรรคโลก</v>
          </cell>
          <cell r="T513" t="str">
            <v>ผบ.758</v>
          </cell>
          <cell r="U513">
            <v>2556</v>
          </cell>
          <cell r="V513" t="str">
            <v>ผบ.805</v>
          </cell>
          <cell r="W513">
            <v>2556</v>
          </cell>
          <cell r="X513"/>
          <cell r="Y513"/>
          <cell r="Z513"/>
          <cell r="AA513">
            <v>16</v>
          </cell>
          <cell r="AB513">
            <v>12</v>
          </cell>
          <cell r="AC513">
            <v>2556</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26/10/2565</v>
          </cell>
          <cell r="BC513">
            <v>0</v>
          </cell>
          <cell r="BD513">
            <v>31</v>
          </cell>
          <cell r="BE513">
            <v>1</v>
          </cell>
          <cell r="BF513">
            <v>2567</v>
          </cell>
          <cell r="BG513">
            <v>0</v>
          </cell>
          <cell r="BH513" t="str">
            <v>-</v>
          </cell>
          <cell r="BI513" t="str">
            <v>-</v>
          </cell>
          <cell r="BJ513" t="str">
            <v>-</v>
          </cell>
          <cell r="BK513">
            <v>0</v>
          </cell>
          <cell r="BL513">
            <v>870</v>
          </cell>
          <cell r="BM513">
            <v>0</v>
          </cell>
          <cell r="BN513" t="str">
            <v/>
          </cell>
          <cell r="BO513" t="str">
            <v/>
          </cell>
          <cell r="BP513" t="str">
            <v/>
          </cell>
          <cell r="BQ513" t="str">
            <v>-</v>
          </cell>
          <cell r="BR513" t="str">
            <v>-</v>
          </cell>
          <cell r="BS513" t="str">
            <v>-</v>
          </cell>
          <cell r="BT513" t="str">
            <v>จ.ส.อ.ธวัช อินต๊ะจอมวงศ์</v>
          </cell>
          <cell r="BU513">
            <v>0</v>
          </cell>
          <cell r="BV513" t="str">
            <v>1.ส.ท.ธวัช อินต๊ะจอมวงศ์
2.นางธัญสุดา ทาริยะวงค์
3.ร.ต.บุญธรรม รัตนวงศ์</v>
          </cell>
          <cell r="BW513" t="str">
            <v>จำเลยที่ 1
คู่สมรสจำเลยที่ 1
จำเลยที่ 2</v>
          </cell>
          <cell r="BX513" t="str">
            <v>3-5004-00436-05-1
3-6409-00069-42-1
3-5004-00436-46-9</v>
          </cell>
          <cell r="BY51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3" t="str">
            <v>ไม่พบทรัพย์</v>
          </cell>
          <cell r="CA513"/>
          <cell r="CB513"/>
          <cell r="CC513" t="str">
            <v>จันทร์นิภา</v>
          </cell>
          <cell r="CD513" t="str">
            <v>10.นางสาวกัลยา สมบูรณ์</v>
          </cell>
          <cell r="CE513" t="str">
            <v>จำเลยที่ 6</v>
          </cell>
          <cell r="CF513"/>
          <cell r="CG513"/>
          <cell r="CH513"/>
          <cell r="CI513"/>
          <cell r="CJ513"/>
          <cell r="CK513"/>
          <cell r="CL513"/>
          <cell r="CM513"/>
          <cell r="CN513"/>
          <cell r="CO513"/>
        </row>
        <row r="514">
          <cell r="B514">
            <v>1969</v>
          </cell>
          <cell r="C514">
            <v>507</v>
          </cell>
          <cell r="D514">
            <v>30</v>
          </cell>
          <cell r="E514">
            <v>8</v>
          </cell>
          <cell r="F514">
            <v>2565</v>
          </cell>
          <cell r="G514">
            <v>800028905795</v>
          </cell>
          <cell r="H514" t="str">
            <v>นางสาว</v>
          </cell>
          <cell r="I514" t="str">
            <v>บุญจันทร์</v>
          </cell>
          <cell r="J514" t="str">
            <v>รถไธสงค์</v>
          </cell>
          <cell r="K514">
            <v>3230300280362</v>
          </cell>
          <cell r="L514" t="str">
            <v>บวกครกหลวง</v>
          </cell>
          <cell r="M514" t="str">
            <v>เชียงใหม่ 3</v>
          </cell>
          <cell r="N514">
            <v>8</v>
          </cell>
          <cell r="O514" t="str">
            <v>สินเชื่อธนาคารประชาชน</v>
          </cell>
          <cell r="P514" t="str">
            <v>บุคคลค้ำประกัน</v>
          </cell>
          <cell r="Q514">
            <v>43330</v>
          </cell>
          <cell r="R514">
            <v>5093.24</v>
          </cell>
          <cell r="S514" t="str">
            <v>จังหวัดมหาสารคาม</v>
          </cell>
          <cell r="T514" t="str">
            <v>ผบ.378</v>
          </cell>
          <cell r="U514" t="str">
            <v>2558</v>
          </cell>
          <cell r="V514" t="str">
            <v>ผบ.1744</v>
          </cell>
          <cell r="W514">
            <v>2558</v>
          </cell>
          <cell r="X514">
            <v>4</v>
          </cell>
          <cell r="Y514">
            <v>6</v>
          </cell>
          <cell r="Z514">
            <v>2558</v>
          </cell>
          <cell r="AA514"/>
          <cell r="AB514"/>
          <cell r="AC514"/>
          <cell r="AD514">
            <v>4</v>
          </cell>
          <cell r="AE514">
            <v>6</v>
          </cell>
          <cell r="AF514">
            <v>2558</v>
          </cell>
          <cell r="AG514">
            <v>20</v>
          </cell>
          <cell r="AH514">
            <v>10</v>
          </cell>
          <cell r="AI514">
            <v>2558</v>
          </cell>
          <cell r="AJ514"/>
          <cell r="AK514"/>
          <cell r="AL514"/>
          <cell r="AM514"/>
          <cell r="AN514"/>
          <cell r="AO514"/>
          <cell r="AP514"/>
          <cell r="AQ514"/>
          <cell r="AR514"/>
          <cell r="AS514"/>
          <cell r="AT514"/>
          <cell r="AU514"/>
          <cell r="AV514"/>
          <cell r="AW514"/>
          <cell r="AX514"/>
          <cell r="AY514"/>
          <cell r="AZ514"/>
          <cell r="BA514"/>
          <cell r="BB514" t="str">
            <v>สืบทรัพย์ (คำสั่ง 30/8/2565)//กำลังดำเนินการสืบทรัพย์// สืบแล้ว รายงานผล วันที่ 13/12/2565</v>
          </cell>
          <cell r="BC514">
            <v>900</v>
          </cell>
          <cell r="BD514">
            <v>13</v>
          </cell>
          <cell r="BE514">
            <v>11</v>
          </cell>
          <cell r="BF514">
            <v>2566</v>
          </cell>
          <cell r="BG514">
            <v>0</v>
          </cell>
          <cell r="BH514" t="str">
            <v>-</v>
          </cell>
          <cell r="BI514" t="str">
            <v>-</v>
          </cell>
          <cell r="BJ514" t="str">
            <v>-</v>
          </cell>
          <cell r="BK514">
            <v>0</v>
          </cell>
          <cell r="BL514">
            <v>910</v>
          </cell>
          <cell r="BM514">
            <v>0</v>
          </cell>
          <cell r="BN514">
            <v>19</v>
          </cell>
          <cell r="BO514">
            <v>4</v>
          </cell>
          <cell r="BP514">
            <v>2567</v>
          </cell>
          <cell r="BQ514" t="str">
            <v>-</v>
          </cell>
          <cell r="BR514" t="str">
            <v>-</v>
          </cell>
          <cell r="BS514" t="str">
            <v>-</v>
          </cell>
          <cell r="BT514" t="str">
            <v>นางสาวบุญจันทร์ รถไธสงค์</v>
          </cell>
          <cell r="BU514">
            <v>823658010030</v>
          </cell>
          <cell r="BV514" t="str">
            <v>1.นางสาวบุญจันทร์ รถไธสงค์
2.นายประจบ ปัญญาทิพย์
3.นายธีระวัฒน์ แก้วชอน</v>
          </cell>
          <cell r="BW514" t="str">
            <v>จำเลยที่ 1
จำเลยที่ 2
จำเลยที่ 3</v>
          </cell>
          <cell r="BX514" t="str">
            <v>3-4407-00386-85-9
3-2303-00280-36-2
2-5106-00011-38-2</v>
          </cell>
          <cell r="BY514"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4" t="str">
            <v>ไม่พบทรัพย์</v>
          </cell>
          <cell r="CA514" t="str">
            <v>พบ</v>
          </cell>
          <cell r="CB514">
            <v>3</v>
          </cell>
          <cell r="CC514" t="str">
            <v>จันทร์นิภา</v>
          </cell>
          <cell r="CD514"/>
          <cell r="CE514"/>
          <cell r="CF514"/>
          <cell r="CG514"/>
          <cell r="CH514"/>
          <cell r="CI514"/>
          <cell r="CJ514"/>
          <cell r="CK514"/>
          <cell r="CL514"/>
          <cell r="CM514"/>
          <cell r="CN514"/>
          <cell r="CO514"/>
        </row>
        <row r="515">
          <cell r="B515">
            <v>1970</v>
          </cell>
          <cell r="C515">
            <v>508</v>
          </cell>
          <cell r="D515">
            <v>30</v>
          </cell>
          <cell r="E515">
            <v>8</v>
          </cell>
          <cell r="F515">
            <v>2565</v>
          </cell>
          <cell r="G515">
            <v>800028369406</v>
          </cell>
          <cell r="H515" t="str">
            <v>นาย</v>
          </cell>
          <cell r="I515" t="str">
            <v xml:space="preserve">สิทธิชัย  </v>
          </cell>
          <cell r="J515" t="str">
            <v>ทองหล่อ</v>
          </cell>
          <cell r="K515">
            <v>1149900254888</v>
          </cell>
          <cell r="L515" t="str">
            <v>บวกครกหลวง</v>
          </cell>
          <cell r="M515" t="str">
            <v>เชียงใหม่ 3</v>
          </cell>
          <cell r="N515">
            <v>8</v>
          </cell>
          <cell r="O515" t="str">
            <v>สินเชื่อธนาคารประชาชน</v>
          </cell>
          <cell r="P515" t="str">
            <v>บุคคลค้ำประกัน</v>
          </cell>
          <cell r="Q515"/>
          <cell r="R515"/>
          <cell r="S515" t="str">
            <v>แขวงเชียงใหม่</v>
          </cell>
          <cell r="T515" t="str">
            <v>ผบ.9469</v>
          </cell>
          <cell r="U515" t="str">
            <v>2558</v>
          </cell>
          <cell r="V515" t="str">
            <v>ผบ.1137</v>
          </cell>
          <cell r="W515">
            <v>2559</v>
          </cell>
          <cell r="X515"/>
          <cell r="Y515"/>
          <cell r="Z515"/>
          <cell r="AA515">
            <v>23</v>
          </cell>
          <cell r="AB515">
            <v>2</v>
          </cell>
          <cell r="AC515">
            <v>2559</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30/8/2565)//กำลังดำเนินการสืบทรัพย์//สืบแล้ว รายงานผล  วันที่ 25/1/2566</v>
          </cell>
          <cell r="BC515">
            <v>1500</v>
          </cell>
          <cell r="BD515">
            <v>13</v>
          </cell>
          <cell r="BE515">
            <v>11</v>
          </cell>
          <cell r="BF515">
            <v>2566</v>
          </cell>
          <cell r="BG515">
            <v>0</v>
          </cell>
          <cell r="BH515" t="str">
            <v>-</v>
          </cell>
          <cell r="BI515" t="str">
            <v>-</v>
          </cell>
          <cell r="BJ515" t="str">
            <v>-</v>
          </cell>
          <cell r="BK515">
            <v>0</v>
          </cell>
          <cell r="BL515">
            <v>2105</v>
          </cell>
          <cell r="BM515">
            <v>0</v>
          </cell>
          <cell r="BN515">
            <v>19</v>
          </cell>
          <cell r="BO515">
            <v>4</v>
          </cell>
          <cell r="BP515">
            <v>2567</v>
          </cell>
          <cell r="BQ515" t="str">
            <v>-</v>
          </cell>
          <cell r="BR515" t="str">
            <v>-</v>
          </cell>
          <cell r="BS515" t="str">
            <v>-</v>
          </cell>
          <cell r="BT515" t="str">
            <v>นายสิทธิชัย   ทองหล่อ</v>
          </cell>
          <cell r="BU515">
            <v>0</v>
          </cell>
          <cell r="BV515" t="str">
            <v>1.นายสิทธิชัย  ทองหล่อ
2.นายกิตติพนธ์  นิรากรณ์
3.นางสาวสุลักษณา  โอบอ้อม
4.นายประเสริฐ  รัตนัง
5.นางสาวพรทิพย์  แสนหาญ</v>
          </cell>
          <cell r="BW515" t="str">
            <v xml:space="preserve">จำเลยที่ 1
จำเลยที่ 2
คู่สมรสจำเลยที่ 2
จำเลยที่ 3
คู่สมรสจำเลยที่ 3
</v>
          </cell>
          <cell r="BX515" t="str">
            <v>1-5099-00882-30-3
1-1499-00254-88-8
1-5704-00173-06-2
1-5804-00145-73-5
1-5403-00056-51-0</v>
          </cell>
          <cell r="BY515"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5" t="str">
            <v>พบทรัพย์</v>
          </cell>
          <cell r="CA515" t="str">
            <v>พบ</v>
          </cell>
          <cell r="CB515">
            <v>5</v>
          </cell>
          <cell r="CC515" t="str">
            <v>จันทร์นิภา</v>
          </cell>
          <cell r="CD515"/>
          <cell r="CE515"/>
          <cell r="CF515"/>
          <cell r="CG515"/>
          <cell r="CH515"/>
          <cell r="CI515"/>
          <cell r="CJ515"/>
          <cell r="CK515"/>
          <cell r="CL515"/>
          <cell r="CM515"/>
          <cell r="CN515"/>
          <cell r="CO515"/>
        </row>
        <row r="516">
          <cell r="B516">
            <v>1971</v>
          </cell>
          <cell r="C516">
            <v>509</v>
          </cell>
          <cell r="D516">
            <v>30</v>
          </cell>
          <cell r="E516">
            <v>8</v>
          </cell>
          <cell r="F516">
            <v>2565</v>
          </cell>
          <cell r="G516">
            <v>800029476861</v>
          </cell>
          <cell r="H516" t="str">
            <v>นางสาว</v>
          </cell>
          <cell r="I516" t="str">
            <v xml:space="preserve">นิภา </v>
          </cell>
          <cell r="J516" t="str">
            <v xml:space="preserve"> เกตุแก้ว</v>
          </cell>
          <cell r="K516">
            <v>3340400105375</v>
          </cell>
          <cell r="L516" t="str">
            <v>บ่อสร้าง</v>
          </cell>
          <cell r="M516" t="str">
            <v>เชียงใหม่ 3</v>
          </cell>
          <cell r="N516">
            <v>8</v>
          </cell>
          <cell r="O516" t="str">
            <v>สินเชื่อธนาคารประชาชน</v>
          </cell>
          <cell r="P516" t="str">
            <v>บุคคลค้ำประกัน</v>
          </cell>
          <cell r="Q516">
            <v>43702.9</v>
          </cell>
          <cell r="R516">
            <v>10269.68</v>
          </cell>
          <cell r="S516" t="str">
            <v>จังหวัดสุโขทัย</v>
          </cell>
          <cell r="T516" t="str">
            <v>ผบ.1677</v>
          </cell>
          <cell r="U516" t="str">
            <v>2558</v>
          </cell>
          <cell r="V516" t="str">
            <v>ผบ.285</v>
          </cell>
          <cell r="W516">
            <v>2559</v>
          </cell>
          <cell r="X516">
            <v>21</v>
          </cell>
          <cell r="Y516">
            <v>3</v>
          </cell>
          <cell r="Z516">
            <v>2559</v>
          </cell>
          <cell r="AA516"/>
          <cell r="AB516"/>
          <cell r="AC516"/>
          <cell r="AD516">
            <v>21</v>
          </cell>
          <cell r="AE516">
            <v>3</v>
          </cell>
          <cell r="AF516">
            <v>2559</v>
          </cell>
          <cell r="AG516">
            <v>21</v>
          </cell>
          <cell r="AH516">
            <v>6</v>
          </cell>
          <cell r="AI516">
            <v>2562</v>
          </cell>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 สืบแล้ว รายงานผล วันที่ 23/12/2565</v>
          </cell>
          <cell r="BC516">
            <v>1200</v>
          </cell>
          <cell r="BD516">
            <v>13</v>
          </cell>
          <cell r="BE516">
            <v>11</v>
          </cell>
          <cell r="BF516">
            <v>2566</v>
          </cell>
          <cell r="BG516">
            <v>0</v>
          </cell>
          <cell r="BH516" t="str">
            <v>-</v>
          </cell>
          <cell r="BI516" t="str">
            <v>-</v>
          </cell>
          <cell r="BJ516" t="str">
            <v>-</v>
          </cell>
          <cell r="BK516">
            <v>0</v>
          </cell>
          <cell r="BL516">
            <v>1665</v>
          </cell>
          <cell r="BM516">
            <v>0</v>
          </cell>
          <cell r="BN516">
            <v>29</v>
          </cell>
          <cell r="BO516">
            <v>3</v>
          </cell>
          <cell r="BP516">
            <v>2567</v>
          </cell>
          <cell r="BQ516" t="str">
            <v>-</v>
          </cell>
          <cell r="BR516" t="str">
            <v>-</v>
          </cell>
          <cell r="BS516" t="str">
            <v>-</v>
          </cell>
          <cell r="BT516" t="str">
            <v>นางสาวนิภา   เกตุแก้ว</v>
          </cell>
          <cell r="BU516">
            <v>823658010256</v>
          </cell>
          <cell r="BV516" t="str">
            <v>1.นางสาวนิภา เกตุแก้ว  
2.นายการ เรืองประชา
3.นางสาวทองปุ่น ทองอ่ำ
4.นายสุนทร สร้อยสงฆ์</v>
          </cell>
          <cell r="BW516" t="str">
            <v>จำเลยที่ 1
คู่สมรสจำเลยที่ 1
จำเลยที่ 2
จำเลยที่ 3</v>
          </cell>
          <cell r="BX516" t="str">
            <v>3-6402-00301-45-3
1-1020-01053-08-5
3-3404-00105-37-5
3-8006-00334-28-4</v>
          </cell>
          <cell r="BY516"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6" t="str">
            <v>ไม่พบทรัพย์</v>
          </cell>
          <cell r="CA516" t="str">
            <v>พบ</v>
          </cell>
          <cell r="CB516">
            <v>4</v>
          </cell>
          <cell r="CC516" t="str">
            <v>จันทร์นิภา</v>
          </cell>
          <cell r="CD516"/>
          <cell r="CE516"/>
          <cell r="CF516"/>
          <cell r="CG516"/>
          <cell r="CH516"/>
          <cell r="CI516"/>
          <cell r="CJ516"/>
          <cell r="CK516"/>
          <cell r="CL516"/>
          <cell r="CM516"/>
          <cell r="CN516"/>
          <cell r="CO516"/>
        </row>
        <row r="517">
          <cell r="B517">
            <v>1972</v>
          </cell>
          <cell r="C517">
            <v>510</v>
          </cell>
          <cell r="D517">
            <v>30</v>
          </cell>
          <cell r="E517">
            <v>8</v>
          </cell>
          <cell r="F517">
            <v>2565</v>
          </cell>
          <cell r="G517">
            <v>821949006836</v>
          </cell>
          <cell r="H517" t="str">
            <v>นาง</v>
          </cell>
          <cell r="I517" t="str">
            <v xml:space="preserve">ปุณณมาส  </v>
          </cell>
          <cell r="J517" t="str">
            <v>ญาณปรีชาชาญ</v>
          </cell>
          <cell r="K517">
            <v>3501300298847</v>
          </cell>
          <cell r="L517" t="str">
            <v>สันกำแพง</v>
          </cell>
          <cell r="M517" t="str">
            <v>เชียงใหม่ 3</v>
          </cell>
          <cell r="N517">
            <v>8</v>
          </cell>
          <cell r="O517" t="str">
            <v>สินเชื่อพัฒนากลุ่มอาชีพ</v>
          </cell>
          <cell r="P517" t="str">
            <v>บุคคลค้ำประกัน</v>
          </cell>
          <cell r="Q517">
            <v>158186.16</v>
          </cell>
          <cell r="R517">
            <v>9087.25</v>
          </cell>
          <cell r="S517" t="str">
            <v>แขวงเชียงใหม่</v>
          </cell>
          <cell r="T517" t="str">
            <v>ผบ.278</v>
          </cell>
          <cell r="U517" t="str">
            <v>2559</v>
          </cell>
          <cell r="V517" t="str">
            <v>ผบ.2292</v>
          </cell>
          <cell r="W517">
            <v>2559</v>
          </cell>
          <cell r="X517"/>
          <cell r="Y517"/>
          <cell r="Z517"/>
          <cell r="AA517">
            <v>19</v>
          </cell>
          <cell r="AB517">
            <v>4</v>
          </cell>
          <cell r="AC517">
            <v>2559</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29/12/2565</v>
          </cell>
          <cell r="BC517">
            <v>1800</v>
          </cell>
          <cell r="BD517">
            <v>13</v>
          </cell>
          <cell r="BE517">
            <v>11</v>
          </cell>
          <cell r="BF517">
            <v>2566</v>
          </cell>
          <cell r="BG517">
            <v>0</v>
          </cell>
          <cell r="BH517" t="str">
            <v>-</v>
          </cell>
          <cell r="BI517" t="str">
            <v>-</v>
          </cell>
          <cell r="BJ517" t="str">
            <v>-</v>
          </cell>
          <cell r="BK517">
            <v>0</v>
          </cell>
          <cell r="BL517">
            <v>3085</v>
          </cell>
          <cell r="BM517">
            <v>0</v>
          </cell>
          <cell r="BN517" t="str">
            <v/>
          </cell>
          <cell r="BO517" t="str">
            <v/>
          </cell>
          <cell r="BP517" t="str">
            <v/>
          </cell>
          <cell r="BQ517" t="str">
            <v>-</v>
          </cell>
          <cell r="BR517" t="str">
            <v>-</v>
          </cell>
          <cell r="BS517" t="str">
            <v>-</v>
          </cell>
          <cell r="BT517" t="str">
            <v>นางปุณณมาส   ญาณปรีชาชาญ</v>
          </cell>
          <cell r="BU517">
            <v>823658010628</v>
          </cell>
          <cell r="BV517"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7" t="str">
            <v>จำเลยที่ 1
จำเลยที่ 2
คู่สมรสจำเลยที่ 2
จำเลยที่ 3
คู่สมรสจำเลยที่ 3
จำเลยที่ 4</v>
          </cell>
          <cell r="BX517" t="str">
            <v>3-5013-00219-33-5
3-5013-00298-84-7
3-5803-00055-97-8
3-5013-00219-27-1
3-6506-00877-68-9
3-5013-00243-38-4</v>
          </cell>
          <cell r="BY517"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7" t="str">
            <v>พบทรัพย์</v>
          </cell>
          <cell r="CA517" t="str">
            <v>พบ</v>
          </cell>
          <cell r="CB517">
            <v>6</v>
          </cell>
          <cell r="CC517" t="str">
            <v>จันทร์นิภา</v>
          </cell>
          <cell r="CD517"/>
          <cell r="CE517"/>
          <cell r="CF517"/>
          <cell r="CG517"/>
          <cell r="CH517"/>
          <cell r="CI517"/>
          <cell r="CJ517"/>
          <cell r="CK517"/>
          <cell r="CL517"/>
          <cell r="CM517"/>
          <cell r="CN517"/>
          <cell r="CO517"/>
        </row>
        <row r="518">
          <cell r="B518">
            <v>1973</v>
          </cell>
          <cell r="C518">
            <v>511</v>
          </cell>
          <cell r="D518">
            <v>30</v>
          </cell>
          <cell r="E518">
            <v>8</v>
          </cell>
          <cell r="F518">
            <v>2565</v>
          </cell>
          <cell r="G518">
            <v>800004147578</v>
          </cell>
          <cell r="H518" t="str">
            <v>นาย</v>
          </cell>
          <cell r="I518" t="str">
            <v xml:space="preserve">คณาพันธุ์ </v>
          </cell>
          <cell r="J518" t="str">
            <v>โสมนัส</v>
          </cell>
          <cell r="K518">
            <v>3549900192583</v>
          </cell>
          <cell r="L518" t="str">
            <v>บวกครกหลวง</v>
          </cell>
          <cell r="M518" t="str">
            <v>เชียงใหม่ 3</v>
          </cell>
          <cell r="N518">
            <v>8</v>
          </cell>
          <cell r="O518" t="str">
            <v>สินเชื่อสวัสดิการ</v>
          </cell>
          <cell r="P518" t="str">
            <v>บุคคลค้ำประกัน</v>
          </cell>
          <cell r="Q518">
            <v>606139.63</v>
          </cell>
          <cell r="R518">
            <v>43421.25</v>
          </cell>
          <cell r="S518" t="str">
            <v>จังหวัดลำพูน</v>
          </cell>
          <cell r="T518" t="str">
            <v>ผบ.1044</v>
          </cell>
          <cell r="U518" t="str">
            <v>2559</v>
          </cell>
          <cell r="V518" t="str">
            <v>ผบ.3189</v>
          </cell>
          <cell r="W518">
            <v>2559</v>
          </cell>
          <cell r="X518"/>
          <cell r="Y518"/>
          <cell r="Z518"/>
          <cell r="AA518">
            <v>15</v>
          </cell>
          <cell r="AB518">
            <v>8</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30/8/2565)//กำลังดำเนินการสืบทรัพย์//สืบแล้ว รายงานวันที่ 5/1/2566</v>
          </cell>
          <cell r="BC518">
            <v>1500</v>
          </cell>
          <cell r="BD518">
            <v>1</v>
          </cell>
          <cell r="BE518">
            <v>3</v>
          </cell>
          <cell r="BF518">
            <v>2567</v>
          </cell>
          <cell r="BG518">
            <v>0</v>
          </cell>
          <cell r="BH518" t="str">
            <v>-</v>
          </cell>
          <cell r="BI518" t="str">
            <v>-</v>
          </cell>
          <cell r="BJ518" t="str">
            <v>-</v>
          </cell>
          <cell r="BK518">
            <v>0</v>
          </cell>
          <cell r="BL518">
            <v>2370</v>
          </cell>
          <cell r="BM518">
            <v>0</v>
          </cell>
          <cell r="BN518" t="str">
            <v/>
          </cell>
          <cell r="BO518" t="str">
            <v/>
          </cell>
          <cell r="BP518" t="str">
            <v/>
          </cell>
          <cell r="BQ518" t="str">
            <v>-</v>
          </cell>
          <cell r="BR518" t="str">
            <v>-</v>
          </cell>
          <cell r="BS518" t="str">
            <v>-</v>
          </cell>
          <cell r="BT518" t="str">
            <v>นายคณาพันธุ์  โสมนัส</v>
          </cell>
          <cell r="BU518">
            <v>823659010027</v>
          </cell>
          <cell r="BV518"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8" t="str">
            <v>จำเลยที่ 1
คู่สมรสจำเลยที่ 1
คู่สมรสจำเลยที่ 1
จำเลยที่ 2
คู่สมรสจำเลยที่ 2</v>
          </cell>
          <cell r="BX518" t="str">
            <v>3-5199-00092-27-9
3-5102-00144-71-5
3-5103-00268-03-3
3-5499-00192-58-3
3-5499-00088-60-3</v>
          </cell>
          <cell r="BY518"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8"/>
          <cell r="CA518"/>
          <cell r="CB518"/>
          <cell r="CC518" t="str">
            <v>จันทร์นิภา</v>
          </cell>
          <cell r="CD518"/>
          <cell r="CE518"/>
          <cell r="CF518"/>
          <cell r="CG518"/>
          <cell r="CH518"/>
          <cell r="CI518"/>
          <cell r="CJ518"/>
          <cell r="CK518"/>
          <cell r="CL518"/>
          <cell r="CM518"/>
          <cell r="CN518"/>
          <cell r="CO518"/>
        </row>
        <row r="519">
          <cell r="B519">
            <v>1974</v>
          </cell>
          <cell r="C519">
            <v>512</v>
          </cell>
          <cell r="D519">
            <v>30</v>
          </cell>
          <cell r="E519">
            <v>8</v>
          </cell>
          <cell r="F519">
            <v>2565</v>
          </cell>
          <cell r="G519">
            <v>839752004391</v>
          </cell>
          <cell r="H519" t="str">
            <v>นาง</v>
          </cell>
          <cell r="I519" t="str">
            <v xml:space="preserve">สุวรรณา </v>
          </cell>
          <cell r="J519" t="str">
            <v xml:space="preserve"> เล็กเจริญสุข</v>
          </cell>
          <cell r="K519">
            <v>3520900024372</v>
          </cell>
          <cell r="L519" t="str">
            <v>บวกครกหลวง</v>
          </cell>
          <cell r="M519" t="str">
            <v>เชียงใหม่ 3</v>
          </cell>
          <cell r="N519">
            <v>8</v>
          </cell>
          <cell r="O519" t="str">
            <v>สินเชื่อพัฒนากลุ่มอาชีพ</v>
          </cell>
          <cell r="P519" t="str">
            <v>บุคคลค้ำประกัน</v>
          </cell>
          <cell r="Q519"/>
          <cell r="R519"/>
          <cell r="S519" t="str">
            <v>จังหวัดลำปาง</v>
          </cell>
          <cell r="T519" t="str">
            <v>ผบ.1381</v>
          </cell>
          <cell r="U519" t="str">
            <v>2559</v>
          </cell>
          <cell r="V519" t="str">
            <v>ผบ.2578</v>
          </cell>
          <cell r="W519">
            <v>2560</v>
          </cell>
          <cell r="X519"/>
          <cell r="Y519"/>
          <cell r="Z519"/>
          <cell r="AA519">
            <v>8</v>
          </cell>
          <cell r="AB519">
            <v>3</v>
          </cell>
          <cell r="AC519">
            <v>2560</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รายงานผลวันที่ 30/1/2566</v>
          </cell>
          <cell r="BC519">
            <v>2700</v>
          </cell>
          <cell r="BD519">
            <v>1</v>
          </cell>
          <cell r="BE519">
            <v>3</v>
          </cell>
          <cell r="BF519">
            <v>2567</v>
          </cell>
          <cell r="BG519">
            <v>0</v>
          </cell>
          <cell r="BH519" t="str">
            <v>-</v>
          </cell>
          <cell r="BI519" t="str">
            <v>-</v>
          </cell>
          <cell r="BJ519" t="str">
            <v>-</v>
          </cell>
          <cell r="BK519">
            <v>0</v>
          </cell>
          <cell r="BL519">
            <v>3955</v>
          </cell>
          <cell r="BM519">
            <v>0</v>
          </cell>
          <cell r="BN519" t="str">
            <v/>
          </cell>
          <cell r="BO519" t="str">
            <v/>
          </cell>
          <cell r="BP519" t="str">
            <v/>
          </cell>
          <cell r="BQ519" t="str">
            <v>-</v>
          </cell>
          <cell r="BR519" t="str">
            <v>-</v>
          </cell>
          <cell r="BS519" t="str">
            <v>-</v>
          </cell>
          <cell r="BT519" t="str">
            <v>นางสุวรรณา   เล็กเจริญสุข</v>
          </cell>
          <cell r="BU519">
            <v>0</v>
          </cell>
          <cell r="BV519"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19" t="str">
            <v>จำเลยที่ 1
คู่สมรสจำเลยที่ 1
จำเลยที่ 2
คู่สมรสจำเลยที่ 2
จำเลยที่ 3
จำเลยที่ 4
คู่สมรสจำเลยที่ 4
จำเลยที่ 5
จำเลยที่ 6</v>
          </cell>
          <cell r="BX519" t="str">
            <v>3-5209-00024-37-2
3-5209-00024-36-4
3-5006-00354-47-4
3-5006-00260-79-8
3-4008-00212-30-5
3-5017-00136-80-1
3-5017-00136-79-8
3-5014-00553-43-1
3-5099-00916-40-9</v>
          </cell>
          <cell r="BY519"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19" t="str">
            <v>พบทรัพย์</v>
          </cell>
          <cell r="CA519"/>
          <cell r="CB519">
            <v>10</v>
          </cell>
          <cell r="CC519" t="str">
            <v>จันทร์นิภา</v>
          </cell>
          <cell r="CD519"/>
          <cell r="CE519"/>
          <cell r="CF519"/>
          <cell r="CG519"/>
          <cell r="CH519"/>
          <cell r="CI519"/>
          <cell r="CJ519"/>
          <cell r="CK519"/>
          <cell r="CL519"/>
          <cell r="CM519"/>
          <cell r="CN519"/>
          <cell r="CO519"/>
        </row>
        <row r="520">
          <cell r="B520">
            <v>1975</v>
          </cell>
          <cell r="C520">
            <v>513</v>
          </cell>
          <cell r="D520">
            <v>30</v>
          </cell>
          <cell r="E520">
            <v>8</v>
          </cell>
          <cell r="F520">
            <v>2565</v>
          </cell>
          <cell r="G520">
            <v>800036975491</v>
          </cell>
          <cell r="H520" t="str">
            <v>นาย</v>
          </cell>
          <cell r="I520" t="str">
            <v xml:space="preserve">มนตรี </v>
          </cell>
          <cell r="J520" t="str">
            <v xml:space="preserve">โคสิริวิวัฒน์ </v>
          </cell>
          <cell r="K520">
            <v>1540700006056</v>
          </cell>
          <cell r="L520" t="str">
            <v>บวกครกหลวง</v>
          </cell>
          <cell r="M520" t="str">
            <v>เชียงใหม่ 3</v>
          </cell>
          <cell r="N520">
            <v>8</v>
          </cell>
          <cell r="O520" t="str">
            <v>สินเชื่อธนาคารประชาชน</v>
          </cell>
          <cell r="P520" t="str">
            <v>บุคคลค้ำประกัน</v>
          </cell>
          <cell r="Q520"/>
          <cell r="R520"/>
          <cell r="S520" t="str">
            <v>จังหวัดลำพูน</v>
          </cell>
          <cell r="T520" t="str">
            <v>ผบ.4619</v>
          </cell>
          <cell r="U520" t="str">
            <v>2559</v>
          </cell>
          <cell r="V520" t="str">
            <v>ผบ.112</v>
          </cell>
          <cell r="W520">
            <v>2560</v>
          </cell>
          <cell r="X520"/>
          <cell r="Y520"/>
          <cell r="Z520"/>
          <cell r="AA520">
            <v>23</v>
          </cell>
          <cell r="AB520">
            <v>1</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รายงานผล2/2/2566</v>
          </cell>
          <cell r="BC520" t="str">
            <v/>
          </cell>
          <cell r="BD520" t="str">
            <v/>
          </cell>
          <cell r="BE520" t="str">
            <v/>
          </cell>
          <cell r="BF520" t="str">
            <v/>
          </cell>
          <cell r="BG520" t="str">
            <v/>
          </cell>
          <cell r="BH520" t="str">
            <v/>
          </cell>
          <cell r="BI520" t="str">
            <v/>
          </cell>
          <cell r="BJ520" t="str">
            <v/>
          </cell>
          <cell r="BK520" t="str">
            <v/>
          </cell>
          <cell r="BL520" t="str">
            <v/>
          </cell>
          <cell r="BM520" t="str">
            <v/>
          </cell>
          <cell r="BN520" t="str">
            <v/>
          </cell>
          <cell r="BO520" t="str">
            <v/>
          </cell>
          <cell r="BP520" t="str">
            <v/>
          </cell>
          <cell r="BQ520" t="str">
            <v/>
          </cell>
          <cell r="BR520" t="str">
            <v/>
          </cell>
          <cell r="BS520" t="str">
            <v/>
          </cell>
          <cell r="BT520" t="str">
            <v xml:space="preserve">นายมนตรี  โคสิริวิวัฒน์ </v>
          </cell>
          <cell r="BU520">
            <v>0</v>
          </cell>
          <cell r="BV520" t="str">
            <v>1.นายมนตรี  โคสิริวิวัฒน์
2.นางสาวดวงดาว  โพธิ์อ่อง
3.นายวรการ  กุลวงศ์
4.นางสาวสุวิชชา  ดวงแก้ว
5.นายพิชัยเนตร  ฟองจันทร์</v>
          </cell>
          <cell r="BW520" t="str">
            <v>จำเลยที่ 1
คู่สมรสจำเลยที่ 1
จำเลยที่ 2
คู่สมรสจำเลยที่ 2
จำเลยที่ 3</v>
          </cell>
          <cell r="BX520" t="str">
            <v>1-5099-00208-60-2
3-6705-00174-83-0
1-5407-00006-05-6
3-5099-01117-04-6
1-5099-00973-15-5</v>
          </cell>
          <cell r="BY520"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0" t="str">
            <v>พบทรัพย์</v>
          </cell>
          <cell r="CA520"/>
          <cell r="CB520">
            <v>5</v>
          </cell>
          <cell r="CC520" t="str">
            <v>จันทร์นิภา</v>
          </cell>
          <cell r="CD520"/>
          <cell r="CE520"/>
          <cell r="CF520"/>
          <cell r="CG520"/>
          <cell r="CH520"/>
          <cell r="CI520"/>
          <cell r="CJ520"/>
          <cell r="CK520"/>
          <cell r="CL520"/>
          <cell r="CM520"/>
          <cell r="CN520"/>
          <cell r="CO520"/>
        </row>
        <row r="521">
          <cell r="B521">
            <v>1976</v>
          </cell>
          <cell r="C521">
            <v>514</v>
          </cell>
          <cell r="D521">
            <v>30</v>
          </cell>
          <cell r="E521">
            <v>8</v>
          </cell>
          <cell r="F521">
            <v>2565</v>
          </cell>
          <cell r="G521">
            <v>800023056933</v>
          </cell>
          <cell r="H521" t="str">
            <v>นาง</v>
          </cell>
          <cell r="I521" t="str">
            <v xml:space="preserve">จันทนา </v>
          </cell>
          <cell r="J521" t="str">
            <v xml:space="preserve">สอาดล้วน </v>
          </cell>
          <cell r="K521">
            <v>3500100037623</v>
          </cell>
          <cell r="L521" t="str">
            <v>บ่อสร้าง</v>
          </cell>
          <cell r="M521" t="str">
            <v>เชียงใหม่ 3</v>
          </cell>
          <cell r="N521">
            <v>8</v>
          </cell>
          <cell r="O521" t="str">
            <v>สินเชื่อธนาคารประชาชน</v>
          </cell>
          <cell r="P521" t="str">
            <v>บุคคลค้ำประกัน</v>
          </cell>
          <cell r="Q521">
            <v>97713.96</v>
          </cell>
          <cell r="R521">
            <v>5830.19</v>
          </cell>
          <cell r="S521" t="str">
            <v>แขวงเชียงใหม่</v>
          </cell>
          <cell r="T521" t="str">
            <v>ผบ.13913</v>
          </cell>
          <cell r="U521" t="str">
            <v>2559</v>
          </cell>
          <cell r="V521" t="str">
            <v>ผบ.984</v>
          </cell>
          <cell r="W521">
            <v>2560</v>
          </cell>
          <cell r="X521"/>
          <cell r="Y521"/>
          <cell r="Z521"/>
          <cell r="AA521">
            <v>27</v>
          </cell>
          <cell r="AB521">
            <v>2</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รายงานวันที่ 5/1/2566</v>
          </cell>
          <cell r="BC521">
            <v>1200</v>
          </cell>
          <cell r="BD521">
            <v>1</v>
          </cell>
          <cell r="BE521">
            <v>3</v>
          </cell>
          <cell r="BF521">
            <v>2567</v>
          </cell>
          <cell r="BG521">
            <v>0</v>
          </cell>
          <cell r="BH521" t="str">
            <v>-</v>
          </cell>
          <cell r="BI521" t="str">
            <v>-</v>
          </cell>
          <cell r="BJ521" t="str">
            <v>-</v>
          </cell>
          <cell r="BK521">
            <v>0</v>
          </cell>
          <cell r="BL521">
            <v>2305</v>
          </cell>
          <cell r="BM521">
            <v>0</v>
          </cell>
          <cell r="BN521" t="str">
            <v/>
          </cell>
          <cell r="BO521" t="str">
            <v/>
          </cell>
          <cell r="BP521" t="str">
            <v/>
          </cell>
          <cell r="BQ521" t="str">
            <v>-</v>
          </cell>
          <cell r="BR521" t="str">
            <v>-</v>
          </cell>
          <cell r="BS521" t="str">
            <v>-</v>
          </cell>
          <cell r="BT521" t="str">
            <v xml:space="preserve">นางจันทนา  สอาดล้วน </v>
          </cell>
          <cell r="BU521">
            <v>823659010712</v>
          </cell>
          <cell r="BV521" t="str">
            <v>1.นางจันทนา สอาดล้วน
2.นายจีรศักดิ์ กำจัด
3.นางสาวภารดี ปัญญาทิพย์
4.นายสุรกิจ คร่องรับ</v>
          </cell>
          <cell r="BW521" t="str">
            <v>จำเลยที่ 1
จำเลยที่ 2
จำเลยที่ 3
คู่สมรสจำเลยที่ 3</v>
          </cell>
          <cell r="BX521" t="str">
            <v>3-5005-00072-33-7
3-5001-00037-62-3
1-5099-00190-39-8
3-5601-01015-09-7</v>
          </cell>
          <cell r="BY52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1" t="str">
            <v>พบทรัพย์</v>
          </cell>
          <cell r="CA521"/>
          <cell r="CB521">
            <v>4</v>
          </cell>
          <cell r="CC521" t="str">
            <v>จันทร์นิภา</v>
          </cell>
          <cell r="CD521"/>
          <cell r="CE521"/>
          <cell r="CF521"/>
          <cell r="CG521"/>
          <cell r="CH521"/>
          <cell r="CI521"/>
          <cell r="CJ521"/>
          <cell r="CK521"/>
          <cell r="CL521"/>
          <cell r="CM521"/>
          <cell r="CN521"/>
          <cell r="CO521"/>
        </row>
        <row r="522">
          <cell r="B522">
            <v>1977</v>
          </cell>
          <cell r="C522">
            <v>515</v>
          </cell>
          <cell r="D522">
            <v>30</v>
          </cell>
          <cell r="E522">
            <v>8</v>
          </cell>
          <cell r="F522">
            <v>2565</v>
          </cell>
          <cell r="G522">
            <v>800025670178</v>
          </cell>
          <cell r="H522" t="str">
            <v>นางสาว</v>
          </cell>
          <cell r="I522" t="str">
            <v xml:space="preserve">ทรรศนพร </v>
          </cell>
          <cell r="J522" t="str">
            <v xml:space="preserve">ทองมาลา </v>
          </cell>
          <cell r="K522">
            <v>3100902690438</v>
          </cell>
          <cell r="L522" t="str">
            <v xml:space="preserve">สันกำแพง </v>
          </cell>
          <cell r="M522" t="str">
            <v>เชียงใหม่ 3</v>
          </cell>
          <cell r="N522">
            <v>8</v>
          </cell>
          <cell r="O522" t="str">
            <v>สินเชื่อธนาคารประชาชน</v>
          </cell>
          <cell r="P522" t="str">
            <v>บุคคลค้ำประกัน</v>
          </cell>
          <cell r="Q522">
            <v>77875</v>
          </cell>
          <cell r="R522">
            <v>16698.38</v>
          </cell>
          <cell r="S522" t="str">
            <v>แขวงเชียงใหม่</v>
          </cell>
          <cell r="T522" t="str">
            <v>ผบ.13910</v>
          </cell>
          <cell r="U522" t="str">
            <v>2559</v>
          </cell>
          <cell r="V522" t="str">
            <v>ผบ.949</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t="str">
            <v>0
1200</v>
          </cell>
          <cell r="BD522" t="str">
            <v>13
27</v>
          </cell>
          <cell r="BE522" t="str">
            <v>11
3</v>
          </cell>
          <cell r="BF522" t="str">
            <v>2566
2567</v>
          </cell>
          <cell r="BG522">
            <v>0</v>
          </cell>
          <cell r="BH522" t="str">
            <v>-</v>
          </cell>
          <cell r="BI522" t="str">
            <v>-</v>
          </cell>
          <cell r="BJ522" t="str">
            <v>-</v>
          </cell>
          <cell r="BK522">
            <v>0</v>
          </cell>
          <cell r="BL522" t="str">
            <v>1045
280</v>
          </cell>
          <cell r="BM522">
            <v>0</v>
          </cell>
          <cell r="BN522" t="str">
            <v/>
          </cell>
          <cell r="BO522" t="str">
            <v/>
          </cell>
          <cell r="BP522" t="str">
            <v/>
          </cell>
          <cell r="BQ522" t="str">
            <v>-</v>
          </cell>
          <cell r="BR522" t="str">
            <v>-</v>
          </cell>
          <cell r="BS522" t="str">
            <v>-</v>
          </cell>
          <cell r="BT522" t="str">
            <v xml:space="preserve">นางสาวทรรศนพร  ทองมาลา </v>
          </cell>
          <cell r="BU522">
            <v>823659010367</v>
          </cell>
          <cell r="BV522" t="str">
            <v>1.นางสาวทรรศนพร ทองมาลา
2.นางสิริพร อินถา
3.นายวสันต์ อินถา
4.นางสาวพรปวีณ์ พงษ์นอนิล</v>
          </cell>
          <cell r="BW522" t="str">
            <v>จำเลยที่ 1
จำเลยที่ 2
คู่สมรสจำเลยที่ 2
จำเลยที่ 3</v>
          </cell>
          <cell r="BX522" t="str">
            <v>3-5013-00601-48-5
3-1009-02690-43-8
3-5013-00648-68-6
3-1005-04061-91-1</v>
          </cell>
          <cell r="BY522"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1978</v>
          </cell>
          <cell r="C523">
            <v>516</v>
          </cell>
          <cell r="D523">
            <v>30</v>
          </cell>
          <cell r="E523">
            <v>8</v>
          </cell>
          <cell r="F523">
            <v>2565</v>
          </cell>
          <cell r="G523">
            <v>800038505536</v>
          </cell>
          <cell r="H523" t="str">
            <v>นาย</v>
          </cell>
          <cell r="I523" t="str">
            <v xml:space="preserve">ประมวล </v>
          </cell>
          <cell r="J523" t="str">
            <v>เวรุวะนารัก</v>
          </cell>
          <cell r="K523">
            <v>3501300744090</v>
          </cell>
          <cell r="L523" t="str">
            <v>บ่อสร้าง</v>
          </cell>
          <cell r="M523" t="str">
            <v>เชียงใหม่ 3</v>
          </cell>
          <cell r="N523">
            <v>8</v>
          </cell>
          <cell r="O523" t="str">
            <v>สินเชื่อธนาคารประชาชน</v>
          </cell>
          <cell r="P523" t="str">
            <v>บุคคลค้ำประกัน</v>
          </cell>
          <cell r="Q523">
            <v>140467</v>
          </cell>
          <cell r="R523">
            <v>34543.480000000003</v>
          </cell>
          <cell r="S523" t="str">
            <v>จังหวัดหนองคาย</v>
          </cell>
          <cell r="T523" t="str">
            <v>ผบ.340</v>
          </cell>
          <cell r="U523" t="str">
            <v>2560</v>
          </cell>
          <cell r="V523" t="str">
            <v>ผบ.1059</v>
          </cell>
          <cell r="W523">
            <v>2560</v>
          </cell>
          <cell r="X523"/>
          <cell r="Y523"/>
          <cell r="Z523"/>
          <cell r="AA523">
            <v>1</v>
          </cell>
          <cell r="AB523">
            <v>5</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 สืบแล้ว รายงานผล วันที่ 13/12/2565</v>
          </cell>
          <cell r="BC523">
            <v>900</v>
          </cell>
          <cell r="BD523">
            <v>25</v>
          </cell>
          <cell r="BE523">
            <v>9</v>
          </cell>
          <cell r="BF523">
            <v>2566</v>
          </cell>
          <cell r="BG523">
            <v>0</v>
          </cell>
          <cell r="BH523" t="str">
            <v>-</v>
          </cell>
          <cell r="BI523" t="str">
            <v>-</v>
          </cell>
          <cell r="BJ523" t="str">
            <v>-</v>
          </cell>
          <cell r="BK523">
            <v>0</v>
          </cell>
          <cell r="BL523">
            <v>960</v>
          </cell>
          <cell r="BM523">
            <v>0</v>
          </cell>
          <cell r="BN523" t="str">
            <v/>
          </cell>
          <cell r="BO523" t="str">
            <v/>
          </cell>
          <cell r="BP523" t="str">
            <v/>
          </cell>
          <cell r="BQ523" t="str">
            <v>-</v>
          </cell>
          <cell r="BR523" t="str">
            <v>-</v>
          </cell>
          <cell r="BS523" t="str">
            <v>-</v>
          </cell>
          <cell r="BT523" t="str">
            <v>นายประมวล  เวรุวะนารัก</v>
          </cell>
          <cell r="BU523">
            <v>823660010135</v>
          </cell>
          <cell r="BV523" t="str">
            <v xml:space="preserve">1.นายประมวล เวรุวะนารัก
2.นางสาวยุวรี ต่างคำ
3.นางสาวพรรณเพ็ญ ขันยา
</v>
          </cell>
          <cell r="BW523" t="str">
            <v>จำเลยที่ 1
จำเลยที่ 2
จำเลยที่ 3</v>
          </cell>
          <cell r="BX523" t="str">
            <v>1-4307-00014-32-7
1-4111-00034-90-5
3-5013-0044-09-0</v>
          </cell>
          <cell r="BY523"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3" t="str">
            <v>ไม่พบทรัพย์</v>
          </cell>
          <cell r="CA523"/>
          <cell r="CB523">
            <v>3</v>
          </cell>
          <cell r="CC523" t="str">
            <v>จันทร์นิภา</v>
          </cell>
          <cell r="CD523"/>
          <cell r="CE523"/>
          <cell r="CF523"/>
          <cell r="CG523"/>
          <cell r="CH523"/>
          <cell r="CI523"/>
          <cell r="CJ523"/>
          <cell r="CK523"/>
          <cell r="CL523"/>
          <cell r="CM523"/>
          <cell r="CN523"/>
          <cell r="CO523"/>
        </row>
        <row r="524">
          <cell r="B524">
            <v>1979</v>
          </cell>
          <cell r="C524">
            <v>517</v>
          </cell>
          <cell r="D524">
            <v>30</v>
          </cell>
          <cell r="E524">
            <v>8</v>
          </cell>
          <cell r="F524">
            <v>2565</v>
          </cell>
          <cell r="G524">
            <v>800049310918</v>
          </cell>
          <cell r="H524" t="str">
            <v>นางสาว</v>
          </cell>
          <cell r="I524" t="str">
            <v xml:space="preserve">แคทริยา </v>
          </cell>
          <cell r="J524" t="str">
            <v xml:space="preserve">ช่างสกล </v>
          </cell>
          <cell r="K524">
            <v>3550100604498</v>
          </cell>
          <cell r="L524" t="str">
            <v>บวกครกหลวง</v>
          </cell>
          <cell r="M524" t="str">
            <v>เชียงใหม่ 3</v>
          </cell>
          <cell r="N524">
            <v>8</v>
          </cell>
          <cell r="O524" t="str">
            <v>สินเชื่อธนาคารประชาชน</v>
          </cell>
          <cell r="P524" t="str">
            <v>บุคคลค้ำประกัน</v>
          </cell>
          <cell r="Q524"/>
          <cell r="R524"/>
          <cell r="S524" t="str">
            <v>แขวงเชียงใหม่</v>
          </cell>
          <cell r="T524" t="str">
            <v>ผบ.639</v>
          </cell>
          <cell r="U524" t="str">
            <v>2560</v>
          </cell>
          <cell r="V524" t="str">
            <v>ผบ.2055</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30/8/2565)//กำลังดำเนินการสืบทรัพย์//สืบแล้ว รายงานผลวันที่ 30/1/2566</v>
          </cell>
          <cell r="BC524">
            <v>1500</v>
          </cell>
          <cell r="BD524">
            <v>16</v>
          </cell>
          <cell r="BE524">
            <v>10</v>
          </cell>
          <cell r="BF524">
            <v>2566</v>
          </cell>
          <cell r="BG524">
            <v>0</v>
          </cell>
          <cell r="BH524" t="str">
            <v>-</v>
          </cell>
          <cell r="BI524" t="str">
            <v>-</v>
          </cell>
          <cell r="BJ524" t="str">
            <v>-</v>
          </cell>
          <cell r="BK524">
            <v>0</v>
          </cell>
          <cell r="BL524">
            <v>1780</v>
          </cell>
          <cell r="BM524">
            <v>0</v>
          </cell>
          <cell r="BN524">
            <v>18</v>
          </cell>
          <cell r="BO524">
            <v>3</v>
          </cell>
          <cell r="BP524">
            <v>2567</v>
          </cell>
          <cell r="BQ524" t="str">
            <v>-</v>
          </cell>
          <cell r="BR524" t="str">
            <v>-</v>
          </cell>
          <cell r="BS524" t="str">
            <v>-</v>
          </cell>
          <cell r="BT524" t="str">
            <v xml:space="preserve">นางสาวแคทริยา  ช่างสกล </v>
          </cell>
          <cell r="BU524">
            <v>0</v>
          </cell>
          <cell r="BV524" t="str">
            <v>1.นางสาวแคทริยา  ช่างสกล
2.นายภัทรพล  คำกองจันทร์
3.นางสาวน้ำค้าง  คล้ายขำ
4.นางละมัย  ช่างสกล
5.นายบุญโจม  ช่างสกล</v>
          </cell>
          <cell r="BW524" t="str">
            <v>จำเลยที่ 1
จำเลยที่ 2
คู่สมรสจำเลยที่ 2
จำเลยที่ 3
คู่สมรสจำเลยที่ 3</v>
          </cell>
          <cell r="BX524" t="str">
            <v>1-4699-00115-73-7
3-5501-00604-49-8
3-7102-00129-96-0
3-4607-00614-40-1
3-4118-00214-48-1</v>
          </cell>
          <cell r="BY524"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4" t="str">
            <v>พบทรัพย์</v>
          </cell>
          <cell r="CA524" t="str">
            <v>พบทรัพย์</v>
          </cell>
          <cell r="CB524">
            <v>5</v>
          </cell>
          <cell r="CC524" t="str">
            <v>จันทร์นิภา</v>
          </cell>
          <cell r="CD524"/>
          <cell r="CE524"/>
          <cell r="CF524"/>
          <cell r="CG524"/>
          <cell r="CH524"/>
          <cell r="CI524"/>
          <cell r="CJ524"/>
          <cell r="CK524"/>
          <cell r="CL524"/>
          <cell r="CM524"/>
          <cell r="CN524"/>
          <cell r="CO524"/>
        </row>
        <row r="525">
          <cell r="B525">
            <v>1980</v>
          </cell>
          <cell r="C525">
            <v>518</v>
          </cell>
          <cell r="D525">
            <v>30</v>
          </cell>
          <cell r="E525">
            <v>8</v>
          </cell>
          <cell r="F525">
            <v>2565</v>
          </cell>
          <cell r="G525">
            <v>800026660806</v>
          </cell>
          <cell r="H525" t="str">
            <v>นาง</v>
          </cell>
          <cell r="I525" t="str">
            <v>อนงค์</v>
          </cell>
          <cell r="J525" t="str">
            <v xml:space="preserve"> แสงทอง </v>
          </cell>
          <cell r="K525">
            <v>3501400100305</v>
          </cell>
          <cell r="L525" t="str">
            <v>บ่อสร้าง</v>
          </cell>
          <cell r="M525" t="str">
            <v>เชียงใหม่ 3</v>
          </cell>
          <cell r="N525">
            <v>8</v>
          </cell>
          <cell r="O525" t="str">
            <v>สินเชื่อธนาคารประชาชน</v>
          </cell>
          <cell r="P525" t="str">
            <v>บุคคลค้ำประกัน</v>
          </cell>
          <cell r="Q525">
            <v>105395.68</v>
          </cell>
          <cell r="R525">
            <v>5485.92</v>
          </cell>
          <cell r="S525" t="str">
            <v>แขวงเชียงใหม่</v>
          </cell>
          <cell r="T525" t="str">
            <v>ผบ.454</v>
          </cell>
          <cell r="U525" t="str">
            <v>2560</v>
          </cell>
          <cell r="V525" t="str">
            <v>ผบ.1894</v>
          </cell>
          <cell r="W525">
            <v>2560</v>
          </cell>
          <cell r="X525"/>
          <cell r="Y525"/>
          <cell r="Z525"/>
          <cell r="AA525">
            <v>24</v>
          </cell>
          <cell r="AB525">
            <v>4</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รายงานวันที่ 5/1/2566</v>
          </cell>
          <cell r="BC525" t="str">
            <v>0
1200</v>
          </cell>
          <cell r="BD525" t="str">
            <v>13
27</v>
          </cell>
          <cell r="BE525" t="str">
            <v>11
3</v>
          </cell>
          <cell r="BF525" t="str">
            <v>2566
2567</v>
          </cell>
          <cell r="BG525">
            <v>0</v>
          </cell>
          <cell r="BH525" t="str">
            <v>-</v>
          </cell>
          <cell r="BI525" t="str">
            <v>-</v>
          </cell>
          <cell r="BJ525" t="str">
            <v>-</v>
          </cell>
          <cell r="BK525">
            <v>0</v>
          </cell>
          <cell r="BL525" t="str">
            <v>1635
280</v>
          </cell>
          <cell r="BM525">
            <v>0</v>
          </cell>
          <cell r="BN525" t="str">
            <v/>
          </cell>
          <cell r="BO525" t="str">
            <v/>
          </cell>
          <cell r="BP525" t="str">
            <v/>
          </cell>
          <cell r="BQ525" t="str">
            <v>-</v>
          </cell>
          <cell r="BR525" t="str">
            <v>-</v>
          </cell>
          <cell r="BS525" t="str">
            <v>-</v>
          </cell>
          <cell r="BT525" t="str">
            <v xml:space="preserve">นางอนงค์  แสงทอง </v>
          </cell>
          <cell r="BU525">
            <v>823659010619</v>
          </cell>
          <cell r="BV525" t="str">
            <v>1.นางอนงค์ แสงทอง 
2.นายพรพิทักษ์ แสงทอง
3.นายวุฒิพงศ์ ภีระคำ
4.นางสาวสุภาภรณ์ ภีระคำ</v>
          </cell>
          <cell r="BW525" t="str">
            <v>จำเลยที่ 1
คู่สมรสจำเลยที่ 1
จำเลยที่ 2
คู่สมรสจำเลยที่ 2</v>
          </cell>
          <cell r="BX525" t="str">
            <v>3-5014-00100-29-1
3-5099-01410-49-5
3-5014-00100-30-5
3-5099-00729-58-7</v>
          </cell>
          <cell r="BY52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5" t="str">
            <v>พบทรัพย์</v>
          </cell>
          <cell r="CA525"/>
          <cell r="CB525">
            <v>4</v>
          </cell>
          <cell r="CC525" t="str">
            <v>จันทร์นิภา</v>
          </cell>
          <cell r="CD525"/>
          <cell r="CE525"/>
          <cell r="CF525"/>
          <cell r="CG525"/>
          <cell r="CH525"/>
          <cell r="CI525"/>
          <cell r="CJ525"/>
          <cell r="CK525"/>
          <cell r="CL525"/>
          <cell r="CM525"/>
          <cell r="CN525"/>
          <cell r="CO525"/>
        </row>
        <row r="526">
          <cell r="B526">
            <v>1981</v>
          </cell>
          <cell r="C526">
            <v>519</v>
          </cell>
          <cell r="D526">
            <v>30</v>
          </cell>
          <cell r="E526">
            <v>8</v>
          </cell>
          <cell r="F526">
            <v>2565</v>
          </cell>
          <cell r="G526">
            <v>800023181996</v>
          </cell>
          <cell r="H526" t="str">
            <v>นางสาว</v>
          </cell>
          <cell r="I526" t="str">
            <v>ศตพร</v>
          </cell>
          <cell r="J526" t="str">
            <v xml:space="preserve"> สิงห์โต</v>
          </cell>
          <cell r="K526">
            <v>1509900554462</v>
          </cell>
          <cell r="L526" t="str">
            <v>บวกครกหลวง</v>
          </cell>
          <cell r="M526" t="str">
            <v>เชียงใหม่ 3</v>
          </cell>
          <cell r="N526">
            <v>8</v>
          </cell>
          <cell r="O526" t="str">
            <v>สินเชื่อธนาคารประชาชน</v>
          </cell>
          <cell r="P526" t="str">
            <v>บุคคลค้ำประกัน</v>
          </cell>
          <cell r="Q526"/>
          <cell r="R526"/>
          <cell r="S526" t="str">
            <v>แขวงเชียงใหม่</v>
          </cell>
          <cell r="T526" t="str">
            <v>ผบ.2727</v>
          </cell>
          <cell r="U526" t="str">
            <v>2560</v>
          </cell>
          <cell r="V526" t="str">
            <v>ผบ.4312</v>
          </cell>
          <cell r="W526">
            <v>2560</v>
          </cell>
          <cell r="X526"/>
          <cell r="Y526"/>
          <cell r="Z526"/>
          <cell r="AA526"/>
          <cell r="AB526"/>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30/8/2565)//กำลังดำเนินการสืบทรัพย์//สืบแล้ว รายงานวันที่ 9/1/2566</v>
          </cell>
          <cell r="BC526">
            <v>900</v>
          </cell>
          <cell r="BD526">
            <v>18</v>
          </cell>
          <cell r="BE526">
            <v>8</v>
          </cell>
          <cell r="BF526">
            <v>2566</v>
          </cell>
          <cell r="BG526">
            <v>0</v>
          </cell>
          <cell r="BH526" t="str">
            <v>-</v>
          </cell>
          <cell r="BI526" t="str">
            <v>-</v>
          </cell>
          <cell r="BJ526" t="str">
            <v>-</v>
          </cell>
          <cell r="BK526">
            <v>0</v>
          </cell>
          <cell r="BL526">
            <v>1000</v>
          </cell>
          <cell r="BM526">
            <v>0</v>
          </cell>
          <cell r="BN526" t="str">
            <v/>
          </cell>
          <cell r="BO526" t="str">
            <v/>
          </cell>
          <cell r="BP526" t="str">
            <v/>
          </cell>
          <cell r="BQ526" t="str">
            <v>-</v>
          </cell>
          <cell r="BR526" t="str">
            <v>-</v>
          </cell>
          <cell r="BS526" t="str">
            <v>-</v>
          </cell>
          <cell r="BT526" t="str">
            <v>นางสาวศตพร  สิงห์โต</v>
          </cell>
          <cell r="BU526">
            <v>0</v>
          </cell>
          <cell r="BV526" t="str">
            <v xml:space="preserve">1.นางสาวศตพร  สิงห์โต
2.นายธีรพงษ์  ปานโต
3.นายสุภาพ  บุญเรือง
</v>
          </cell>
          <cell r="BW526" t="str">
            <v>จำเลยที่ 1
จำเลยที่ 2
จำเลยที่ 3</v>
          </cell>
          <cell r="BX526" t="str">
            <v>3-5099-00519-98-1
1-5099-00554-46-2
3-5601-00965-61-0</v>
          </cell>
          <cell r="BY52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6" t="str">
            <v>ไม่พบทรัพย์</v>
          </cell>
          <cell r="CA526"/>
          <cell r="CB526">
            <v>3</v>
          </cell>
          <cell r="CC526" t="str">
            <v>จันทร์นิภา</v>
          </cell>
          <cell r="CD526"/>
          <cell r="CE526"/>
          <cell r="CF526"/>
          <cell r="CG526"/>
          <cell r="CH526"/>
          <cell r="CI526"/>
          <cell r="CJ526"/>
          <cell r="CK526"/>
          <cell r="CL526"/>
          <cell r="CM526">
            <v>243468</v>
          </cell>
          <cell r="CN526"/>
          <cell r="CO526"/>
        </row>
        <row r="527">
          <cell r="B527">
            <v>1982</v>
          </cell>
          <cell r="C527">
            <v>520</v>
          </cell>
          <cell r="D527">
            <v>30</v>
          </cell>
          <cell r="E527">
            <v>8</v>
          </cell>
          <cell r="F527">
            <v>2565</v>
          </cell>
          <cell r="G527">
            <v>800039520252</v>
          </cell>
          <cell r="H527" t="str">
            <v>นาย</v>
          </cell>
          <cell r="I527" t="str">
            <v xml:space="preserve">จีระศักดิ์ </v>
          </cell>
          <cell r="J527" t="str">
            <v>กิริยา</v>
          </cell>
          <cell r="K527">
            <v>1509900165733</v>
          </cell>
          <cell r="L527" t="str">
            <v>บ่อสร้าง</v>
          </cell>
          <cell r="M527" t="str">
            <v>เชียงใหม่ 3</v>
          </cell>
          <cell r="N527">
            <v>8</v>
          </cell>
          <cell r="O527" t="str">
            <v>สินเชื่อธนาคารประชาชน</v>
          </cell>
          <cell r="P527" t="str">
            <v>บุคคลค้ำประกัน</v>
          </cell>
          <cell r="Q527">
            <v>116017.93</v>
          </cell>
          <cell r="R527">
            <v>16003</v>
          </cell>
          <cell r="S527" t="str">
            <v>แขวงเชียงใหม่</v>
          </cell>
          <cell r="T527" t="str">
            <v>ผบ.13831</v>
          </cell>
          <cell r="U527" t="str">
            <v>2559</v>
          </cell>
          <cell r="V527" t="str">
            <v>ผบ.1213</v>
          </cell>
          <cell r="W527">
            <v>2560</v>
          </cell>
          <cell r="X527"/>
          <cell r="Y527"/>
          <cell r="Z527"/>
          <cell r="AA527">
            <v>7</v>
          </cell>
          <cell r="AB527">
            <v>3</v>
          </cell>
          <cell r="AC527">
            <v>2560</v>
          </cell>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 สืบแล้ว รายงานผล วันที่ 13/12/2565</v>
          </cell>
          <cell r="BC527">
            <v>1200</v>
          </cell>
          <cell r="BD527">
            <v>25</v>
          </cell>
          <cell r="BE527">
            <v>9</v>
          </cell>
          <cell r="BF527">
            <v>2566</v>
          </cell>
          <cell r="BG527">
            <v>0</v>
          </cell>
          <cell r="BH527" t="str">
            <v>-</v>
          </cell>
          <cell r="BI527" t="str">
            <v>-</v>
          </cell>
          <cell r="BJ527" t="str">
            <v>-</v>
          </cell>
          <cell r="BK527">
            <v>0</v>
          </cell>
          <cell r="BL527">
            <v>1430</v>
          </cell>
          <cell r="BM527">
            <v>0</v>
          </cell>
          <cell r="BN527" t="str">
            <v/>
          </cell>
          <cell r="BO527" t="str">
            <v/>
          </cell>
          <cell r="BP527" t="str">
            <v/>
          </cell>
          <cell r="BQ527" t="str">
            <v>-</v>
          </cell>
          <cell r="BR527" t="str">
            <v>-</v>
          </cell>
          <cell r="BS527" t="str">
            <v>-</v>
          </cell>
          <cell r="BT527" t="str">
            <v>นายจีระศักดิ์  กิริยา</v>
          </cell>
          <cell r="BU527">
            <v>823659010609</v>
          </cell>
          <cell r="BV527"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7" t="str">
            <v>จำเลยที่ 1
จำเลยที่ 2
จำเลยที่ 3
คู่สมรสจำเลยที่ 3</v>
          </cell>
          <cell r="BX527" t="str">
            <v>3-5013-00279-40-1
1-5099-00165-73-3
3-5099-00970--64-1
1-5099-00421-27-6</v>
          </cell>
          <cell r="BY527"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7" t="str">
            <v>ไม่พบทรัพย์</v>
          </cell>
          <cell r="CA527"/>
          <cell r="CB527">
            <v>4</v>
          </cell>
          <cell r="CC527" t="str">
            <v>จันทร์นิภา</v>
          </cell>
          <cell r="CD527"/>
          <cell r="CE527"/>
          <cell r="CF527"/>
          <cell r="CG527"/>
          <cell r="CH527"/>
          <cell r="CI527"/>
          <cell r="CJ527"/>
          <cell r="CK527"/>
          <cell r="CL527"/>
          <cell r="CM527"/>
          <cell r="CN527"/>
          <cell r="CO527"/>
        </row>
        <row r="528">
          <cell r="B528">
            <v>1983</v>
          </cell>
          <cell r="C528">
            <v>521</v>
          </cell>
          <cell r="D528">
            <v>30</v>
          </cell>
          <cell r="E528">
            <v>8</v>
          </cell>
          <cell r="F528">
            <v>2565</v>
          </cell>
          <cell r="G528">
            <v>800026545544</v>
          </cell>
          <cell r="H528" t="str">
            <v>นางสาว</v>
          </cell>
          <cell r="I528" t="str">
            <v xml:space="preserve">มณฑิรา </v>
          </cell>
          <cell r="J528" t="str">
            <v xml:space="preserve">ราชมณี </v>
          </cell>
          <cell r="K528">
            <v>1509900610630</v>
          </cell>
          <cell r="L528" t="str">
            <v>บวกครกหลวง</v>
          </cell>
          <cell r="M528" t="str">
            <v>เชียงใหม่ 3</v>
          </cell>
          <cell r="N528">
            <v>8</v>
          </cell>
          <cell r="O528" t="str">
            <v>สินเชื่อธนาคารประชาชน</v>
          </cell>
          <cell r="P528" t="str">
            <v>บุคคลค้ำประกัน</v>
          </cell>
          <cell r="Q528"/>
          <cell r="R528"/>
          <cell r="S528" t="str">
            <v>แขวงทุ่งสง</v>
          </cell>
          <cell r="T528" t="str">
            <v>ผบ.582</v>
          </cell>
          <cell r="U528" t="str">
            <v>2560</v>
          </cell>
          <cell r="V528" t="str">
            <v>ผบ.1415</v>
          </cell>
          <cell r="W528">
            <v>2560</v>
          </cell>
          <cell r="X528"/>
          <cell r="Y528"/>
          <cell r="Z528"/>
          <cell r="AA528">
            <v>31</v>
          </cell>
          <cell r="AB528">
            <v>5</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30/8/2565)//กำลังดำเนินการสืบทรัพย์//สืบแล้ว รายงานผล วันที่ 9/1/2566</v>
          </cell>
          <cell r="BC528">
            <v>900</v>
          </cell>
          <cell r="BD528">
            <v>18</v>
          </cell>
          <cell r="BE528">
            <v>8</v>
          </cell>
          <cell r="BF528">
            <v>2566</v>
          </cell>
          <cell r="BG528">
            <v>0</v>
          </cell>
          <cell r="BH528" t="str">
            <v>-</v>
          </cell>
          <cell r="BI528" t="str">
            <v>-</v>
          </cell>
          <cell r="BJ528" t="str">
            <v>-</v>
          </cell>
          <cell r="BK528">
            <v>0</v>
          </cell>
          <cell r="BL528">
            <v>1290</v>
          </cell>
          <cell r="BM528">
            <v>0</v>
          </cell>
          <cell r="BN528" t="str">
            <v/>
          </cell>
          <cell r="BO528" t="str">
            <v/>
          </cell>
          <cell r="BP528" t="str">
            <v/>
          </cell>
          <cell r="BQ528" t="str">
            <v>-</v>
          </cell>
          <cell r="BR528" t="str">
            <v>-</v>
          </cell>
          <cell r="BS528" t="str">
            <v>-</v>
          </cell>
          <cell r="BT528" t="str">
            <v xml:space="preserve">นางสาวมณฑิรา  ราชมณี </v>
          </cell>
          <cell r="BU528">
            <v>0</v>
          </cell>
          <cell r="BV528" t="str">
            <v>1.นางสาวมณฑิรา  ราชมณี
2.นางสาวศิริพา  ธิดุลดุก
3.นางสาววรรณนิศา หรือธนวัลย์  สามเป็ง</v>
          </cell>
          <cell r="BW528" t="str">
            <v>จำเลยที่ 1
จำเลยที่ 2
จำเลยที่ 3</v>
          </cell>
          <cell r="BX528" t="str">
            <v>1-8099-00008-44-9
1-5099-00610-63-0
1-5005-00003-43-6</v>
          </cell>
          <cell r="BY528"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8" t="str">
            <v>ไม่พบทรัพย์</v>
          </cell>
          <cell r="CA528"/>
          <cell r="CB528">
            <v>3</v>
          </cell>
          <cell r="CC528" t="str">
            <v>จันทร์นิภา</v>
          </cell>
          <cell r="CD528"/>
          <cell r="CE528"/>
          <cell r="CF528"/>
          <cell r="CG528"/>
          <cell r="CH528"/>
          <cell r="CI528"/>
          <cell r="CJ528"/>
          <cell r="CK528"/>
          <cell r="CL528"/>
          <cell r="CM528">
            <v>243468</v>
          </cell>
          <cell r="CN528"/>
          <cell r="CO528"/>
        </row>
        <row r="529">
          <cell r="B529">
            <v>1984</v>
          </cell>
          <cell r="C529">
            <v>522</v>
          </cell>
          <cell r="D529">
            <v>30</v>
          </cell>
          <cell r="E529">
            <v>8</v>
          </cell>
          <cell r="F529">
            <v>2565</v>
          </cell>
          <cell r="G529">
            <v>800030025194</v>
          </cell>
          <cell r="H529" t="str">
            <v>นางสาว</v>
          </cell>
          <cell r="I529" t="str">
            <v>เพ็ญพร</v>
          </cell>
          <cell r="J529" t="str">
            <v xml:space="preserve"> อุดมชัยถาวร </v>
          </cell>
          <cell r="K529">
            <v>1509900119391</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จังหวัดเชียงราย</v>
          </cell>
          <cell r="T529" t="str">
            <v>ผบ.354</v>
          </cell>
          <cell r="U529" t="str">
            <v>2560</v>
          </cell>
          <cell r="V529" t="str">
            <v>ผบ.1450</v>
          </cell>
          <cell r="W529">
            <v>2560</v>
          </cell>
          <cell r="X529"/>
          <cell r="Y529"/>
          <cell r="Z529"/>
          <cell r="AA529">
            <v>29</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v>
          </cell>
          <cell r="BC529">
            <v>1200</v>
          </cell>
          <cell r="BD529">
            <v>18</v>
          </cell>
          <cell r="BE529">
            <v>8</v>
          </cell>
          <cell r="BF529">
            <v>2566</v>
          </cell>
          <cell r="BG529">
            <v>0</v>
          </cell>
          <cell r="BH529" t="str">
            <v>-</v>
          </cell>
          <cell r="BI529" t="str">
            <v>-</v>
          </cell>
          <cell r="BJ529" t="str">
            <v>-</v>
          </cell>
          <cell r="BK529">
            <v>0</v>
          </cell>
          <cell r="BL529">
            <v>1110</v>
          </cell>
          <cell r="BM529">
            <v>0</v>
          </cell>
          <cell r="BN529" t="str">
            <v/>
          </cell>
          <cell r="BO529" t="str">
            <v/>
          </cell>
          <cell r="BP529" t="str">
            <v/>
          </cell>
          <cell r="BQ529" t="str">
            <v>-</v>
          </cell>
          <cell r="BR529" t="str">
            <v>-</v>
          </cell>
          <cell r="BS529" t="str">
            <v>-</v>
          </cell>
          <cell r="BT529" t="str">
            <v xml:space="preserve">นางสาวเพ็ญพร  อุดมชัยถาวร </v>
          </cell>
          <cell r="BU529">
            <v>0</v>
          </cell>
          <cell r="BV529" t="str">
            <v>1.นางสาวเฌอลิณญ์  ฤทธิ์เดช
2.นายอรรถสิทธิ์  ฤทธิ์เดช
3.นายประพัฒน์  จอมธง
4.นางสาวหนึ่งฤทัย  สิทธิ</v>
          </cell>
          <cell r="BW529" t="str">
            <v>จำเลยที่ 1
คู่สมรสจำเลยที่ 1
จำเลยที่ 2
จำเลยที่ 3</v>
          </cell>
          <cell r="BX529" t="str">
            <v>1-5299-00095-89-1
1-5799-00270-83-9
1-5099-00119-39-1
1-5099-00125-14-6</v>
          </cell>
          <cell r="BY529"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29" t="str">
            <v>ไม่พบทรัพย์</v>
          </cell>
          <cell r="CA529"/>
          <cell r="CB529">
            <v>4</v>
          </cell>
          <cell r="CC529" t="str">
            <v>จันทร์นิภา</v>
          </cell>
          <cell r="CD529"/>
          <cell r="CE529"/>
          <cell r="CF529"/>
          <cell r="CG529"/>
          <cell r="CH529"/>
          <cell r="CI529"/>
          <cell r="CJ529"/>
          <cell r="CK529"/>
          <cell r="CL529"/>
          <cell r="CM529">
            <v>243468</v>
          </cell>
          <cell r="CN529"/>
          <cell r="CO529"/>
        </row>
        <row r="530">
          <cell r="B530">
            <v>1985</v>
          </cell>
          <cell r="C530">
            <v>523</v>
          </cell>
          <cell r="D530">
            <v>30</v>
          </cell>
          <cell r="E530">
            <v>8</v>
          </cell>
          <cell r="F530">
            <v>2565</v>
          </cell>
          <cell r="G530">
            <v>800027342834</v>
          </cell>
          <cell r="H530" t="str">
            <v>นาง</v>
          </cell>
          <cell r="I530" t="str">
            <v>ลัดดา</v>
          </cell>
          <cell r="J530" t="str">
            <v xml:space="preserve"> นันตา </v>
          </cell>
          <cell r="K530">
            <v>3501300079657</v>
          </cell>
          <cell r="L530" t="str">
            <v>บ่อสร้าง</v>
          </cell>
          <cell r="M530" t="str">
            <v>เชียงใหม่ 3</v>
          </cell>
          <cell r="N530">
            <v>8</v>
          </cell>
          <cell r="O530" t="str">
            <v>สินเชื่อธนาคารประชาชน</v>
          </cell>
          <cell r="P530" t="str">
            <v>บุคคลค้ำประกัน</v>
          </cell>
          <cell r="Q530">
            <v>62882.12</v>
          </cell>
          <cell r="R530">
            <v>16670.55</v>
          </cell>
          <cell r="S530" t="str">
            <v>แขวงเชียงใหม่</v>
          </cell>
          <cell r="T530" t="str">
            <v>ผบ.1117</v>
          </cell>
          <cell r="U530" t="str">
            <v>2560</v>
          </cell>
          <cell r="V530" t="str">
            <v>ผบ.2634</v>
          </cell>
          <cell r="W530">
            <v>2560</v>
          </cell>
          <cell r="X530"/>
          <cell r="Y530"/>
          <cell r="Z530"/>
          <cell r="AA530">
            <v>22</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 สืบแล้ว รายงานผล วันที่ 29/12/2565</v>
          </cell>
          <cell r="BC530">
            <v>1500</v>
          </cell>
          <cell r="BD530">
            <v>18</v>
          </cell>
          <cell r="BE530">
            <v>8</v>
          </cell>
          <cell r="BF530">
            <v>2566</v>
          </cell>
          <cell r="BG530">
            <v>0</v>
          </cell>
          <cell r="BH530" t="str">
            <v>-</v>
          </cell>
          <cell r="BI530" t="str">
            <v>-</v>
          </cell>
          <cell r="BJ530" t="str">
            <v>-</v>
          </cell>
          <cell r="BK530">
            <v>0</v>
          </cell>
          <cell r="BL530">
            <v>1950</v>
          </cell>
          <cell r="BM530">
            <v>0</v>
          </cell>
          <cell r="BN530" t="str">
            <v/>
          </cell>
          <cell r="BO530" t="str">
            <v/>
          </cell>
          <cell r="BP530" t="str">
            <v/>
          </cell>
          <cell r="BQ530" t="str">
            <v>-</v>
          </cell>
          <cell r="BR530" t="str">
            <v>-</v>
          </cell>
          <cell r="BS530" t="str">
            <v>-</v>
          </cell>
          <cell r="BT530" t="str">
            <v xml:space="preserve">นางลัดดา  นันตา </v>
          </cell>
          <cell r="BU530">
            <v>823660010023</v>
          </cell>
          <cell r="BV530" t="str">
            <v>1.นางลัดดา นันตา
2.นายนิคม นันตา
3.นางสาววราภรณ์ ทาสุ
4.นายเสกสรร สุนันทา
5.นางสาวสายสุนีย์ จุ่มมูล</v>
          </cell>
          <cell r="BW530" t="str">
            <v>จำเลยที่ 1
คู่สมรสจำเลยที่ 1
จำเลยที่ 2
จำเลยที่ 3
คู่สมรสจำเลยที่ 3</v>
          </cell>
          <cell r="BX530" t="str">
            <v>1-5002-00006-98-7
3-5002-00740-62-8
3-5013-00079-65-7
3-5006-00278-77-8
3-5012-00594-03-7</v>
          </cell>
          <cell r="BY530"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0" t="str">
            <v>พบทรัพย์</v>
          </cell>
          <cell r="CA530"/>
          <cell r="CB530">
            <v>5</v>
          </cell>
          <cell r="CC530" t="str">
            <v>จันทร์นิภา</v>
          </cell>
          <cell r="CD530"/>
          <cell r="CE530"/>
          <cell r="CF530"/>
          <cell r="CG530"/>
          <cell r="CH530"/>
          <cell r="CI530"/>
          <cell r="CJ530"/>
          <cell r="CK530"/>
          <cell r="CL530"/>
          <cell r="CM530">
            <v>243468</v>
          </cell>
          <cell r="CN530"/>
          <cell r="CO530"/>
        </row>
        <row r="531">
          <cell r="B531">
            <v>1986</v>
          </cell>
          <cell r="C531">
            <v>524</v>
          </cell>
          <cell r="D531">
            <v>30</v>
          </cell>
          <cell r="E531">
            <v>8</v>
          </cell>
          <cell r="F531">
            <v>2565</v>
          </cell>
          <cell r="G531">
            <v>800027212979</v>
          </cell>
          <cell r="H531" t="str">
            <v>นางสาว</v>
          </cell>
          <cell r="I531" t="str">
            <v xml:space="preserve">รัชนู </v>
          </cell>
          <cell r="J531" t="str">
            <v xml:space="preserve">คำวัน </v>
          </cell>
          <cell r="K531">
            <v>3580300032293</v>
          </cell>
          <cell r="L531" t="str">
            <v>บ่อสร้าง</v>
          </cell>
          <cell r="M531" t="str">
            <v>เชียงใหม่ 3</v>
          </cell>
          <cell r="N531">
            <v>8</v>
          </cell>
          <cell r="O531" t="str">
            <v>สินเชื่อสวัสดิการ</v>
          </cell>
          <cell r="P531" t="str">
            <v>บุคคลค้ำประกัน</v>
          </cell>
          <cell r="Q531">
            <v>766711.92</v>
          </cell>
          <cell r="R531">
            <v>485006.08000000002</v>
          </cell>
          <cell r="S531" t="str">
            <v>จังหวัดแพร่</v>
          </cell>
          <cell r="T531" t="str">
            <v>ผบ.1765</v>
          </cell>
          <cell r="U531" t="str">
            <v>2562</v>
          </cell>
          <cell r="V531" t="str">
            <v>ผบ.2347</v>
          </cell>
          <cell r="W531">
            <v>2562</v>
          </cell>
          <cell r="X531"/>
          <cell r="Y531"/>
          <cell r="Z531"/>
          <cell r="AA531">
            <v>9</v>
          </cell>
          <cell r="AB531">
            <v>7</v>
          </cell>
          <cell r="AC531">
            <v>2562</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30/8/2565)//กำลังดำเนินการสืบทรัพย์//สืบแล้ว รายงานวันที่ 5/1/2566</v>
          </cell>
          <cell r="BC531">
            <v>600</v>
          </cell>
          <cell r="BD531">
            <v>13</v>
          </cell>
          <cell r="BE531">
            <v>11</v>
          </cell>
          <cell r="BF531">
            <v>2566</v>
          </cell>
          <cell r="BG531">
            <v>0</v>
          </cell>
          <cell r="BH531" t="str">
            <v>-</v>
          </cell>
          <cell r="BI531" t="str">
            <v>-</v>
          </cell>
          <cell r="BJ531" t="str">
            <v>-</v>
          </cell>
          <cell r="BK531">
            <v>0</v>
          </cell>
          <cell r="BL531">
            <v>1350</v>
          </cell>
          <cell r="BM531">
            <v>0</v>
          </cell>
          <cell r="BN531">
            <v>29</v>
          </cell>
          <cell r="BO531">
            <v>3</v>
          </cell>
          <cell r="BP531">
            <v>2567</v>
          </cell>
          <cell r="BQ531" t="str">
            <v>-</v>
          </cell>
          <cell r="BR531" t="str">
            <v>-</v>
          </cell>
          <cell r="BS531" t="str">
            <v>-</v>
          </cell>
          <cell r="BT531" t="str">
            <v xml:space="preserve">นางสาวรัชนู  คำวัน </v>
          </cell>
          <cell r="BU531">
            <v>823660010201</v>
          </cell>
          <cell r="BV531" t="str">
            <v>1.นางสาวรัชนู คำวัน
2.นางสาวน้ำฝน สุทธิการ</v>
          </cell>
          <cell r="BW531" t="str">
            <v>จำเลยที่ 1
จำเลยที่ 2</v>
          </cell>
          <cell r="BX531" t="str">
            <v>1-3099-00090-33-6
3-5803-00032-29-3</v>
          </cell>
          <cell r="BY531"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1" t="str">
            <v>พบทรัพย์</v>
          </cell>
          <cell r="CA531" t="str">
            <v>พบ</v>
          </cell>
          <cell r="CB531">
            <v>2</v>
          </cell>
          <cell r="CC531" t="str">
            <v>จันทร์นิภา</v>
          </cell>
          <cell r="CD531"/>
          <cell r="CE531"/>
          <cell r="CF531"/>
          <cell r="CG531"/>
          <cell r="CH531"/>
          <cell r="CI531"/>
          <cell r="CJ531"/>
          <cell r="CK531"/>
          <cell r="CL531"/>
          <cell r="CM531"/>
          <cell r="CN531"/>
          <cell r="CO531"/>
        </row>
        <row r="532">
          <cell r="B532">
            <v>1987</v>
          </cell>
          <cell r="C532">
            <v>525</v>
          </cell>
          <cell r="D532">
            <v>30</v>
          </cell>
          <cell r="E532">
            <v>8</v>
          </cell>
          <cell r="F532">
            <v>2565</v>
          </cell>
          <cell r="G532">
            <v>800043946741</v>
          </cell>
          <cell r="H532" t="str">
            <v>นาย</v>
          </cell>
          <cell r="I532" t="str">
            <v xml:space="preserve">ภัคภณ </v>
          </cell>
          <cell r="J532" t="str">
            <v xml:space="preserve">นันต๊ะลิต </v>
          </cell>
          <cell r="K532">
            <v>1509900755905</v>
          </cell>
          <cell r="L532" t="str">
            <v>บวกครกหลวง</v>
          </cell>
          <cell r="M532" t="str">
            <v>เชียงใหม่ 3</v>
          </cell>
          <cell r="N532">
            <v>8</v>
          </cell>
          <cell r="O532" t="str">
            <v>สินเชื่อธนาคารประชาชน</v>
          </cell>
          <cell r="P532" t="str">
            <v>บุคคลค้ำประกัน</v>
          </cell>
          <cell r="Q532"/>
          <cell r="R532"/>
          <cell r="S532" t="str">
            <v>จังหวัดพะเยา</v>
          </cell>
          <cell r="T532" t="str">
            <v>ผบ.705</v>
          </cell>
          <cell r="U532" t="str">
            <v>2560</v>
          </cell>
          <cell r="V532" t="str">
            <v>ผบ.1600</v>
          </cell>
          <cell r="W532">
            <v>2560</v>
          </cell>
          <cell r="X532">
            <v>3</v>
          </cell>
          <cell r="Y532">
            <v>7</v>
          </cell>
          <cell r="Z532">
            <v>2560</v>
          </cell>
          <cell r="AA532"/>
          <cell r="AB532"/>
          <cell r="AC532"/>
          <cell r="AD532"/>
          <cell r="AE532"/>
          <cell r="AF532"/>
          <cell r="AG532">
            <v>4</v>
          </cell>
          <cell r="AH532">
            <v>4</v>
          </cell>
          <cell r="AI532">
            <v>2562</v>
          </cell>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รายงานผล  วันที่ 25/1/2566</v>
          </cell>
          <cell r="BC532" t="str">
            <v>0
900</v>
          </cell>
          <cell r="BD532" t="str">
            <v>13
27</v>
          </cell>
          <cell r="BE532" t="str">
            <v>11
3</v>
          </cell>
          <cell r="BF532" t="str">
            <v>2566
2567</v>
          </cell>
          <cell r="BG532">
            <v>0</v>
          </cell>
          <cell r="BH532" t="str">
            <v>-</v>
          </cell>
          <cell r="BI532" t="str">
            <v>-</v>
          </cell>
          <cell r="BJ532" t="str">
            <v>-</v>
          </cell>
          <cell r="BK532">
            <v>0</v>
          </cell>
          <cell r="BL532" t="str">
            <v>1025
255</v>
          </cell>
          <cell r="BM532">
            <v>0</v>
          </cell>
          <cell r="BN532" t="str">
            <v xml:space="preserve">9
</v>
          </cell>
          <cell r="BO532" t="str">
            <v xml:space="preserve">5
</v>
          </cell>
          <cell r="BP532" t="str">
            <v xml:space="preserve">2567
</v>
          </cell>
          <cell r="BQ532" t="str">
            <v>-</v>
          </cell>
          <cell r="BR532" t="str">
            <v>-</v>
          </cell>
          <cell r="BS532" t="str">
            <v>-</v>
          </cell>
          <cell r="BT532" t="str">
            <v xml:space="preserve">นายภัคภณ  นันต๊ะลิต </v>
          </cell>
          <cell r="BU532">
            <v>0</v>
          </cell>
          <cell r="BV532" t="str">
            <v>1.นายณฐาภพ  นันต๊ะลิต
2.นางสาววิมลมาศ  อินตา
3.นางสาวเพียงใจ  จันทร์เดช</v>
          </cell>
          <cell r="BW532" t="str">
            <v>จำเลยที่ 1
จำเลยที่ 2
จำเลยที่ 3</v>
          </cell>
          <cell r="BX532" t="str">
            <v>1-5605-00055-40-1
1-5099-00755-90-5
1-5099-00013-90-9</v>
          </cell>
          <cell r="BY532"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2" t="str">
            <v>พบทรัพย์</v>
          </cell>
          <cell r="CA532"/>
          <cell r="CB532">
            <v>3</v>
          </cell>
          <cell r="CC532" t="str">
            <v>จันทร์นิภา</v>
          </cell>
          <cell r="CD532"/>
          <cell r="CE532"/>
          <cell r="CF532"/>
          <cell r="CG532"/>
          <cell r="CH532"/>
          <cell r="CI532"/>
          <cell r="CJ532"/>
          <cell r="CK532"/>
          <cell r="CL532"/>
          <cell r="CM532"/>
          <cell r="CN532"/>
          <cell r="CO532"/>
        </row>
        <row r="533">
          <cell r="B533">
            <v>1988</v>
          </cell>
          <cell r="C533">
            <v>526</v>
          </cell>
          <cell r="D533">
            <v>30</v>
          </cell>
          <cell r="E533">
            <v>8</v>
          </cell>
          <cell r="F533">
            <v>2565</v>
          </cell>
          <cell r="G533">
            <v>800051824608</v>
          </cell>
          <cell r="H533" t="str">
            <v>นาง</v>
          </cell>
          <cell r="I533" t="str">
            <v>อิ่นแก้ว</v>
          </cell>
          <cell r="J533" t="str">
            <v xml:space="preserve"> สักเสิน </v>
          </cell>
          <cell r="K533">
            <v>3501300432594</v>
          </cell>
          <cell r="L533" t="str">
            <v xml:space="preserve">สันกำแพง </v>
          </cell>
          <cell r="M533" t="str">
            <v>เชียงใหม่ 3</v>
          </cell>
          <cell r="N533">
            <v>8</v>
          </cell>
          <cell r="O533" t="str">
            <v>สินเชื่อธนาคารประชาชน</v>
          </cell>
          <cell r="P533" t="str">
            <v>บุคคลค้ำประกัน</v>
          </cell>
          <cell r="Q533">
            <v>87694</v>
          </cell>
          <cell r="R533">
            <v>8373.01</v>
          </cell>
          <cell r="S533" t="str">
            <v>แขวงเชียงใหม่</v>
          </cell>
          <cell r="T533" t="str">
            <v>ผบ.4594</v>
          </cell>
          <cell r="U533" t="str">
            <v>2560</v>
          </cell>
          <cell r="V533" t="str">
            <v>ผบ.11117</v>
          </cell>
          <cell r="W533">
            <v>2560</v>
          </cell>
          <cell r="X533">
            <v>20</v>
          </cell>
          <cell r="Y533">
            <v>11</v>
          </cell>
          <cell r="Z533">
            <v>2560</v>
          </cell>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 5/1/2566</v>
          </cell>
          <cell r="BC533">
            <v>1500</v>
          </cell>
          <cell r="BD533">
            <v>13</v>
          </cell>
          <cell r="BE533">
            <v>11</v>
          </cell>
          <cell r="BF533">
            <v>2566</v>
          </cell>
          <cell r="BG533">
            <v>0</v>
          </cell>
          <cell r="BH533" t="str">
            <v>-</v>
          </cell>
          <cell r="BI533" t="str">
            <v>-</v>
          </cell>
          <cell r="BJ533" t="str">
            <v>-</v>
          </cell>
          <cell r="BK533">
            <v>0</v>
          </cell>
          <cell r="BL533">
            <v>1645</v>
          </cell>
          <cell r="BM533">
            <v>0</v>
          </cell>
          <cell r="BN533" t="str">
            <v/>
          </cell>
          <cell r="BO533" t="str">
            <v/>
          </cell>
          <cell r="BP533" t="str">
            <v/>
          </cell>
          <cell r="BQ533" t="str">
            <v>-</v>
          </cell>
          <cell r="BR533" t="str">
            <v>-</v>
          </cell>
          <cell r="BS533" t="str">
            <v>-</v>
          </cell>
          <cell r="BT533" t="str">
            <v xml:space="preserve">นางอิ่นแก้ว  สักเสิน </v>
          </cell>
          <cell r="BU533">
            <v>823660010174</v>
          </cell>
          <cell r="BV533" t="str">
            <v>1.นางอิ่นแก้ว สักเสิน
2.นางอัมพร บุญเจริญ
3.นายนคร บุญเจริญ
4.นางอนงค์ มะลาง
5.นายไกรสร มะลาง</v>
          </cell>
          <cell r="BW533" t="str">
            <v>จำเลยที่ 1
จำเลยที่ 2
คู่สมรสจำเลยที่ 2
จำเลยที่ 3
คู่สมรสจำเลยที่ 3</v>
          </cell>
          <cell r="BX533" t="str">
            <v>3-5013-00388-18-8
3-5013-00432-59-4
5-5013-90002-12-4
3-5013-00423-36-6
3-5013-00423-35-8</v>
          </cell>
          <cell r="BY533"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3" t="str">
            <v>พบทรัพย์</v>
          </cell>
          <cell r="CA533" t="str">
            <v>พบ</v>
          </cell>
          <cell r="CB533">
            <v>5</v>
          </cell>
          <cell r="CC533" t="str">
            <v>จันทร์นิภา</v>
          </cell>
          <cell r="CD533"/>
          <cell r="CE533"/>
          <cell r="CF533"/>
          <cell r="CG533"/>
          <cell r="CH533"/>
          <cell r="CI533"/>
          <cell r="CJ533"/>
          <cell r="CK533"/>
          <cell r="CL533"/>
          <cell r="CM533"/>
          <cell r="CN533"/>
          <cell r="CO533"/>
        </row>
        <row r="534">
          <cell r="B534">
            <v>1989</v>
          </cell>
          <cell r="C534">
            <v>527</v>
          </cell>
          <cell r="D534">
            <v>30</v>
          </cell>
          <cell r="E534">
            <v>8</v>
          </cell>
          <cell r="F534">
            <v>2565</v>
          </cell>
          <cell r="G534">
            <v>800007746061</v>
          </cell>
          <cell r="H534" t="str">
            <v>นาง</v>
          </cell>
          <cell r="I534" t="str">
            <v>ดลฤดี</v>
          </cell>
          <cell r="J534" t="str">
            <v xml:space="preserve"> อูปคำแดง</v>
          </cell>
          <cell r="K534">
            <v>3501300015519</v>
          </cell>
          <cell r="L534" t="str">
            <v xml:space="preserve">สันกำแพง </v>
          </cell>
          <cell r="M534" t="str">
            <v>เชียงใหม่ 3</v>
          </cell>
          <cell r="N534">
            <v>8</v>
          </cell>
          <cell r="O534" t="str">
            <v>สินเชื่อเพื่อพัฒนากลุ่มอาชีพ</v>
          </cell>
          <cell r="P534" t="str">
            <v>บุคคลค้ำประกัน</v>
          </cell>
          <cell r="Q534"/>
          <cell r="R534"/>
          <cell r="S534" t="str">
            <v>จังหวัดเชียงใหม่</v>
          </cell>
          <cell r="T534" t="str">
            <v>ผบ.1560</v>
          </cell>
          <cell r="U534" t="str">
            <v>2560</v>
          </cell>
          <cell r="V534" t="str">
            <v>ผบ.2246</v>
          </cell>
          <cell r="W534">
            <v>2560</v>
          </cell>
          <cell r="X534"/>
          <cell r="Y534"/>
          <cell r="Z534"/>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28/12/2565</v>
          </cell>
          <cell r="BC534" t="str">
            <v>0
600</v>
          </cell>
          <cell r="BD534" t="str">
            <v>13
27</v>
          </cell>
          <cell r="BE534" t="str">
            <v>11
3</v>
          </cell>
          <cell r="BF534" t="str">
            <v>2566
2567</v>
          </cell>
          <cell r="BG534">
            <v>0</v>
          </cell>
          <cell r="BH534" t="str">
            <v>-</v>
          </cell>
          <cell r="BI534" t="str">
            <v>-</v>
          </cell>
          <cell r="BJ534" t="str">
            <v>-</v>
          </cell>
          <cell r="BK534">
            <v>0</v>
          </cell>
          <cell r="BL534" t="str">
            <v>745
170</v>
          </cell>
          <cell r="BM534">
            <v>0</v>
          </cell>
          <cell r="BN534" t="str">
            <v/>
          </cell>
          <cell r="BO534" t="str">
            <v/>
          </cell>
          <cell r="BP534" t="str">
            <v/>
          </cell>
          <cell r="BQ534" t="str">
            <v>-</v>
          </cell>
          <cell r="BR534" t="str">
            <v>-</v>
          </cell>
          <cell r="BS534" t="str">
            <v>-</v>
          </cell>
          <cell r="BT534" t="str">
            <v>นางดลฤดี  อูปคำแดง</v>
          </cell>
          <cell r="BU534">
            <v>0</v>
          </cell>
          <cell r="BV534" t="str">
            <v>1.นางสาวดลฤดี อูปคำแดง
2.นายเจริญ อูปคำแดง</v>
          </cell>
          <cell r="BW534" t="str">
            <v>จำเลยที่ 1
จำเลขที่ 2</v>
          </cell>
          <cell r="BX534" t="str">
            <v>3-5013-00035-17-0
3-5013-00015-51-9</v>
          </cell>
          <cell r="BY534"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4" t="str">
            <v>พบทรัพย์</v>
          </cell>
          <cell r="CA534"/>
          <cell r="CB534"/>
          <cell r="CC534" t="str">
            <v>จันทร์นิภา</v>
          </cell>
          <cell r="CD534"/>
          <cell r="CE534"/>
          <cell r="CF534"/>
          <cell r="CG534"/>
          <cell r="CH534"/>
          <cell r="CI534"/>
          <cell r="CJ534"/>
          <cell r="CK534"/>
          <cell r="CL534"/>
          <cell r="CM534"/>
          <cell r="CN534"/>
          <cell r="CO534"/>
        </row>
        <row r="535">
          <cell r="B535">
            <v>1990</v>
          </cell>
          <cell r="C535">
            <v>528</v>
          </cell>
          <cell r="D535">
            <v>30</v>
          </cell>
          <cell r="E535">
            <v>8</v>
          </cell>
          <cell r="F535">
            <v>2565</v>
          </cell>
          <cell r="G535">
            <v>821952004488</v>
          </cell>
          <cell r="H535" t="str">
            <v>นาย</v>
          </cell>
          <cell r="I535" t="str">
            <v xml:space="preserve">จำรัส </v>
          </cell>
          <cell r="J535" t="str">
            <v>ชุมภู</v>
          </cell>
          <cell r="K535">
            <v>3429900004401</v>
          </cell>
          <cell r="L535" t="str">
            <v>สันกำแพง</v>
          </cell>
          <cell r="M535" t="str">
            <v>เชียงใหม่ 3</v>
          </cell>
          <cell r="N535">
            <v>8</v>
          </cell>
          <cell r="O535" t="str">
            <v>สินเชื่อเพื่อพัฒนากลุ่มอาชีพ</v>
          </cell>
          <cell r="P535" t="str">
            <v>บุคคลค้ำประกัน</v>
          </cell>
          <cell r="Q535">
            <v>533602.54</v>
          </cell>
          <cell r="R535">
            <v>43125.87</v>
          </cell>
          <cell r="S535" t="str">
            <v>จังหวัดเชียงใหม่</v>
          </cell>
          <cell r="T535" t="str">
            <v>ผบ.1559</v>
          </cell>
          <cell r="U535" t="str">
            <v>2560</v>
          </cell>
          <cell r="V535" t="str">
            <v>ผบ.2078</v>
          </cell>
          <cell r="W535">
            <v>2560</v>
          </cell>
          <cell r="X535"/>
          <cell r="Y535"/>
          <cell r="Z535"/>
          <cell r="AA535">
            <v>2</v>
          </cell>
          <cell r="AB535">
            <v>10</v>
          </cell>
          <cell r="AC535">
            <v>2560</v>
          </cell>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รายงานวันที่ 5/1/2566</v>
          </cell>
          <cell r="BC535">
            <v>1200</v>
          </cell>
          <cell r="BD535">
            <v>18</v>
          </cell>
          <cell r="BE535">
            <v>8</v>
          </cell>
          <cell r="BF535">
            <v>2566</v>
          </cell>
          <cell r="BG535">
            <v>0</v>
          </cell>
          <cell r="BH535" t="str">
            <v>-</v>
          </cell>
          <cell r="BI535" t="str">
            <v>-</v>
          </cell>
          <cell r="BJ535" t="str">
            <v>-</v>
          </cell>
          <cell r="BK535">
            <v>0</v>
          </cell>
          <cell r="BL535">
            <v>1880</v>
          </cell>
          <cell r="BM535">
            <v>0</v>
          </cell>
          <cell r="BN535">
            <v>30</v>
          </cell>
          <cell r="BO535">
            <v>10</v>
          </cell>
          <cell r="BP535">
            <v>2566</v>
          </cell>
          <cell r="BQ535" t="str">
            <v>-</v>
          </cell>
          <cell r="BR535" t="str">
            <v>-</v>
          </cell>
          <cell r="BS535" t="str">
            <v>-</v>
          </cell>
          <cell r="BT535" t="str">
            <v>นายจำรัส  ชุมภู</v>
          </cell>
          <cell r="BU535">
            <v>823660010675</v>
          </cell>
          <cell r="BV535" t="str">
            <v>1.นายจำรัส ชุมภู
2.นางสาวอรุณี ดาวเลิศหรือชมภู
3.นางจิราภรณ์ ทิพรส
4.นายธวัชชัย ทิพรส</v>
          </cell>
          <cell r="BW535" t="str">
            <v>จำเลยที่ 1
คู่สมรสจำเลยที่ 1
จำเลยที่ 2
คู่สมรสจำเลยที่ 2</v>
          </cell>
          <cell r="BX535" t="str">
            <v>3-5201-00726-48-8
3-5005-00088-46-2
3-4299-00004-40-1
3-4203-00102-31-4</v>
          </cell>
          <cell r="BY535"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5" t="str">
            <v>พบทรัพย์</v>
          </cell>
          <cell r="CA535"/>
          <cell r="CB535">
            <v>4</v>
          </cell>
          <cell r="CC535" t="str">
            <v>จันทร์นิภา</v>
          </cell>
          <cell r="CD535"/>
          <cell r="CE535"/>
          <cell r="CF535"/>
          <cell r="CG535"/>
          <cell r="CH535"/>
          <cell r="CI535"/>
          <cell r="CJ535"/>
          <cell r="CK535"/>
          <cell r="CL535"/>
          <cell r="CM535"/>
          <cell r="CN535"/>
          <cell r="CO535"/>
        </row>
        <row r="536">
          <cell r="B536">
            <v>1991</v>
          </cell>
          <cell r="C536">
            <v>529</v>
          </cell>
          <cell r="D536">
            <v>30</v>
          </cell>
          <cell r="E536">
            <v>8</v>
          </cell>
          <cell r="F536">
            <v>2565</v>
          </cell>
          <cell r="G536">
            <v>800040803465</v>
          </cell>
          <cell r="H536" t="str">
            <v>นาง</v>
          </cell>
          <cell r="I536" t="str">
            <v xml:space="preserve">ฐิภาพัชญ์ </v>
          </cell>
          <cell r="J536" t="str">
            <v xml:space="preserve">ภาณุพงษ์อนันต์ </v>
          </cell>
          <cell r="K536">
            <v>3610200346686</v>
          </cell>
          <cell r="L536" t="str">
            <v xml:space="preserve">บ่อสร้าง </v>
          </cell>
          <cell r="M536" t="str">
            <v>เชียงใหม่ 3</v>
          </cell>
          <cell r="N536">
            <v>8</v>
          </cell>
          <cell r="O536" t="str">
            <v>สินเชื่อธนาคารประชาชน</v>
          </cell>
          <cell r="P536" t="str">
            <v>บุคคลค้ำประกัน</v>
          </cell>
          <cell r="Q536">
            <v>145816</v>
          </cell>
          <cell r="R536">
            <v>21908.560000000001</v>
          </cell>
          <cell r="S536" t="str">
            <v>แขวงเชียงใหม่</v>
          </cell>
          <cell r="T536" t="str">
            <v>ผบ.11339</v>
          </cell>
          <cell r="U536" t="str">
            <v>2560</v>
          </cell>
          <cell r="V536" t="str">
            <v>ผบ.1568</v>
          </cell>
          <cell r="W536">
            <v>2561</v>
          </cell>
          <cell r="X536">
            <v>26</v>
          </cell>
          <cell r="Y536">
            <v>2</v>
          </cell>
          <cell r="Z536">
            <v>2561</v>
          </cell>
          <cell r="AA536"/>
          <cell r="AB536"/>
          <cell r="AC536"/>
          <cell r="AD536">
            <v>26</v>
          </cell>
          <cell r="AE536">
            <v>2</v>
          </cell>
          <cell r="AF536">
            <v>2561</v>
          </cell>
          <cell r="AG536">
            <v>24</v>
          </cell>
          <cell r="AH536">
            <v>7</v>
          </cell>
          <cell r="AI536">
            <v>2561</v>
          </cell>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27</v>
          </cell>
          <cell r="BE536">
            <v>3</v>
          </cell>
          <cell r="BF536">
            <v>2567</v>
          </cell>
          <cell r="BG536">
            <v>0</v>
          </cell>
          <cell r="BH536" t="str">
            <v>-</v>
          </cell>
          <cell r="BI536" t="str">
            <v>-</v>
          </cell>
          <cell r="BJ536" t="str">
            <v>-</v>
          </cell>
          <cell r="BK536">
            <v>0</v>
          </cell>
          <cell r="BL536">
            <v>1295</v>
          </cell>
          <cell r="BM536">
            <v>0</v>
          </cell>
          <cell r="BN536" t="str">
            <v/>
          </cell>
          <cell r="BO536" t="str">
            <v/>
          </cell>
          <cell r="BP536" t="str">
            <v/>
          </cell>
          <cell r="BQ536" t="str">
            <v>-</v>
          </cell>
          <cell r="BR536" t="str">
            <v>-</v>
          </cell>
          <cell r="BS536" t="str">
            <v>-</v>
          </cell>
          <cell r="BT536" t="str">
            <v xml:space="preserve">นางฐิภาพัชญ์  ภาณุพงษ์อนันต์ </v>
          </cell>
          <cell r="BU536">
            <v>823660010555</v>
          </cell>
          <cell r="BV536"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6" t="str">
            <v>จำเลยที่ 1
คู่สมรสจำเลยที่ 1
จำเลยที่ 2
จำเลยที่ 3</v>
          </cell>
          <cell r="BX536" t="str">
            <v>3-5013-00435-99-2
3-5406-00199-82-7
3-6102-00346-68-6
3-5003-00170-12-2</v>
          </cell>
          <cell r="BY536"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1992</v>
          </cell>
          <cell r="C537">
            <v>530</v>
          </cell>
          <cell r="D537">
            <v>30</v>
          </cell>
          <cell r="E537">
            <v>8</v>
          </cell>
          <cell r="F537">
            <v>2565</v>
          </cell>
          <cell r="G537">
            <v>800031140018</v>
          </cell>
          <cell r="H537" t="str">
            <v>นาง</v>
          </cell>
          <cell r="I537" t="str">
            <v xml:space="preserve">ภิวารัตน์ </v>
          </cell>
          <cell r="J537" t="str">
            <v>ลีลารุ่งระยับ</v>
          </cell>
          <cell r="K537">
            <v>3630100614956</v>
          </cell>
          <cell r="L537" t="str">
            <v>บวกครกหลวง</v>
          </cell>
          <cell r="M537" t="str">
            <v>เชียงใหม่ 3</v>
          </cell>
          <cell r="N537">
            <v>8</v>
          </cell>
          <cell r="O537" t="str">
            <v>สินเชื่อธนาคารประชาชน</v>
          </cell>
          <cell r="P537" t="str">
            <v>บุคคลค้ำประกัน</v>
          </cell>
          <cell r="Q537"/>
          <cell r="R537"/>
          <cell r="S537" t="str">
            <v>แขวงเชียงใหม่</v>
          </cell>
          <cell r="T537" t="str">
            <v>ผบ7947</v>
          </cell>
          <cell r="U537" t="str">
            <v>2561</v>
          </cell>
          <cell r="V537" t="str">
            <v>ผบ.12077</v>
          </cell>
          <cell r="W537">
            <v>2561</v>
          </cell>
          <cell r="X537"/>
          <cell r="Y537"/>
          <cell r="Z537"/>
          <cell r="AA537">
            <v>19</v>
          </cell>
          <cell r="AB537">
            <v>11</v>
          </cell>
          <cell r="AC537">
            <v>2561</v>
          </cell>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รายงานผลวันที่ 30/1/2566</v>
          </cell>
          <cell r="BC537">
            <v>1200</v>
          </cell>
          <cell r="BD537">
            <v>16</v>
          </cell>
          <cell r="BE537">
            <v>10</v>
          </cell>
          <cell r="BF537">
            <v>2566</v>
          </cell>
          <cell r="BG537">
            <v>0</v>
          </cell>
          <cell r="BH537" t="str">
            <v>-</v>
          </cell>
          <cell r="BI537" t="str">
            <v>-</v>
          </cell>
          <cell r="BJ537" t="str">
            <v>-</v>
          </cell>
          <cell r="BK537">
            <v>0</v>
          </cell>
          <cell r="BL537">
            <v>1880</v>
          </cell>
          <cell r="BM537">
            <v>0</v>
          </cell>
          <cell r="BN537">
            <v>18</v>
          </cell>
          <cell r="BO537">
            <v>3</v>
          </cell>
          <cell r="BP537">
            <v>2567</v>
          </cell>
          <cell r="BQ537" t="str">
            <v>-</v>
          </cell>
          <cell r="BR537" t="str">
            <v>-</v>
          </cell>
          <cell r="BS537" t="str">
            <v>-</v>
          </cell>
          <cell r="BT537" t="str">
            <v>นางภิวารัตน์  ลีลารุ่งระยับ</v>
          </cell>
          <cell r="BU537">
            <v>0</v>
          </cell>
          <cell r="BV537" t="str">
            <v xml:space="preserve">1.นางภิวารัตน์  ลีลารุ่งระดับ
2.นางสาววารี ท่าเสา
3.นายสมพร  แสงสว่าง
4.นางวันเพ็ญ  บุพศิริ
</v>
          </cell>
          <cell r="BW537" t="str">
            <v>จำเลยที่ 1
จำเลยที่ 2
คู่สมรสจำเลยที่ 2
จำเลยที่ 3</v>
          </cell>
          <cell r="BX537" t="str">
            <v>3-5016-00060-96-0
3-6301-00614-95-6
3-6599-00544-49-7
3-4808-00327-49-8</v>
          </cell>
          <cell r="BY53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7" t="str">
            <v>พบทรัพย์</v>
          </cell>
          <cell r="CA537" t="str">
            <v>พบทรัพย์</v>
          </cell>
          <cell r="CB537">
            <v>5</v>
          </cell>
          <cell r="CC537" t="str">
            <v>จันทร์นิภา</v>
          </cell>
          <cell r="CD537"/>
          <cell r="CE537"/>
          <cell r="CF537"/>
          <cell r="CG537"/>
          <cell r="CH537"/>
          <cell r="CI537"/>
          <cell r="CJ537"/>
          <cell r="CK537"/>
          <cell r="CL537"/>
          <cell r="CM537"/>
          <cell r="CN537"/>
          <cell r="CO537"/>
        </row>
        <row r="538">
          <cell r="B538">
            <v>1993</v>
          </cell>
          <cell r="C538">
            <v>531</v>
          </cell>
          <cell r="D538">
            <v>30</v>
          </cell>
          <cell r="E538">
            <v>8</v>
          </cell>
          <cell r="F538">
            <v>2565</v>
          </cell>
          <cell r="G538">
            <v>800028696170</v>
          </cell>
          <cell r="H538" t="str">
            <v>นางสาว</v>
          </cell>
          <cell r="I538" t="str">
            <v xml:space="preserve">เพ็ญนภา </v>
          </cell>
          <cell r="J538" t="str">
            <v>ยานันโต</v>
          </cell>
          <cell r="K538">
            <v>1650100057538</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ผบ.2444</v>
          </cell>
          <cell r="U538" t="str">
            <v>2562</v>
          </cell>
          <cell r="V538" t="str">
            <v>ผบ.3079</v>
          </cell>
          <cell r="W538">
            <v>2562</v>
          </cell>
          <cell r="X538"/>
          <cell r="Y538"/>
          <cell r="Z538"/>
          <cell r="AA538">
            <v>12</v>
          </cell>
          <cell r="AB538">
            <v>5</v>
          </cell>
          <cell r="AC538">
            <v>2562</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  วันที่ 25/1/2566</v>
          </cell>
          <cell r="BC538" t="str">
            <v>0
1200</v>
          </cell>
          <cell r="BD538" t="str">
            <v>13
27</v>
          </cell>
          <cell r="BE538" t="str">
            <v>11
3</v>
          </cell>
          <cell r="BF538" t="str">
            <v>2566
2567</v>
          </cell>
          <cell r="BG538">
            <v>0</v>
          </cell>
          <cell r="BH538" t="str">
            <v>-</v>
          </cell>
          <cell r="BI538" t="str">
            <v>-</v>
          </cell>
          <cell r="BJ538" t="str">
            <v>-</v>
          </cell>
          <cell r="BK538">
            <v>0</v>
          </cell>
          <cell r="BL538" t="str">
            <v>1565
340</v>
          </cell>
          <cell r="BM538">
            <v>0</v>
          </cell>
          <cell r="BN538" t="str">
            <v xml:space="preserve">19
</v>
          </cell>
          <cell r="BO538" t="str">
            <v xml:space="preserve">4
</v>
          </cell>
          <cell r="BP538" t="str">
            <v xml:space="preserve">2567
</v>
          </cell>
          <cell r="BQ538" t="str">
            <v>-</v>
          </cell>
          <cell r="BR538" t="str">
            <v>-</v>
          </cell>
          <cell r="BS538" t="str">
            <v>-</v>
          </cell>
          <cell r="BT538" t="str">
            <v>นางสาวเพ็ญนภา  ยานันโต</v>
          </cell>
          <cell r="BU538">
            <v>0</v>
          </cell>
          <cell r="BV538" t="str">
            <v>1.นางสาวเพ็ญนภา  ยานันโต
2.นายปริญญ์  นิมมานเหม็นท์
3.นางสาววชิราภรณ์  กับเม่น
4.นางสาวรัฎฐิยา  ชัยชนะ</v>
          </cell>
          <cell r="BW538" t="str">
            <v>จำเลยที่ 1
คู่สมรสจำเลยที่ 1
จำเลยที่ 2
จำเลยที่ 3</v>
          </cell>
          <cell r="BX538" t="str">
            <v>1-5205-00076-30-1
1-5299-00635-58-6
1-6501-00057-53-8
1-5009-00118-50-8</v>
          </cell>
          <cell r="BY538"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8" t="str">
            <v>พบทรัพย์</v>
          </cell>
          <cell r="CA538"/>
          <cell r="CB538">
            <v>4</v>
          </cell>
          <cell r="CC538" t="str">
            <v>จันทร์นิภา</v>
          </cell>
          <cell r="CD538"/>
          <cell r="CE538"/>
          <cell r="CF538"/>
          <cell r="CG538"/>
          <cell r="CH538"/>
          <cell r="CI538"/>
          <cell r="CJ538"/>
          <cell r="CK538"/>
          <cell r="CL538"/>
          <cell r="CM538"/>
          <cell r="CN538"/>
          <cell r="CO538"/>
        </row>
        <row r="539">
          <cell r="B539">
            <v>1994</v>
          </cell>
          <cell r="C539">
            <v>532</v>
          </cell>
          <cell r="D539">
            <v>30</v>
          </cell>
          <cell r="E539">
            <v>8</v>
          </cell>
          <cell r="F539">
            <v>2565</v>
          </cell>
          <cell r="G539">
            <v>800046382589</v>
          </cell>
          <cell r="H539" t="str">
            <v>นาย</v>
          </cell>
          <cell r="I539" t="str">
            <v xml:space="preserve">พฤฒิพงษ์ </v>
          </cell>
          <cell r="J539" t="str">
            <v>มงคลเวส</v>
          </cell>
          <cell r="K539">
            <v>3510100380875</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ผบ.666</v>
          </cell>
          <cell r="U539" t="str">
            <v>2563</v>
          </cell>
          <cell r="V539" t="str">
            <v>ผบ.3166</v>
          </cell>
          <cell r="W539">
            <v>2563</v>
          </cell>
          <cell r="X539"/>
          <cell r="Y539"/>
          <cell r="Z539"/>
          <cell r="AA539">
            <v>2</v>
          </cell>
          <cell r="AB539">
            <v>3</v>
          </cell>
          <cell r="AC539">
            <v>2563</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รายงานผลวันที่ 30/1/2566</v>
          </cell>
          <cell r="BC539">
            <v>900</v>
          </cell>
          <cell r="BD539">
            <v>16</v>
          </cell>
          <cell r="BE539">
            <v>10</v>
          </cell>
          <cell r="BF539">
            <v>2566</v>
          </cell>
          <cell r="BG539">
            <v>0</v>
          </cell>
          <cell r="BH539" t="str">
            <v>-</v>
          </cell>
          <cell r="BI539" t="str">
            <v>-</v>
          </cell>
          <cell r="BJ539" t="str">
            <v>-</v>
          </cell>
          <cell r="BK539">
            <v>0</v>
          </cell>
          <cell r="BL539">
            <v>2485</v>
          </cell>
          <cell r="BM539">
            <v>0</v>
          </cell>
          <cell r="BN539">
            <v>18</v>
          </cell>
          <cell r="BO539">
            <v>3</v>
          </cell>
          <cell r="BP539">
            <v>2567</v>
          </cell>
          <cell r="BQ539" t="str">
            <v>-</v>
          </cell>
          <cell r="BR539" t="str">
            <v>-</v>
          </cell>
          <cell r="BS539" t="str">
            <v>-</v>
          </cell>
          <cell r="BT539" t="str">
            <v>นายพฤฒิพงษ์  มงคลเวส</v>
          </cell>
          <cell r="BU539">
            <v>0</v>
          </cell>
          <cell r="BV539" t="str">
            <v>1.นายพฤฒิพงษ์  มงคลเวส
2.นางนันทวัน  ปัญญาภู
3.นางธัญลักษณ์  มงคลเวส</v>
          </cell>
          <cell r="BW539" t="str">
            <v>จำเลยที่ 1
คู่สมรสจำเลยที่ 1
จำเลยที่ 2</v>
          </cell>
          <cell r="BX539" t="str">
            <v>3-5101-00380-90-5
5-5505-00408-37-4
3-5101-00380-87-5</v>
          </cell>
          <cell r="BY539"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39" t="str">
            <v>พบทรัพย์</v>
          </cell>
          <cell r="CA539" t="str">
            <v>พบทรัพย์</v>
          </cell>
          <cell r="CB539">
            <v>3</v>
          </cell>
          <cell r="CC539" t="str">
            <v>จันทร์นิภา</v>
          </cell>
          <cell r="CD539"/>
          <cell r="CE539"/>
          <cell r="CF539"/>
          <cell r="CG539"/>
          <cell r="CH539"/>
          <cell r="CI539"/>
          <cell r="CJ539"/>
          <cell r="CK539"/>
          <cell r="CL539"/>
          <cell r="CM539"/>
          <cell r="CN539"/>
          <cell r="CO539"/>
        </row>
        <row r="540">
          <cell r="B540">
            <v>1995</v>
          </cell>
          <cell r="C540">
            <v>533</v>
          </cell>
          <cell r="D540">
            <v>30</v>
          </cell>
          <cell r="E540">
            <v>8</v>
          </cell>
          <cell r="F540">
            <v>2565</v>
          </cell>
          <cell r="G540">
            <v>800025960934</v>
          </cell>
          <cell r="H540" t="str">
            <v>นางสาว</v>
          </cell>
          <cell r="I540" t="str">
            <v>พิสมัย</v>
          </cell>
          <cell r="J540" t="str">
            <v xml:space="preserve"> ชัยยะ</v>
          </cell>
          <cell r="K540">
            <v>3501300722703</v>
          </cell>
          <cell r="L540" t="str">
            <v>สันกำแพง</v>
          </cell>
          <cell r="M540" t="str">
            <v>เชียงใหม่ 3</v>
          </cell>
          <cell r="N540">
            <v>8</v>
          </cell>
          <cell r="O540" t="str">
            <v>สินเชื่อธนาคารประชาชน</v>
          </cell>
          <cell r="P540" t="str">
            <v>บุคคลค้ำประกัน</v>
          </cell>
          <cell r="Q540">
            <v>36558.589999999997</v>
          </cell>
          <cell r="R540">
            <v>7230.81</v>
          </cell>
          <cell r="S540" t="str">
            <v>แขวงเชียงใหม่</v>
          </cell>
          <cell r="T540" t="str">
            <v>ผบ.3450</v>
          </cell>
          <cell r="U540" t="str">
            <v>2562</v>
          </cell>
          <cell r="V540" t="str">
            <v>ผบ.4200</v>
          </cell>
          <cell r="W540">
            <v>2562</v>
          </cell>
          <cell r="X540"/>
          <cell r="Y540"/>
          <cell r="Z540"/>
          <cell r="AA540">
            <v>2</v>
          </cell>
          <cell r="AB540">
            <v>6</v>
          </cell>
          <cell r="AC540">
            <v>2562</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รายงานวันที่ 5/1/2566</v>
          </cell>
          <cell r="BC540">
            <v>1200</v>
          </cell>
          <cell r="BD540">
            <v>18</v>
          </cell>
          <cell r="BE540">
            <v>8</v>
          </cell>
          <cell r="BF540">
            <v>2566</v>
          </cell>
          <cell r="BG540">
            <v>0</v>
          </cell>
          <cell r="BH540" t="str">
            <v>-</v>
          </cell>
          <cell r="BI540" t="str">
            <v>-</v>
          </cell>
          <cell r="BJ540" t="str">
            <v>-</v>
          </cell>
          <cell r="BK540">
            <v>0</v>
          </cell>
          <cell r="BL540">
            <v>1740</v>
          </cell>
          <cell r="BM540">
            <v>0</v>
          </cell>
          <cell r="BN540">
            <v>30</v>
          </cell>
          <cell r="BO540">
            <v>10</v>
          </cell>
          <cell r="BP540">
            <v>2566</v>
          </cell>
          <cell r="BQ540" t="str">
            <v>-</v>
          </cell>
          <cell r="BR540" t="str">
            <v>-</v>
          </cell>
          <cell r="BS540" t="str">
            <v>-</v>
          </cell>
          <cell r="BT540" t="str">
            <v>นางสาวพิสมัย  ชัยยะ</v>
          </cell>
          <cell r="BU540">
            <v>823659010272</v>
          </cell>
          <cell r="BV540" t="str">
            <v>1.นางสาวพิศมัย ชัยยะ
2.นางไพริน มาโย
3.นางจำเรียง ทิพจักร
4.นายสุพัฒ ทิพจักร</v>
          </cell>
          <cell r="BW540" t="str">
            <v>จำเลยที่ 1
จำเลยที่ 2
จำเลยที่ 3
คู่สมรสจำเลยที่ 3</v>
          </cell>
          <cell r="BX540" t="str">
            <v>3-5013-00722-71-1
3-5013-00722-70-3
3-5013-00722-62-2
3-5013-00722-61-4</v>
          </cell>
          <cell r="BY540"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0" t="str">
            <v>พบทรัพย์</v>
          </cell>
          <cell r="CA540"/>
          <cell r="CB540">
            <v>4</v>
          </cell>
          <cell r="CC540" t="str">
            <v>จันทร์นิภา</v>
          </cell>
          <cell r="CD540"/>
          <cell r="CE540"/>
          <cell r="CF540"/>
          <cell r="CG540"/>
          <cell r="CH540"/>
          <cell r="CI540"/>
          <cell r="CJ540"/>
          <cell r="CK540"/>
          <cell r="CL540"/>
          <cell r="CM540"/>
          <cell r="CN540"/>
          <cell r="CO540"/>
        </row>
        <row r="541">
          <cell r="B541">
            <v>1996</v>
          </cell>
          <cell r="C541">
            <v>534</v>
          </cell>
          <cell r="D541">
            <v>30</v>
          </cell>
          <cell r="E541">
            <v>8</v>
          </cell>
          <cell r="F541">
            <v>2565</v>
          </cell>
          <cell r="G541">
            <v>800036120940</v>
          </cell>
          <cell r="H541" t="str">
            <v>นางสาว</v>
          </cell>
          <cell r="I541" t="str">
            <v>นิโลบล</v>
          </cell>
          <cell r="J541" t="str">
            <v xml:space="preserve"> ปิ่นคำ</v>
          </cell>
          <cell r="K541">
            <v>3509900129393</v>
          </cell>
          <cell r="L541" t="str">
            <v>บวกครกหลวง</v>
          </cell>
          <cell r="M541" t="str">
            <v>เชียงใหม่ 3</v>
          </cell>
          <cell r="N541">
            <v>8</v>
          </cell>
          <cell r="O541" t="str">
            <v>สินเชื่อพัฒนาองค์กรชุมชน(รายบุคคล)</v>
          </cell>
          <cell r="P541" t="str">
            <v>บุคคลค้ำประกัน</v>
          </cell>
          <cell r="Q541"/>
          <cell r="R541"/>
          <cell r="S541" t="str">
            <v>แขวงเชียงใหม่</v>
          </cell>
          <cell r="T541" t="str">
            <v>ผบ.3319</v>
          </cell>
          <cell r="U541" t="str">
            <v>2562</v>
          </cell>
          <cell r="V541" t="str">
            <v>ผบ.4452</v>
          </cell>
          <cell r="W541">
            <v>2562</v>
          </cell>
          <cell r="X541"/>
          <cell r="Y541"/>
          <cell r="Z541"/>
          <cell r="AA541">
            <v>8</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รายงานผลวันที่ 30/1/2566</v>
          </cell>
          <cell r="BC541">
            <v>1200</v>
          </cell>
          <cell r="BD541">
            <v>1</v>
          </cell>
          <cell r="BE541">
            <v>3</v>
          </cell>
          <cell r="BF541">
            <v>2567</v>
          </cell>
          <cell r="BG541">
            <v>0</v>
          </cell>
          <cell r="BH541" t="str">
            <v>-</v>
          </cell>
          <cell r="BI541" t="str">
            <v>-</v>
          </cell>
          <cell r="BJ541" t="str">
            <v>-</v>
          </cell>
          <cell r="BK541">
            <v>0</v>
          </cell>
          <cell r="BL541">
            <v>2010</v>
          </cell>
          <cell r="BM541">
            <v>0</v>
          </cell>
          <cell r="BN541" t="str">
            <v/>
          </cell>
          <cell r="BO541" t="str">
            <v/>
          </cell>
          <cell r="BP541" t="str">
            <v/>
          </cell>
          <cell r="BQ541" t="str">
            <v>-</v>
          </cell>
          <cell r="BR541" t="str">
            <v>-</v>
          </cell>
          <cell r="BS541" t="str">
            <v>-</v>
          </cell>
          <cell r="BT541" t="str">
            <v>นางสาวนิโลบล  ปิ่นคำ</v>
          </cell>
          <cell r="BU541">
            <v>0</v>
          </cell>
          <cell r="BV541" t="str">
            <v>1.นางสาวนิโลบล  ปิ่นคำ
2.นายณัฐชนมงคลษร  ทาจี
3.นางสาวอมลวรรณ  คำสุรีย์
4.นางสาวเด่นนภา  ธรรมศิริ</v>
          </cell>
          <cell r="BW541" t="str">
            <v>จำเลยที่ 1
คู่สมรสจำเลยที่ 1
จำเลยที่ 2
จำเลยที่ 3</v>
          </cell>
          <cell r="BX541" t="str">
            <v>1-5099-00218-62-4
1-5303-00036-71-3
3-5099-00129-39-3
1-5506-00041-00-3</v>
          </cell>
          <cell r="BY541"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1997</v>
          </cell>
          <cell r="C542">
            <v>535</v>
          </cell>
          <cell r="D542">
            <v>30</v>
          </cell>
          <cell r="E542">
            <v>8</v>
          </cell>
          <cell r="F542">
            <v>2565</v>
          </cell>
          <cell r="G542">
            <v>800052772707</v>
          </cell>
          <cell r="H542" t="str">
            <v>นางสาว</v>
          </cell>
          <cell r="I542" t="str">
            <v xml:space="preserve">รักชนก </v>
          </cell>
          <cell r="J542" t="str">
            <v xml:space="preserve"> กันทะวงค์</v>
          </cell>
          <cell r="K542">
            <v>1509900516552</v>
          </cell>
          <cell r="L542" t="str">
            <v>บ่อสร้าง</v>
          </cell>
          <cell r="M542" t="str">
            <v>เชียงใหม่ 3</v>
          </cell>
          <cell r="N542">
            <v>8</v>
          </cell>
          <cell r="O542" t="str">
            <v>สินเชื่อธนาคารประชาชน</v>
          </cell>
          <cell r="P542" t="str">
            <v>บุคคลค้ำประกัน</v>
          </cell>
          <cell r="Q542">
            <v>75683</v>
          </cell>
          <cell r="R542">
            <v>10190.66</v>
          </cell>
          <cell r="S542" t="str">
            <v>แขวงเชียงใหม่</v>
          </cell>
          <cell r="T542" t="str">
            <v>ผบ.12047</v>
          </cell>
          <cell r="U542" t="str">
            <v>2561</v>
          </cell>
          <cell r="V542" t="str">
            <v>ผบ.13020</v>
          </cell>
          <cell r="W542">
            <v>2561</v>
          </cell>
          <cell r="X542"/>
          <cell r="Y542"/>
          <cell r="Z542"/>
          <cell r="AA542">
            <v>19</v>
          </cell>
          <cell r="AB542">
            <v>11</v>
          </cell>
          <cell r="AC542">
            <v>2561</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รายงานวันที่ 5/1/2566</v>
          </cell>
          <cell r="BC542">
            <v>600</v>
          </cell>
          <cell r="BD542">
            <v>18</v>
          </cell>
          <cell r="BE542">
            <v>8</v>
          </cell>
          <cell r="BF542">
            <v>2566</v>
          </cell>
          <cell r="BG542">
            <v>0</v>
          </cell>
          <cell r="BH542" t="str">
            <v>-</v>
          </cell>
          <cell r="BI542" t="str">
            <v>-</v>
          </cell>
          <cell r="BJ542" t="str">
            <v>-</v>
          </cell>
          <cell r="BK542">
            <v>0</v>
          </cell>
          <cell r="BL542">
            <v>1185</v>
          </cell>
          <cell r="BM542">
            <v>0</v>
          </cell>
          <cell r="BN542" t="str">
            <v/>
          </cell>
          <cell r="BO542" t="str">
            <v/>
          </cell>
          <cell r="BP542" t="str">
            <v/>
          </cell>
          <cell r="BQ542" t="str">
            <v>-</v>
          </cell>
          <cell r="BR542" t="str">
            <v>-</v>
          </cell>
          <cell r="BS542" t="str">
            <v>-</v>
          </cell>
          <cell r="BT542" t="str">
            <v>นางสาวรักชนก   กันทะวงค์</v>
          </cell>
          <cell r="BU542">
            <v>823661010690</v>
          </cell>
          <cell r="BV542" t="str">
            <v>1.นางสาวรักชนก กันทะวงค์
2.นางสาวประทุมวรรณ ช่างฝั้น</v>
          </cell>
          <cell r="BW542" t="str">
            <v>จำเลยที่ 1
จำเลยที่ 2</v>
          </cell>
          <cell r="BX542" t="str">
            <v>1-5099-00994-71-3
1-5099-00516-55-2</v>
          </cell>
          <cell r="BY542"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2" t="str">
            <v>พบทรัพย์</v>
          </cell>
          <cell r="CA542"/>
          <cell r="CB542">
            <v>2</v>
          </cell>
          <cell r="CC542" t="str">
            <v>จันทร์นิภา</v>
          </cell>
          <cell r="CD542"/>
          <cell r="CE542"/>
          <cell r="CF542"/>
          <cell r="CG542"/>
          <cell r="CH542"/>
          <cell r="CI542"/>
          <cell r="CJ542"/>
          <cell r="CK542"/>
          <cell r="CL542"/>
          <cell r="CM542">
            <v>243468</v>
          </cell>
          <cell r="CN542"/>
          <cell r="CO542"/>
        </row>
        <row r="543">
          <cell r="B543">
            <v>1998</v>
          </cell>
          <cell r="C543">
            <v>536</v>
          </cell>
          <cell r="D543">
            <v>30</v>
          </cell>
          <cell r="E543">
            <v>8</v>
          </cell>
          <cell r="F543">
            <v>2565</v>
          </cell>
          <cell r="G543">
            <v>800058718282</v>
          </cell>
          <cell r="H543" t="str">
            <v>นาง</v>
          </cell>
          <cell r="I543" t="str">
            <v xml:space="preserve">สุรางค์ </v>
          </cell>
          <cell r="J543" t="str">
            <v>เสมอใจ</v>
          </cell>
          <cell r="K543">
            <v>1501200077184</v>
          </cell>
          <cell r="L543" t="str">
            <v>บ่อสร้าง</v>
          </cell>
          <cell r="M543" t="str">
            <v>เชียงใหม่ 3</v>
          </cell>
          <cell r="N543">
            <v>8</v>
          </cell>
          <cell r="O543" t="str">
            <v>สินเชื่อธนาคารประชาชน</v>
          </cell>
          <cell r="P543" t="str">
            <v>บุคคลค้ำประกัน</v>
          </cell>
          <cell r="Q543">
            <v>155645</v>
          </cell>
          <cell r="R543">
            <v>25737</v>
          </cell>
          <cell r="S543" t="str">
            <v>แขวงเชียงใหม่</v>
          </cell>
          <cell r="T543" t="str">
            <v>ผบ.2449</v>
          </cell>
          <cell r="U543" t="str">
            <v>2562</v>
          </cell>
          <cell r="V543" t="str">
            <v>ผบ33083</v>
          </cell>
          <cell r="W543">
            <v>2562</v>
          </cell>
          <cell r="X543"/>
          <cell r="Y543"/>
          <cell r="Z543"/>
          <cell r="AA543">
            <v>12</v>
          </cell>
          <cell r="AB543">
            <v>5</v>
          </cell>
          <cell r="AC543">
            <v>2562</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30/8/2565)//กำลังดำเนินการสืบทรัพย์// สืบแล้ว รายงานผล วันที่ 13/12/2565</v>
          </cell>
          <cell r="BC543">
            <v>1800</v>
          </cell>
          <cell r="BD543">
            <v>25</v>
          </cell>
          <cell r="BE543">
            <v>9</v>
          </cell>
          <cell r="BF543">
            <v>2566</v>
          </cell>
          <cell r="BG543">
            <v>0</v>
          </cell>
          <cell r="BH543" t="str">
            <v>-</v>
          </cell>
          <cell r="BI543" t="str">
            <v>-</v>
          </cell>
          <cell r="BJ543" t="str">
            <v>-</v>
          </cell>
          <cell r="BK543">
            <v>0</v>
          </cell>
          <cell r="BL543">
            <v>1990</v>
          </cell>
          <cell r="BM543">
            <v>0</v>
          </cell>
          <cell r="BN543" t="str">
            <v/>
          </cell>
          <cell r="BO543" t="str">
            <v/>
          </cell>
          <cell r="BP543" t="str">
            <v/>
          </cell>
          <cell r="BQ543" t="str">
            <v>-</v>
          </cell>
          <cell r="BR543" t="str">
            <v>-</v>
          </cell>
          <cell r="BS543" t="str">
            <v>-</v>
          </cell>
          <cell r="BT543" t="str">
            <v>นางสุรางค์  เสมอใจ</v>
          </cell>
          <cell r="BU543">
            <v>0</v>
          </cell>
          <cell r="BV543"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3" t="str">
            <v xml:space="preserve">จำเลยที่ 1
คู่สมรสจำเลยที่ 1
จำเลยที่ 2
คู่สมรสจำเลยที่ 2
จำเลยที่ 3
คู่สมรสจำเลยที่ 3
</v>
          </cell>
          <cell r="BX543" t="str">
            <v xml:space="preserve">3-5012-00237-52-8
3-5012-00215-01-0
1-5012-00077-18-4
1-6207-00010-78-8
3-5012-00048-84-9
3-5012-00092-25-2
</v>
          </cell>
          <cell r="BY543"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3" t="str">
            <v>ไม่พบทรัพย์</v>
          </cell>
          <cell r="CA543"/>
          <cell r="CB543">
            <v>6</v>
          </cell>
          <cell r="CC543" t="str">
            <v>จันทร์นิภา</v>
          </cell>
          <cell r="CD543"/>
          <cell r="CE543"/>
          <cell r="CF543"/>
          <cell r="CG543"/>
          <cell r="CH543"/>
          <cell r="CI543"/>
          <cell r="CJ543"/>
          <cell r="CK543"/>
          <cell r="CL543"/>
          <cell r="CM543"/>
          <cell r="CN543"/>
          <cell r="CO543"/>
        </row>
        <row r="544">
          <cell r="B544">
            <v>1999</v>
          </cell>
          <cell r="C544">
            <v>537</v>
          </cell>
          <cell r="D544">
            <v>30</v>
          </cell>
          <cell r="E544">
            <v>8</v>
          </cell>
          <cell r="F544">
            <v>2565</v>
          </cell>
          <cell r="G544">
            <v>800004241355</v>
          </cell>
          <cell r="H544" t="str">
            <v>นางสาว</v>
          </cell>
          <cell r="I544" t="str">
            <v xml:space="preserve">ชณัชญ์กรณ์ </v>
          </cell>
          <cell r="J544" t="str">
            <v>กมลอมเรศหรือประภาพร ธนกิตติเกษม</v>
          </cell>
          <cell r="K544">
            <v>5510690017916</v>
          </cell>
          <cell r="L544" t="str">
            <v>บวกครกหลวง</v>
          </cell>
          <cell r="M544" t="str">
            <v>เชียงใหม่ 3</v>
          </cell>
          <cell r="N544">
            <v>8</v>
          </cell>
          <cell r="O544" t="str">
            <v>สินเชื่อเพื่อพัฒนากลุ่มอาชีพ</v>
          </cell>
          <cell r="P544" t="str">
            <v>บุคคลค้ำประกัน</v>
          </cell>
          <cell r="Q544"/>
          <cell r="R544"/>
          <cell r="S544" t="str">
            <v>จังหวัดเชียงใหม่</v>
          </cell>
          <cell r="T544" t="str">
            <v>ผบ.3219</v>
          </cell>
          <cell r="U544" t="str">
            <v>2561</v>
          </cell>
          <cell r="V544" t="str">
            <v>ผบ.3919</v>
          </cell>
          <cell r="W544">
            <v>2561</v>
          </cell>
          <cell r="X544"/>
          <cell r="Y544"/>
          <cell r="Z544"/>
          <cell r="AA544">
            <v>19</v>
          </cell>
          <cell r="AB544">
            <v>12</v>
          </cell>
          <cell r="AC544">
            <v>2561</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30/8/2565)//กำลังดำเนินการสืบทรัพย์//สืบแล้ว รายงานผลวันที่ 30/1/2566</v>
          </cell>
          <cell r="BC544">
            <v>900</v>
          </cell>
          <cell r="BD544">
            <v>16</v>
          </cell>
          <cell r="BE544">
            <v>10</v>
          </cell>
          <cell r="BF544">
            <v>2566</v>
          </cell>
          <cell r="BG544">
            <v>0</v>
          </cell>
          <cell r="BH544" t="str">
            <v>-</v>
          </cell>
          <cell r="BI544" t="str">
            <v>-</v>
          </cell>
          <cell r="BJ544" t="str">
            <v>-</v>
          </cell>
          <cell r="BK544">
            <v>0</v>
          </cell>
          <cell r="BL544">
            <v>1575</v>
          </cell>
          <cell r="BM544">
            <v>0</v>
          </cell>
          <cell r="BN544">
            <v>18</v>
          </cell>
          <cell r="BO544">
            <v>3</v>
          </cell>
          <cell r="BP544">
            <v>2567</v>
          </cell>
          <cell r="BQ544" t="str">
            <v>-</v>
          </cell>
          <cell r="BR544" t="str">
            <v>-</v>
          </cell>
          <cell r="BS544" t="str">
            <v>-</v>
          </cell>
          <cell r="BT544" t="str">
            <v>นางสาวชณัชญ์กรณ์  กมลอมเรศหรือประภาพร ธนกิตติเกษม</v>
          </cell>
          <cell r="BU544">
            <v>0</v>
          </cell>
          <cell r="BV544" t="str">
            <v>1.นางประภาพร  ธนกิตติเกษม
2.นางสาวลำจวน  รัตนบุรี
3.นางสาววิภาณี  พลศักดิ์</v>
          </cell>
          <cell r="BW544" t="str">
            <v>จำเลยที่ 1
จำเลยที่ 2
จำเลยที่ 3</v>
          </cell>
          <cell r="BX544" t="str">
            <v>3-6402-00009-29-9
5-5106-90017-91-6
3-5099-00604-53-9</v>
          </cell>
          <cell r="BY54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4" t="str">
            <v>พบทรัพย์</v>
          </cell>
          <cell r="CA544" t="str">
            <v>พบทรัพย์</v>
          </cell>
          <cell r="CB544">
            <v>3</v>
          </cell>
          <cell r="CC544" t="str">
            <v>จันทร์นิภา</v>
          </cell>
          <cell r="CD544"/>
          <cell r="CE544"/>
          <cell r="CF544"/>
          <cell r="CG544"/>
          <cell r="CH544"/>
          <cell r="CI544"/>
          <cell r="CJ544"/>
          <cell r="CK544"/>
          <cell r="CL544"/>
          <cell r="CM544"/>
          <cell r="CN544"/>
          <cell r="CO544"/>
        </row>
        <row r="545">
          <cell r="B545">
            <v>2000</v>
          </cell>
          <cell r="C545">
            <v>538</v>
          </cell>
          <cell r="D545">
            <v>30</v>
          </cell>
          <cell r="E545">
            <v>8</v>
          </cell>
          <cell r="F545">
            <v>2565</v>
          </cell>
          <cell r="G545">
            <v>800038505551</v>
          </cell>
          <cell r="H545" t="str">
            <v>นางสาว</v>
          </cell>
          <cell r="I545" t="str">
            <v xml:space="preserve">พรรณเพ็ญ </v>
          </cell>
          <cell r="J545" t="str">
            <v>ขันยา</v>
          </cell>
          <cell r="K545">
            <v>1411100034905</v>
          </cell>
          <cell r="L545" t="str">
            <v>บ่อสร้าง</v>
          </cell>
          <cell r="M545" t="str">
            <v>เชียงใหม่ 3</v>
          </cell>
          <cell r="N545">
            <v>8</v>
          </cell>
          <cell r="O545" t="str">
            <v>สินเชื่อธนาคารประชาชน</v>
          </cell>
          <cell r="P545" t="str">
            <v>บุคคลค้ำประกัน</v>
          </cell>
          <cell r="Q545">
            <v>106956.46</v>
          </cell>
          <cell r="R545">
            <v>48564.55</v>
          </cell>
          <cell r="S545" t="str">
            <v>แขวงเชียงราย</v>
          </cell>
          <cell r="T545" t="str">
            <v>ผบ.3583</v>
          </cell>
          <cell r="U545" t="str">
            <v>2562</v>
          </cell>
          <cell r="V545" t="str">
            <v>ผบ.4031</v>
          </cell>
          <cell r="W545">
            <v>2562</v>
          </cell>
          <cell r="X545"/>
          <cell r="Y545"/>
          <cell r="Z545"/>
          <cell r="AA545">
            <v>21</v>
          </cell>
          <cell r="AB545">
            <v>11</v>
          </cell>
          <cell r="AC545">
            <v>2562</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 สืบแล้ว รายงานผล วันที่ 13/12/2565</v>
          </cell>
          <cell r="BC545" t="str">
            <v/>
          </cell>
          <cell r="BD545" t="str">
            <v/>
          </cell>
          <cell r="BE545" t="str">
            <v/>
          </cell>
          <cell r="BF545" t="str">
            <v/>
          </cell>
          <cell r="BG545" t="str">
            <v/>
          </cell>
          <cell r="BH545" t="str">
            <v/>
          </cell>
          <cell r="BI545" t="str">
            <v/>
          </cell>
          <cell r="BJ545" t="str">
            <v/>
          </cell>
          <cell r="BK545" t="str">
            <v/>
          </cell>
          <cell r="BL545" t="str">
            <v/>
          </cell>
          <cell r="BM545" t="str">
            <v/>
          </cell>
          <cell r="BN545" t="str">
            <v/>
          </cell>
          <cell r="BO545" t="str">
            <v/>
          </cell>
          <cell r="BP545" t="str">
            <v/>
          </cell>
          <cell r="BQ545" t="str">
            <v/>
          </cell>
          <cell r="BR545" t="str">
            <v/>
          </cell>
          <cell r="BS545" t="str">
            <v/>
          </cell>
          <cell r="BT545" t="str">
            <v>นางสาวพรรณเพ็ญ  ขันยา</v>
          </cell>
          <cell r="BU545">
            <v>883262012116</v>
          </cell>
          <cell r="BV545" t="str">
            <v xml:space="preserve">1.นางสาวพรรณเพ็ญ ขันยา
2.นางสาวยุวรี ต่างคำ
3.นายประมวล เวรุวะนารัก
</v>
          </cell>
          <cell r="BW545" t="str">
            <v>จำเลยที่ 1
จำเลยที่ 2
จำเลยที่ 3</v>
          </cell>
          <cell r="BX545" t="str">
            <v xml:space="preserve">3-5013-0044-09-0
1-4111-00034-90-5
1-4307-00014-32-7
</v>
          </cell>
          <cell r="BY54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5" t="str">
            <v>ไม่พบทรัพย์</v>
          </cell>
          <cell r="CA545"/>
          <cell r="CB545">
            <v>3</v>
          </cell>
          <cell r="CC545" t="str">
            <v>จันทร์นิภา</v>
          </cell>
          <cell r="CD545"/>
          <cell r="CE545"/>
          <cell r="CF545"/>
          <cell r="CG545"/>
          <cell r="CH545"/>
          <cell r="CI545"/>
          <cell r="CJ545"/>
          <cell r="CK545"/>
          <cell r="CL545"/>
          <cell r="CM545"/>
          <cell r="CN545"/>
          <cell r="CO545"/>
        </row>
        <row r="546">
          <cell r="B546">
            <v>2001</v>
          </cell>
          <cell r="C546">
            <v>539</v>
          </cell>
          <cell r="D546">
            <v>30</v>
          </cell>
          <cell r="E546">
            <v>8</v>
          </cell>
          <cell r="F546">
            <v>2565</v>
          </cell>
          <cell r="G546">
            <v>800070729960</v>
          </cell>
          <cell r="H546" t="str">
            <v>นาย</v>
          </cell>
          <cell r="I546" t="str">
            <v xml:space="preserve">กฤษณศักดิ์ </v>
          </cell>
          <cell r="J546" t="str">
            <v>สิงห์คำ</v>
          </cell>
          <cell r="K546">
            <v>1501700059266</v>
          </cell>
          <cell r="L546" t="str">
            <v>บวกครกหลวง</v>
          </cell>
          <cell r="M546" t="str">
            <v>เชียงใหม่ 3</v>
          </cell>
          <cell r="N546">
            <v>8</v>
          </cell>
          <cell r="O546" t="str">
            <v>สินเชื่อธนาคารประชาชน</v>
          </cell>
          <cell r="P546" t="str">
            <v>บุคคลค้ำประกัน</v>
          </cell>
          <cell r="Q546"/>
          <cell r="R546"/>
          <cell r="S546" t="str">
            <v>แขวงเชียงใหม่</v>
          </cell>
          <cell r="T546" t="str">
            <v>ผบ.3735</v>
          </cell>
          <cell r="U546" t="str">
            <v>2562</v>
          </cell>
          <cell r="V546" t="str">
            <v>ผบ.4486</v>
          </cell>
          <cell r="W546">
            <v>2562</v>
          </cell>
          <cell r="X546"/>
          <cell r="Y546"/>
          <cell r="Z546"/>
          <cell r="AA546">
            <v>8</v>
          </cell>
          <cell r="AB546">
            <v>6</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30/8/2565)//กำลังดำเนินการสืบทรัพย์//สืบแล้ว รายงานผลวันที่ 30/1/2566</v>
          </cell>
          <cell r="BC546">
            <v>900</v>
          </cell>
          <cell r="BD546">
            <v>16</v>
          </cell>
          <cell r="BE546">
            <v>10</v>
          </cell>
          <cell r="BF546">
            <v>2566</v>
          </cell>
          <cell r="BG546">
            <v>0</v>
          </cell>
          <cell r="BH546" t="str">
            <v>-</v>
          </cell>
          <cell r="BI546" t="str">
            <v>-</v>
          </cell>
          <cell r="BJ546" t="str">
            <v>-</v>
          </cell>
          <cell r="BK546">
            <v>0</v>
          </cell>
          <cell r="BL546">
            <v>1245</v>
          </cell>
          <cell r="BM546">
            <v>0</v>
          </cell>
          <cell r="BN546">
            <v>18</v>
          </cell>
          <cell r="BO546">
            <v>3</v>
          </cell>
          <cell r="BP546">
            <v>2567</v>
          </cell>
          <cell r="BQ546" t="str">
            <v>-</v>
          </cell>
          <cell r="BR546" t="str">
            <v>-</v>
          </cell>
          <cell r="BS546" t="str">
            <v>-</v>
          </cell>
          <cell r="BT546" t="str">
            <v>นายกฤษณศักดิ์  สิงห์คำ</v>
          </cell>
          <cell r="BU546">
            <v>0</v>
          </cell>
          <cell r="BV546" t="str">
            <v>1.นายกฤษณศักดิ์  สิงห์คำ
2.นางสาวสวลี  ดาวสันติสุข
3.นางสาวญาณิศา  จินาตอง</v>
          </cell>
          <cell r="BW546" t="str">
            <v>จำเลยที่ 1
จำเลยที่ 2
จำเลยที่ 3</v>
          </cell>
          <cell r="BX546" t="str">
            <v>1-5099-00903-42-4
1-6303-00031-29-3
1-5017-00059-26-6</v>
          </cell>
          <cell r="BY546"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6" t="str">
            <v>พบทรัพย์</v>
          </cell>
          <cell r="CA546" t="str">
            <v>พบทรัพย์</v>
          </cell>
          <cell r="CB546">
            <v>3</v>
          </cell>
          <cell r="CC546" t="str">
            <v>จันทร์นิภา</v>
          </cell>
          <cell r="CD546"/>
          <cell r="CE546"/>
          <cell r="CF546"/>
          <cell r="CG546"/>
          <cell r="CH546"/>
          <cell r="CI546"/>
          <cell r="CJ546"/>
          <cell r="CK546"/>
          <cell r="CL546"/>
          <cell r="CM546"/>
          <cell r="CN546"/>
          <cell r="CO546"/>
        </row>
        <row r="547">
          <cell r="B547">
            <v>2002</v>
          </cell>
          <cell r="C547">
            <v>540</v>
          </cell>
          <cell r="D547">
            <v>30</v>
          </cell>
          <cell r="E547">
            <v>8</v>
          </cell>
          <cell r="F547">
            <v>2565</v>
          </cell>
          <cell r="G547">
            <v>800047166924</v>
          </cell>
          <cell r="H547" t="str">
            <v>นาย</v>
          </cell>
          <cell r="I547" t="str">
            <v xml:space="preserve">จักรรินทร์ </v>
          </cell>
          <cell r="J547" t="str">
            <v>เนตรคำพรหม</v>
          </cell>
          <cell r="K547">
            <v>1509901289282</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ผบ.3738</v>
          </cell>
          <cell r="U547" t="str">
            <v>2562</v>
          </cell>
          <cell r="V547" t="str">
            <v>ผบ.4481</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 วันที่ 9/1/2566</v>
          </cell>
          <cell r="BC547">
            <v>900</v>
          </cell>
          <cell r="BD547">
            <v>18</v>
          </cell>
          <cell r="BE547">
            <v>8</v>
          </cell>
          <cell r="BF547">
            <v>2566</v>
          </cell>
          <cell r="BG547">
            <v>0</v>
          </cell>
          <cell r="BH547" t="str">
            <v>-</v>
          </cell>
          <cell r="BI547" t="str">
            <v>-</v>
          </cell>
          <cell r="BJ547" t="str">
            <v>-</v>
          </cell>
          <cell r="BK547">
            <v>0</v>
          </cell>
          <cell r="BL547">
            <v>920</v>
          </cell>
          <cell r="BM547">
            <v>0</v>
          </cell>
          <cell r="BN547" t="str">
            <v/>
          </cell>
          <cell r="BO547" t="str">
            <v/>
          </cell>
          <cell r="BP547" t="str">
            <v/>
          </cell>
          <cell r="BQ547" t="str">
            <v>-</v>
          </cell>
          <cell r="BR547" t="str">
            <v>-</v>
          </cell>
          <cell r="BS547" t="str">
            <v>-</v>
          </cell>
          <cell r="BT547" t="str">
            <v>นายจักรรินทร์  เนตรคำพรหม</v>
          </cell>
          <cell r="BU547">
            <v>0</v>
          </cell>
          <cell r="BV547" t="str">
            <v>1.นายจักรรินทร์  เนตรคำพรหม
2.นางสาวพรรณิภา  เสมอใจ
3.นางสาวพัชรินทร์  กันธะจักร</v>
          </cell>
          <cell r="BW547" t="str">
            <v>จำเลยที่ 1
จำเลยที่ 2
จำเลยที่ 3</v>
          </cell>
          <cell r="BX547" t="str">
            <v>1-5099-00107-59-8
1-5099-01289-28-2
1-5099-00937-10-8</v>
          </cell>
          <cell r="BY547"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7" t="str">
            <v>ไม่พบทรัพย์</v>
          </cell>
          <cell r="CA547"/>
          <cell r="CB547">
            <v>3</v>
          </cell>
          <cell r="CC547" t="str">
            <v>จันทร์นิภา</v>
          </cell>
          <cell r="CD547"/>
          <cell r="CE547"/>
          <cell r="CF547"/>
          <cell r="CG547"/>
          <cell r="CH547"/>
          <cell r="CI547"/>
          <cell r="CJ547"/>
          <cell r="CK547"/>
          <cell r="CL547"/>
          <cell r="CM547"/>
          <cell r="CN547"/>
          <cell r="CO547"/>
        </row>
        <row r="548">
          <cell r="B548">
            <v>2003</v>
          </cell>
          <cell r="C548">
            <v>541</v>
          </cell>
          <cell r="D548">
            <v>30</v>
          </cell>
          <cell r="E548">
            <v>8</v>
          </cell>
          <cell r="F548">
            <v>2565</v>
          </cell>
          <cell r="G548">
            <v>800072584009</v>
          </cell>
          <cell r="H548" t="str">
            <v>นาย</v>
          </cell>
          <cell r="I548" t="str">
            <v xml:space="preserve">สุวิจักขณ์ </v>
          </cell>
          <cell r="J548" t="str">
            <v>ประกอบชีพ</v>
          </cell>
          <cell r="K548">
            <v>1509900741106</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ผบ.3732</v>
          </cell>
          <cell r="U548" t="str">
            <v>2562</v>
          </cell>
          <cell r="V548" t="str">
            <v>ผบ.4484</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รายงานผลวันที่ 30/1/2566</v>
          </cell>
          <cell r="BC548">
            <v>600</v>
          </cell>
          <cell r="BD548">
            <v>1</v>
          </cell>
          <cell r="BE548">
            <v>3</v>
          </cell>
          <cell r="BF548">
            <v>2567</v>
          </cell>
          <cell r="BG548">
            <v>0</v>
          </cell>
          <cell r="BH548" t="str">
            <v>-</v>
          </cell>
          <cell r="BI548" t="str">
            <v>-</v>
          </cell>
          <cell r="BJ548" t="str">
            <v>-</v>
          </cell>
          <cell r="BK548">
            <v>0</v>
          </cell>
          <cell r="BL548">
            <v>1010</v>
          </cell>
          <cell r="BM548">
            <v>0</v>
          </cell>
          <cell r="BN548" t="str">
            <v/>
          </cell>
          <cell r="BO548" t="str">
            <v/>
          </cell>
          <cell r="BP548" t="str">
            <v/>
          </cell>
          <cell r="BQ548" t="str">
            <v>-</v>
          </cell>
          <cell r="BR548" t="str">
            <v>-</v>
          </cell>
          <cell r="BS548" t="str">
            <v>-</v>
          </cell>
          <cell r="BT548" t="str">
            <v>นายสุวิจักขณ์  ประกอบชีพ</v>
          </cell>
          <cell r="BU548">
            <v>0</v>
          </cell>
          <cell r="BV548" t="str">
            <v>1.นายสุวิจักขณ์  ประกอบชีพ
2.นางสาวณฐมน  ตยุติวุฒิกุล</v>
          </cell>
          <cell r="BW548" t="str">
            <v>จำเลยที่ 1
จำเลยที่ 2</v>
          </cell>
          <cell r="BX548" t="str">
            <v>3-1021-00942-62-3
1-5099-00741-10-6</v>
          </cell>
          <cell r="BY548"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8" t="str">
            <v>พบทรัพย์</v>
          </cell>
          <cell r="CA548"/>
          <cell r="CB548">
            <v>2</v>
          </cell>
          <cell r="CC548" t="str">
            <v>จันทร์นิภา</v>
          </cell>
          <cell r="CD548"/>
          <cell r="CE548"/>
          <cell r="CF548"/>
          <cell r="CG548"/>
          <cell r="CH548"/>
          <cell r="CI548"/>
          <cell r="CJ548"/>
          <cell r="CK548"/>
          <cell r="CL548"/>
          <cell r="CM548"/>
          <cell r="CN548"/>
          <cell r="CO548"/>
        </row>
        <row r="549">
          <cell r="B549">
            <v>2004</v>
          </cell>
          <cell r="C549">
            <v>542</v>
          </cell>
          <cell r="D549">
            <v>30</v>
          </cell>
          <cell r="E549">
            <v>8</v>
          </cell>
          <cell r="F549">
            <v>2565</v>
          </cell>
          <cell r="G549">
            <v>800075135429</v>
          </cell>
          <cell r="H549" t="str">
            <v>นางสาว</v>
          </cell>
          <cell r="I549" t="str">
            <v xml:space="preserve">ภัคพิชา </v>
          </cell>
          <cell r="J549" t="str">
            <v>กมลเลิศ</v>
          </cell>
          <cell r="K549">
            <v>1501400071023</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ผบ.3740</v>
          </cell>
          <cell r="U549" t="str">
            <v>2562</v>
          </cell>
          <cell r="V549" t="str">
            <v>ผบ.4435</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t="str">
            <v/>
          </cell>
          <cell r="BD549" t="str">
            <v/>
          </cell>
          <cell r="BE549" t="str">
            <v/>
          </cell>
          <cell r="BF549" t="str">
            <v/>
          </cell>
          <cell r="BG549" t="str">
            <v/>
          </cell>
          <cell r="BH549" t="str">
            <v/>
          </cell>
          <cell r="BI549" t="str">
            <v/>
          </cell>
          <cell r="BJ549" t="str">
            <v/>
          </cell>
          <cell r="BK549" t="str">
            <v/>
          </cell>
          <cell r="BL549" t="str">
            <v/>
          </cell>
          <cell r="BM549" t="str">
            <v/>
          </cell>
          <cell r="BN549" t="str">
            <v/>
          </cell>
          <cell r="BO549" t="str">
            <v/>
          </cell>
          <cell r="BP549" t="str">
            <v/>
          </cell>
          <cell r="BQ549" t="str">
            <v/>
          </cell>
          <cell r="BR549" t="str">
            <v/>
          </cell>
          <cell r="BS549" t="str">
            <v/>
          </cell>
          <cell r="BT549" t="str">
            <v>นางสาวภัคพิชา  กมลเลิศ</v>
          </cell>
          <cell r="BU549">
            <v>0</v>
          </cell>
          <cell r="BV549" t="str">
            <v>1.นางสาวภัคพิชา  กมลเลิศ
2.นางสาวปาริชาติ  อินทรหะ</v>
          </cell>
          <cell r="BW549" t="str">
            <v>จำเลยที่ 1
จำเลยที่ 2</v>
          </cell>
          <cell r="BX549" t="str">
            <v>3-4506-00600-65-4
1-5014-00071-02-3</v>
          </cell>
          <cell r="BY549"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2005</v>
          </cell>
          <cell r="C550">
            <v>543</v>
          </cell>
          <cell r="D550">
            <v>30</v>
          </cell>
          <cell r="E550">
            <v>8</v>
          </cell>
          <cell r="F550">
            <v>2565</v>
          </cell>
          <cell r="G550">
            <v>800071385390</v>
          </cell>
          <cell r="H550" t="str">
            <v>นางสาว</v>
          </cell>
          <cell r="I550" t="str">
            <v xml:space="preserve">จิราพา </v>
          </cell>
          <cell r="J550" t="str">
            <v>พินิจกิจ</v>
          </cell>
          <cell r="K550">
            <v>1570700120509</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ผบ.3742</v>
          </cell>
          <cell r="U550" t="str">
            <v>2562</v>
          </cell>
          <cell r="V550" t="str">
            <v>ผบ.4601</v>
          </cell>
          <cell r="W550">
            <v>2562</v>
          </cell>
          <cell r="X550"/>
          <cell r="Y550"/>
          <cell r="Z550"/>
          <cell r="AA550">
            <v>9</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v>
          </cell>
          <cell r="BC550">
            <v>1500</v>
          </cell>
          <cell r="BD550">
            <v>1</v>
          </cell>
          <cell r="BE550">
            <v>3</v>
          </cell>
          <cell r="BF550">
            <v>2567</v>
          </cell>
          <cell r="BG550">
            <v>0</v>
          </cell>
          <cell r="BH550" t="str">
            <v>-</v>
          </cell>
          <cell r="BI550" t="str">
            <v>-</v>
          </cell>
          <cell r="BJ550" t="str">
            <v>-</v>
          </cell>
          <cell r="BK550">
            <v>0</v>
          </cell>
          <cell r="BL550">
            <v>2045</v>
          </cell>
          <cell r="BM550">
            <v>0</v>
          </cell>
          <cell r="BN550" t="str">
            <v/>
          </cell>
          <cell r="BO550" t="str">
            <v/>
          </cell>
          <cell r="BP550" t="str">
            <v/>
          </cell>
          <cell r="BQ550" t="str">
            <v>-</v>
          </cell>
          <cell r="BR550" t="str">
            <v>-</v>
          </cell>
          <cell r="BS550" t="str">
            <v>-</v>
          </cell>
          <cell r="BT550" t="str">
            <v>นางสาวจิราพา  พินิจกิจ</v>
          </cell>
          <cell r="BU550">
            <v>0</v>
          </cell>
          <cell r="BV550" t="str">
            <v>1.นางสาวจิราพา  พินิจกิจ
2.นายสุภรณ์  พินิจกิจ
3.นายอานนท์  ปวนแก้วหาญ
4.นางสาวจิราภรณ์  ยาระปา
5.นายเอกลักษณ์  อ่อนน้อม</v>
          </cell>
          <cell r="BW550" t="str">
            <v>จำเลยที่ 1
คู่สมรสจำเลยที่ 1
จำเลยที่ 2
คู่สมรสจำเลยที่ 2
จำเลยที่ 3</v>
          </cell>
          <cell r="BX550" t="str">
            <v>1-5099-00408-01-6
1-1201-00115-77-0
1-5707-00120-50-9
1-5099-00739-79-9
1-5499-00125-61-8</v>
          </cell>
          <cell r="BY550"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0" t="str">
            <v>พบทรัพย์</v>
          </cell>
          <cell r="CA550"/>
          <cell r="CB550">
            <v>5</v>
          </cell>
          <cell r="CC550" t="str">
            <v>จันทร์นิภา</v>
          </cell>
          <cell r="CD550"/>
          <cell r="CE550"/>
          <cell r="CF550"/>
          <cell r="CG550"/>
          <cell r="CH550"/>
          <cell r="CI550"/>
          <cell r="CJ550"/>
          <cell r="CK550"/>
          <cell r="CL550"/>
          <cell r="CM550"/>
          <cell r="CN550"/>
          <cell r="CO550"/>
        </row>
        <row r="551">
          <cell r="B551">
            <v>2006</v>
          </cell>
          <cell r="C551">
            <v>544</v>
          </cell>
          <cell r="D551">
            <v>30</v>
          </cell>
          <cell r="E551">
            <v>8</v>
          </cell>
          <cell r="F551">
            <v>2565</v>
          </cell>
          <cell r="G551">
            <v>800074468961</v>
          </cell>
          <cell r="H551" t="str">
            <v>นาย</v>
          </cell>
          <cell r="I551" t="str">
            <v>อุทัย</v>
          </cell>
          <cell r="J551" t="str">
            <v xml:space="preserve"> เจริญสุข</v>
          </cell>
          <cell r="K551">
            <v>3501700002953</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ผบ.3741</v>
          </cell>
          <cell r="U551" t="str">
            <v>2562</v>
          </cell>
          <cell r="V551" t="str">
            <v>ผบ.4592</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1">
            <v>900</v>
          </cell>
          <cell r="BD551">
            <v>18</v>
          </cell>
          <cell r="BE551">
            <v>8</v>
          </cell>
          <cell r="BF551">
            <v>2566</v>
          </cell>
          <cell r="BG551">
            <v>0</v>
          </cell>
          <cell r="BH551" t="str">
            <v>-</v>
          </cell>
          <cell r="BI551" t="str">
            <v>-</v>
          </cell>
          <cell r="BJ551" t="str">
            <v>-</v>
          </cell>
          <cell r="BK551">
            <v>0</v>
          </cell>
          <cell r="BL551">
            <v>1585</v>
          </cell>
          <cell r="BM551">
            <v>0</v>
          </cell>
          <cell r="BN551" t="str">
            <v/>
          </cell>
          <cell r="BO551" t="str">
            <v/>
          </cell>
          <cell r="BP551" t="str">
            <v/>
          </cell>
          <cell r="BQ551" t="str">
            <v>-</v>
          </cell>
          <cell r="BR551" t="str">
            <v>-</v>
          </cell>
          <cell r="BS551" t="str">
            <v>-</v>
          </cell>
          <cell r="BT551" t="str">
            <v>นายอุทัย  เจริญสุข</v>
          </cell>
          <cell r="BU551">
            <v>0</v>
          </cell>
          <cell r="BV551" t="str">
            <v>1.นายอุทัย  เจริญสุข
2.นายสมศักดิ์  กัลยาศรี
3.นายวันชัย  อริวรรณ</v>
          </cell>
          <cell r="BW551" t="str">
            <v>จำเลยที่ 1
จำเลยที่ 2
จำเลยที่ 3</v>
          </cell>
          <cell r="BX551" t="str">
            <v>1-5099-00488-69-9
3-5017-00002-95-3
1-5706-00034-07-4</v>
          </cell>
          <cell r="BY55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1" t="str">
            <v>ไม่พบทรัพย์</v>
          </cell>
          <cell r="CA551"/>
          <cell r="CB551">
            <v>3</v>
          </cell>
          <cell r="CC551" t="str">
            <v>จันทร์นิภา</v>
          </cell>
          <cell r="CD551"/>
          <cell r="CE551"/>
          <cell r="CF551"/>
          <cell r="CG551"/>
          <cell r="CH551"/>
          <cell r="CI551"/>
          <cell r="CJ551"/>
          <cell r="CK551"/>
          <cell r="CL551"/>
          <cell r="CM551">
            <v>243468</v>
          </cell>
          <cell r="CN551"/>
          <cell r="CO551"/>
        </row>
        <row r="552">
          <cell r="B552">
            <v>2007</v>
          </cell>
          <cell r="C552">
            <v>545</v>
          </cell>
          <cell r="D552">
            <v>30</v>
          </cell>
          <cell r="E552">
            <v>8</v>
          </cell>
          <cell r="F552">
            <v>2565</v>
          </cell>
          <cell r="G552">
            <v>800058635981</v>
          </cell>
          <cell r="H552" t="str">
            <v>นาง</v>
          </cell>
          <cell r="I552" t="str">
            <v xml:space="preserve">สิมาการ </v>
          </cell>
          <cell r="J552" t="str">
            <v>คุณยศยิ่ง</v>
          </cell>
          <cell r="K552">
            <v>3501300735805</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ผบ.3737</v>
          </cell>
          <cell r="U552" t="str">
            <v>2562</v>
          </cell>
          <cell r="V552" t="str">
            <v>ผบ.4600</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รายงานผล2/2/2566</v>
          </cell>
          <cell r="BC552">
            <v>1500</v>
          </cell>
          <cell r="BD552">
            <v>1</v>
          </cell>
          <cell r="BE552">
            <v>7</v>
          </cell>
          <cell r="BF552">
            <v>2567</v>
          </cell>
          <cell r="BG552">
            <v>0</v>
          </cell>
          <cell r="BH552" t="str">
            <v>-</v>
          </cell>
          <cell r="BI552" t="str">
            <v>-</v>
          </cell>
          <cell r="BJ552" t="str">
            <v>-</v>
          </cell>
          <cell r="BK552">
            <v>0</v>
          </cell>
          <cell r="BL552">
            <v>1690</v>
          </cell>
          <cell r="BM552">
            <v>0</v>
          </cell>
          <cell r="BN552" t="str">
            <v/>
          </cell>
          <cell r="BO552" t="str">
            <v/>
          </cell>
          <cell r="BP552" t="str">
            <v/>
          </cell>
          <cell r="BQ552" t="str">
            <v>-</v>
          </cell>
          <cell r="BR552" t="str">
            <v>-</v>
          </cell>
          <cell r="BS552" t="str">
            <v>-</v>
          </cell>
          <cell r="BT552" t="str">
            <v>นางสิมาการ  คุณยศยิ่ง</v>
          </cell>
          <cell r="BU552">
            <v>0</v>
          </cell>
          <cell r="BV552" t="str">
            <v>1.นางสิมากร  คุณยศยิ่ง
2.นายเปรม  คุณยศยิ่ง
3.นางสุธีรา  ครินชัย
4.นายจิรายุ  ครินชัย
5.นางสาวสุอุมา หรือเบญจพร  พราพรม</v>
          </cell>
          <cell r="BW552" t="str">
            <v>จำเลยที่ 1
คู่สมรสจำเลยที่ 1
จำเลยที่ 2
คู่สมรสจำเลยที่ 2
จำเลยที่ 3</v>
          </cell>
          <cell r="BX552" t="str">
            <v>3-5501-00661-12-2
3-5005-00553-65-3     
3-5013-00735-80-5
3-5005-00124-48-5
3-5013-00616-60-1</v>
          </cell>
          <cell r="BY55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2" t="str">
            <v>พบ</v>
          </cell>
          <cell r="CA552"/>
          <cell r="CB552">
            <v>5</v>
          </cell>
          <cell r="CC552" t="str">
            <v>จันทร์นิภา</v>
          </cell>
          <cell r="CD552"/>
          <cell r="CE552"/>
          <cell r="CF552"/>
          <cell r="CG552"/>
          <cell r="CH552"/>
          <cell r="CI552"/>
          <cell r="CJ552"/>
          <cell r="CK552"/>
          <cell r="CL552"/>
          <cell r="CM552"/>
          <cell r="CN552"/>
          <cell r="CO552"/>
        </row>
        <row r="553">
          <cell r="B553">
            <v>2008</v>
          </cell>
          <cell r="C553">
            <v>546</v>
          </cell>
          <cell r="D553">
            <v>30</v>
          </cell>
          <cell r="E553">
            <v>8</v>
          </cell>
          <cell r="F553">
            <v>2565</v>
          </cell>
          <cell r="G553">
            <v>800036279381</v>
          </cell>
          <cell r="H553" t="str">
            <v>นาย</v>
          </cell>
          <cell r="I553" t="str">
            <v xml:space="preserve">กุลนรีย์  หรือนายณิชชภา </v>
          </cell>
          <cell r="J553" t="str">
            <v>กลั่นเรืองแสง หรืออโนมา</v>
          </cell>
          <cell r="K553">
            <v>3460600626807</v>
          </cell>
          <cell r="L553" t="str">
            <v>สันกำแพง</v>
          </cell>
          <cell r="M553" t="str">
            <v>เชียงใหม่ 3</v>
          </cell>
          <cell r="N553">
            <v>8</v>
          </cell>
          <cell r="O553" t="str">
            <v>สินเชื่อพัฒนากลุ่มอาชีพ</v>
          </cell>
          <cell r="P553" t="str">
            <v>บุคคลค้ำประกัน</v>
          </cell>
          <cell r="Q553">
            <v>1102103.1000000001</v>
          </cell>
          <cell r="R553">
            <v>53930.45</v>
          </cell>
          <cell r="S553" t="str">
            <v>จังหวัดเชียงใหม่</v>
          </cell>
          <cell r="T553" t="str">
            <v>ผบ.3528</v>
          </cell>
          <cell r="U553" t="str">
            <v>2561</v>
          </cell>
          <cell r="V553" t="str">
            <v>ผบ.774</v>
          </cell>
          <cell r="W553">
            <v>2562</v>
          </cell>
          <cell r="X553"/>
          <cell r="Y553"/>
          <cell r="Z553"/>
          <cell r="AA553">
            <v>29</v>
          </cell>
          <cell r="AB553">
            <v>4</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รายงานวันที่ 5/1/2566</v>
          </cell>
          <cell r="BC553">
            <v>1500</v>
          </cell>
          <cell r="BD553">
            <v>25</v>
          </cell>
          <cell r="BE553">
            <v>9</v>
          </cell>
          <cell r="BF553">
            <v>2566</v>
          </cell>
          <cell r="BG553">
            <v>0</v>
          </cell>
          <cell r="BH553" t="str">
            <v>-</v>
          </cell>
          <cell r="BI553" t="str">
            <v>-</v>
          </cell>
          <cell r="BJ553" t="str">
            <v>-</v>
          </cell>
          <cell r="BK553">
            <v>0</v>
          </cell>
          <cell r="BL553">
            <v>2375</v>
          </cell>
          <cell r="BM553">
            <v>0</v>
          </cell>
          <cell r="BN553">
            <v>30</v>
          </cell>
          <cell r="BO553">
            <v>10</v>
          </cell>
          <cell r="BP553">
            <v>2567</v>
          </cell>
          <cell r="BQ553" t="str">
            <v>-</v>
          </cell>
          <cell r="BR553" t="str">
            <v>-</v>
          </cell>
          <cell r="BS553" t="str">
            <v>-</v>
          </cell>
          <cell r="BT553" t="str">
            <v>นายกุลนรีย์  หรือนายณิชชภา  กลั่นเรืองแสง หรืออโนมา</v>
          </cell>
          <cell r="BU553">
            <v>0</v>
          </cell>
          <cell r="BV553"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3" t="str">
            <v>จำเลยที่ 1
จำเลยที่ 2
คู่สมรสจำเลยที่ 2
จำเลยที่ 3
คู่สมรสจำเลยที่ 3</v>
          </cell>
          <cell r="BX553" t="str">
            <v>1-5099-00362-03-2
3-4606-00626-80-7
3-6703-00873-63-7
3-5013-00068-44-2
3-8303-00092-15-3</v>
          </cell>
          <cell r="BY55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3" t="str">
            <v>พบทรัพย์</v>
          </cell>
          <cell r="CA553"/>
          <cell r="CB553">
            <v>5</v>
          </cell>
          <cell r="CC553" t="str">
            <v>จันทร์นิภา</v>
          </cell>
          <cell r="CD553"/>
          <cell r="CE553"/>
          <cell r="CF553"/>
          <cell r="CG553"/>
          <cell r="CH553"/>
          <cell r="CI553"/>
          <cell r="CJ553"/>
          <cell r="CK553"/>
          <cell r="CL553"/>
          <cell r="CM553"/>
          <cell r="CN553"/>
          <cell r="CO553"/>
        </row>
        <row r="554">
          <cell r="B554">
            <v>2009</v>
          </cell>
          <cell r="C554">
            <v>547</v>
          </cell>
          <cell r="D554">
            <v>30</v>
          </cell>
          <cell r="E554">
            <v>8</v>
          </cell>
          <cell r="F554">
            <v>2565</v>
          </cell>
          <cell r="G554">
            <v>800026324288</v>
          </cell>
          <cell r="H554" t="str">
            <v>นาย</v>
          </cell>
          <cell r="I554" t="str">
            <v xml:space="preserve"> ชิงชัย </v>
          </cell>
          <cell r="J554" t="str">
            <v>เหล่าหว้าน</v>
          </cell>
          <cell r="K554">
            <v>3501300469862</v>
          </cell>
          <cell r="L554" t="str">
            <v>สันกำแพง</v>
          </cell>
          <cell r="M554" t="str">
            <v>เชียงใหม่ 3</v>
          </cell>
          <cell r="N554">
            <v>8</v>
          </cell>
          <cell r="O554" t="str">
            <v>สินเชื่อธนาคารประชาชน</v>
          </cell>
          <cell r="P554" t="str">
            <v>บุคคลค้ำประกัน</v>
          </cell>
          <cell r="Q554">
            <v>99795</v>
          </cell>
          <cell r="R554">
            <v>30310.34</v>
          </cell>
          <cell r="S554" t="str">
            <v>แขวงเชียงใหม่</v>
          </cell>
          <cell r="T554" t="str">
            <v>ผบ.12210</v>
          </cell>
          <cell r="U554" t="str">
            <v>2562</v>
          </cell>
          <cell r="V554" t="str">
            <v>ผบ.13187</v>
          </cell>
          <cell r="W554">
            <v>2562</v>
          </cell>
          <cell r="X554"/>
          <cell r="Y554"/>
          <cell r="Z554"/>
          <cell r="AA554">
            <v>17</v>
          </cell>
          <cell r="AB554">
            <v>12</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13</v>
          </cell>
          <cell r="BE554">
            <v>11</v>
          </cell>
          <cell r="BF554">
            <v>2566</v>
          </cell>
          <cell r="BG554">
            <v>0</v>
          </cell>
          <cell r="BH554" t="str">
            <v>-</v>
          </cell>
          <cell r="BI554" t="str">
            <v>-</v>
          </cell>
          <cell r="BJ554" t="str">
            <v>-</v>
          </cell>
          <cell r="BK554">
            <v>0</v>
          </cell>
          <cell r="BL554">
            <v>1945</v>
          </cell>
          <cell r="BM554">
            <v>0</v>
          </cell>
          <cell r="BN554" t="str">
            <v/>
          </cell>
          <cell r="BO554" t="str">
            <v/>
          </cell>
          <cell r="BP554" t="str">
            <v/>
          </cell>
          <cell r="BQ554" t="str">
            <v>-</v>
          </cell>
          <cell r="BR554" t="str">
            <v>-</v>
          </cell>
          <cell r="BS554" t="str">
            <v>-</v>
          </cell>
          <cell r="BT554" t="str">
            <v>นาย ชิงชัย  เหล่าหว้าน</v>
          </cell>
          <cell r="BU554">
            <v>0</v>
          </cell>
          <cell r="BV554" t="str">
            <v>1.นายชิงชัย เหล่าหว้าน
2.นางชยากานต์ เหล่าหว้าน
3.นายสิทธิชัย ศรีจันทร์
4.นางสาวบุญมา โฉมศรี
5.นายธวัชชัย คุณสารวนิช</v>
          </cell>
          <cell r="BW554" t="str">
            <v>จำเลยที่ 1
คู่สมรสจำเลยที่ 1
จำเลยที่ 2
คู่สมรสจำเลยที่ 2
จำเลยที่ 3</v>
          </cell>
          <cell r="BX554" t="str">
            <v>3-4606-00626-80-7
3-6703-00873-63-7
3-5103-00469-86-2
3-6202-00396-76-4
3-2002-00430-59-1</v>
          </cell>
          <cell r="BY554"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4" t="str">
            <v>พบทรัพย์</v>
          </cell>
          <cell r="CA554" t="str">
            <v>พบ</v>
          </cell>
          <cell r="CB554">
            <v>5</v>
          </cell>
          <cell r="CC554" t="str">
            <v>จันทร์นิภา</v>
          </cell>
          <cell r="CD554"/>
          <cell r="CE554"/>
          <cell r="CF554"/>
          <cell r="CG554"/>
          <cell r="CH554"/>
          <cell r="CI554"/>
          <cell r="CJ554"/>
          <cell r="CK554"/>
          <cell r="CL554"/>
          <cell r="CM554"/>
          <cell r="CN554"/>
          <cell r="CO554"/>
        </row>
        <row r="555">
          <cell r="B555">
            <v>2010</v>
          </cell>
          <cell r="C555">
            <v>548</v>
          </cell>
          <cell r="D555">
            <v>30</v>
          </cell>
          <cell r="E555">
            <v>8</v>
          </cell>
          <cell r="F555">
            <v>2565</v>
          </cell>
          <cell r="G555">
            <v>800049990594</v>
          </cell>
          <cell r="H555" t="str">
            <v>นางสาว</v>
          </cell>
          <cell r="I555" t="str">
            <v xml:space="preserve">นันทวรรณ์ </v>
          </cell>
          <cell r="J555" t="str">
            <v>เทศมาสา</v>
          </cell>
          <cell r="K555">
            <v>5321090018451</v>
          </cell>
          <cell r="L555" t="str">
            <v>บ่อสร้าง</v>
          </cell>
          <cell r="M555" t="str">
            <v>เชียงใหม่ 3</v>
          </cell>
          <cell r="N555">
            <v>8</v>
          </cell>
          <cell r="O555" t="str">
            <v>สินเชื่อธนาคารประชาชน</v>
          </cell>
          <cell r="P555" t="str">
            <v>บุคคลค้ำประกัน</v>
          </cell>
          <cell r="Q555">
            <v>141648</v>
          </cell>
          <cell r="R555">
            <v>40603.4</v>
          </cell>
          <cell r="S555" t="str">
            <v>จังหวัดฉะเชิงเทรา</v>
          </cell>
          <cell r="T555" t="str">
            <v>ผบ.7726</v>
          </cell>
          <cell r="U555" t="str">
            <v>2562</v>
          </cell>
          <cell r="V555" t="str">
            <v>ผบ.1846</v>
          </cell>
          <cell r="W555">
            <v>2563</v>
          </cell>
          <cell r="X555">
            <v>16</v>
          </cell>
          <cell r="Y555">
            <v>3</v>
          </cell>
          <cell r="Z555">
            <v>2563</v>
          </cell>
          <cell r="AA555"/>
          <cell r="AB555"/>
          <cell r="AC555"/>
          <cell r="AD555">
            <v>16</v>
          </cell>
          <cell r="AE555">
            <v>3</v>
          </cell>
          <cell r="AF555">
            <v>2563</v>
          </cell>
          <cell r="AG555">
            <v>8</v>
          </cell>
          <cell r="AH555">
            <v>7</v>
          </cell>
          <cell r="AI555">
            <v>2564</v>
          </cell>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 สืบแล้ว รายงานผล วันที่ 13/12/2565</v>
          </cell>
          <cell r="BC555">
            <v>900</v>
          </cell>
          <cell r="BD555">
            <v>25</v>
          </cell>
          <cell r="BE555">
            <v>9</v>
          </cell>
          <cell r="BF555">
            <v>2566</v>
          </cell>
          <cell r="BG555">
            <v>0</v>
          </cell>
          <cell r="BH555" t="str">
            <v>-</v>
          </cell>
          <cell r="BI555" t="str">
            <v>-</v>
          </cell>
          <cell r="BJ555" t="str">
            <v>-</v>
          </cell>
          <cell r="BK555">
            <v>0</v>
          </cell>
          <cell r="BL555">
            <v>1095</v>
          </cell>
          <cell r="BM555">
            <v>0</v>
          </cell>
          <cell r="BN555" t="str">
            <v/>
          </cell>
          <cell r="BO555" t="str">
            <v/>
          </cell>
          <cell r="BP555" t="str">
            <v/>
          </cell>
          <cell r="BQ555" t="str">
            <v>-</v>
          </cell>
          <cell r="BR555" t="str">
            <v>-</v>
          </cell>
          <cell r="BS555" t="str">
            <v>-</v>
          </cell>
          <cell r="BT555" t="str">
            <v>นางสาวนันทวรรณ์  เทศมาสา</v>
          </cell>
          <cell r="BU555">
            <v>883262011991</v>
          </cell>
          <cell r="BV555" t="str">
            <v>1.นางสาวนันท์ทวรรณ์ เทศมาสา
2.นางสาวกนิษฐา เชื้อบรรดิษ
3.นางสาววรุณี สุทธิสา</v>
          </cell>
          <cell r="BW555" t="str">
            <v>จำเลยที่ 1
จำเลยที่ 2
จำเลยที่ 3</v>
          </cell>
          <cell r="BX555" t="str">
            <v>3-2402-00085-43-6
5-3210-90018-45-1
3-4406-01104-51-1</v>
          </cell>
          <cell r="BY555"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5" t="str">
            <v>ไม่พบทรัพย์</v>
          </cell>
          <cell r="CA555"/>
          <cell r="CB555">
            <v>3</v>
          </cell>
          <cell r="CC555" t="str">
            <v>จันทร์นิภา</v>
          </cell>
          <cell r="CD555"/>
          <cell r="CE555"/>
          <cell r="CF555"/>
          <cell r="CG555"/>
          <cell r="CH555"/>
          <cell r="CI555"/>
          <cell r="CJ555"/>
          <cell r="CK555"/>
          <cell r="CL555"/>
          <cell r="CM555"/>
          <cell r="CN555"/>
          <cell r="CO555"/>
        </row>
        <row r="556">
          <cell r="B556">
            <v>2011</v>
          </cell>
          <cell r="C556">
            <v>549</v>
          </cell>
          <cell r="D556">
            <v>30</v>
          </cell>
          <cell r="E556">
            <v>8</v>
          </cell>
          <cell r="F556">
            <v>2565</v>
          </cell>
          <cell r="G556">
            <v>800006561172</v>
          </cell>
          <cell r="H556" t="str">
            <v>นาง</v>
          </cell>
          <cell r="I556" t="str">
            <v>ลัดดา</v>
          </cell>
          <cell r="J556" t="str">
            <v xml:space="preserve"> แก้วคำอ้าย</v>
          </cell>
          <cell r="K556">
            <v>3501300096331</v>
          </cell>
          <cell r="L556" t="str">
            <v>สันกำแพง</v>
          </cell>
          <cell r="M556" t="str">
            <v>เชียงใหม่ 3</v>
          </cell>
          <cell r="N556">
            <v>8</v>
          </cell>
          <cell r="O556" t="str">
            <v>สินเชื่อเพื่อพัฒนากลุ่มอาชีพ</v>
          </cell>
          <cell r="P556" t="str">
            <v>บุคคลค้ำประกัน</v>
          </cell>
          <cell r="Q556"/>
          <cell r="R556"/>
          <cell r="S556" t="str">
            <v>จังหวัดเชียงใหม่</v>
          </cell>
          <cell r="T556" t="str">
            <v>ผบ.2571</v>
          </cell>
          <cell r="U556" t="str">
            <v>2562</v>
          </cell>
          <cell r="V556" t="str">
            <v>ผบ.637</v>
          </cell>
          <cell r="W556">
            <v>2563</v>
          </cell>
          <cell r="X556"/>
          <cell r="Y556"/>
          <cell r="Z556"/>
          <cell r="AA556"/>
          <cell r="AB556"/>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11/1/2566</v>
          </cell>
          <cell r="BC556">
            <v>900</v>
          </cell>
          <cell r="BD556">
            <v>18</v>
          </cell>
          <cell r="BE556">
            <v>8</v>
          </cell>
          <cell r="BF556">
            <v>2566</v>
          </cell>
          <cell r="BG556">
            <v>0</v>
          </cell>
          <cell r="BH556" t="str">
            <v>-</v>
          </cell>
          <cell r="BI556" t="str">
            <v>-</v>
          </cell>
          <cell r="BJ556" t="str">
            <v>-</v>
          </cell>
          <cell r="BK556">
            <v>0</v>
          </cell>
          <cell r="BL556">
            <v>610</v>
          </cell>
          <cell r="BM556">
            <v>0</v>
          </cell>
          <cell r="BN556">
            <v>30</v>
          </cell>
          <cell r="BO556">
            <v>10</v>
          </cell>
          <cell r="BP556">
            <v>2566</v>
          </cell>
          <cell r="BQ556" t="str">
            <v>-</v>
          </cell>
          <cell r="BR556" t="str">
            <v>-</v>
          </cell>
          <cell r="BS556" t="str">
            <v>-</v>
          </cell>
          <cell r="BT556" t="str">
            <v>นางลัดดา  แก้วคำอ้าย</v>
          </cell>
          <cell r="BU556">
            <v>0</v>
          </cell>
          <cell r="BV556" t="str">
            <v>1.นางลัดดา  แก้วคำอ้าย
2.นายชัยณรงค์  พวงเรือนแก้ว 
3.นางนิ่มอนงค์  พวงเรือนแก้ว</v>
          </cell>
          <cell r="BW556" t="str">
            <v>จำเลยที่ 1
จำเลยที่ 2
คู่สมรสจำเลยที่ 2</v>
          </cell>
          <cell r="BX556" t="str">
            <v>3-5013-00484-49-7
3-5013-00096-33-1
3-5013-00096-06-3</v>
          </cell>
          <cell r="BY55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6" t="str">
            <v>ไม่พบทรัพย์</v>
          </cell>
          <cell r="CA556"/>
          <cell r="CB556">
            <v>3</v>
          </cell>
          <cell r="CC556" t="str">
            <v>จันทร์นิภา</v>
          </cell>
          <cell r="CD556"/>
          <cell r="CE556"/>
          <cell r="CF556"/>
          <cell r="CG556"/>
          <cell r="CH556"/>
          <cell r="CI556"/>
          <cell r="CJ556"/>
          <cell r="CK556"/>
          <cell r="CL556"/>
          <cell r="CM556">
            <v>243468</v>
          </cell>
          <cell r="CN556"/>
          <cell r="CO556"/>
        </row>
        <row r="557">
          <cell r="B557">
            <v>2012</v>
          </cell>
          <cell r="C557">
            <v>550</v>
          </cell>
          <cell r="D557">
            <v>30</v>
          </cell>
          <cell r="E557">
            <v>8</v>
          </cell>
          <cell r="F557">
            <v>2565</v>
          </cell>
          <cell r="G557">
            <v>800006561107</v>
          </cell>
          <cell r="H557" t="str">
            <v>นาย</v>
          </cell>
          <cell r="I557" t="str">
            <v xml:space="preserve">ชัยณรงค์ </v>
          </cell>
          <cell r="J557" t="str">
            <v>พวงเรือนแก้ว</v>
          </cell>
          <cell r="K557">
            <v>3501300517034</v>
          </cell>
          <cell r="L557" t="str">
            <v>สันกำแพง</v>
          </cell>
          <cell r="M557" t="str">
            <v>เชียงใหม่ 3</v>
          </cell>
          <cell r="N557">
            <v>8</v>
          </cell>
          <cell r="O557" t="str">
            <v>สินเชื่อเพื่อพัฒนากลุ่มอาชีพ</v>
          </cell>
          <cell r="P557" t="str">
            <v>บุคคลค้ำประกัน</v>
          </cell>
          <cell r="Q557">
            <v>550073.94999999995</v>
          </cell>
          <cell r="R557">
            <v>73944.09</v>
          </cell>
          <cell r="S557" t="str">
            <v>จังหวัดเชียงใหม่</v>
          </cell>
          <cell r="T557" t="str">
            <v>ผบ.2572</v>
          </cell>
          <cell r="U557" t="str">
            <v>2562</v>
          </cell>
          <cell r="V557" t="str">
            <v>ผบ.729</v>
          </cell>
          <cell r="W557">
            <v>2563</v>
          </cell>
          <cell r="X557"/>
          <cell r="Y557"/>
          <cell r="Z557"/>
          <cell r="AA557">
            <v>23</v>
          </cell>
          <cell r="AB557">
            <v>1</v>
          </cell>
          <cell r="AC557">
            <v>2563</v>
          </cell>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30/8/2565)//กำลังดำเนินการสืบทรัพย์//สืบแล้ว รายงานวันที่ 5/1/2566</v>
          </cell>
          <cell r="BC557">
            <v>1200</v>
          </cell>
          <cell r="BD557">
            <v>13</v>
          </cell>
          <cell r="BE557">
            <v>11</v>
          </cell>
          <cell r="BF557">
            <v>2566</v>
          </cell>
          <cell r="BG557">
            <v>0</v>
          </cell>
          <cell r="BH557" t="str">
            <v>-</v>
          </cell>
          <cell r="BI557" t="str">
            <v>-</v>
          </cell>
          <cell r="BJ557" t="str">
            <v>-</v>
          </cell>
          <cell r="BK557">
            <v>0</v>
          </cell>
          <cell r="BL557">
            <v>1235</v>
          </cell>
          <cell r="BM557">
            <v>0</v>
          </cell>
          <cell r="BN557" t="str">
            <v/>
          </cell>
          <cell r="BO557" t="str">
            <v/>
          </cell>
          <cell r="BP557" t="str">
            <v/>
          </cell>
          <cell r="BQ557" t="str">
            <v>-</v>
          </cell>
          <cell r="BR557" t="str">
            <v>-</v>
          </cell>
          <cell r="BS557" t="str">
            <v>-</v>
          </cell>
          <cell r="BT557" t="str">
            <v>นายชัยณรงค์  พวงเรือนแก้ว</v>
          </cell>
          <cell r="BU557">
            <v>883262012432</v>
          </cell>
          <cell r="BV557" t="str">
            <v>1.นายชัยณรงค์ พวงเรือนแก้ว
2.นางนิ่มอนงค์ พวงเรือนแก้ว
3.นายอาณา พรหมจ้อย
4.นางจำลอง พรหมจ้อย</v>
          </cell>
          <cell r="BW557" t="str">
            <v>จำเลยที่ 1
คู่สมรสจำเลยที่ 1
จำเลยที่ 2
คู่สมรสจำเลยที่ 2</v>
          </cell>
          <cell r="BX557" t="str">
            <v>3-5013-00096-33-1
3-5013-00096-06-3
3-5013-00517-03-4
3-5013-00543-94-9</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7" t="str">
            <v>พบทรัพย์</v>
          </cell>
          <cell r="CA557" t="str">
            <v>พบ</v>
          </cell>
          <cell r="CB557">
            <v>4</v>
          </cell>
          <cell r="CC557" t="str">
            <v>จันทร์นิภา</v>
          </cell>
          <cell r="CD557"/>
          <cell r="CE557"/>
          <cell r="CF557"/>
          <cell r="CG557"/>
          <cell r="CH557"/>
          <cell r="CI557"/>
          <cell r="CJ557"/>
          <cell r="CK557"/>
          <cell r="CL557"/>
          <cell r="CM557"/>
          <cell r="CN557"/>
          <cell r="CO557"/>
        </row>
        <row r="558">
          <cell r="B558">
            <v>2013</v>
          </cell>
          <cell r="C558">
            <v>551</v>
          </cell>
          <cell r="D558">
            <v>23</v>
          </cell>
          <cell r="E558">
            <v>8</v>
          </cell>
          <cell r="F558">
            <v>2565</v>
          </cell>
          <cell r="G558">
            <v>800023015954</v>
          </cell>
          <cell r="H558" t="str">
            <v>นาง</v>
          </cell>
          <cell r="I558" t="str">
            <v>โชติรัตน์</v>
          </cell>
          <cell r="J558" t="str">
            <v>แลมเบิอร์ท</v>
          </cell>
          <cell r="K558" t="str">
            <v>3 4003 00089 05 9</v>
          </cell>
          <cell r="L558" t="str">
            <v>เซ็นทรัลแอร์พอร์ตพลาซ่าเชียงใหม่</v>
          </cell>
          <cell r="M558" t="str">
            <v>เชียงใหม่ 1</v>
          </cell>
          <cell r="N558">
            <v>8</v>
          </cell>
          <cell r="O558" t="str">
            <v>สินเชื่อห้องแถว</v>
          </cell>
          <cell r="P558" t="str">
            <v>1.บุคคลค้ำประกัน</v>
          </cell>
          <cell r="Q558">
            <v>256773.3</v>
          </cell>
          <cell r="R558">
            <v>51229.22</v>
          </cell>
          <cell r="S558" t="str">
            <v>จังหวัดเชียงใหม่</v>
          </cell>
          <cell r="T558" t="str">
            <v>ผบE1242</v>
          </cell>
          <cell r="U558">
            <v>2564</v>
          </cell>
          <cell r="V558" t="str">
            <v>ผบE862</v>
          </cell>
          <cell r="W558">
            <v>2565</v>
          </cell>
          <cell r="X558">
            <v>20</v>
          </cell>
          <cell r="Y558">
            <v>6</v>
          </cell>
          <cell r="Z558">
            <v>2565</v>
          </cell>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23/8/2565)//กำลังดำเนินการสืบทรัพย์//สืบแล้ว รายงานวันที่ 26/10/2565</v>
          </cell>
          <cell r="BC558" t="str">
            <v>0
900</v>
          </cell>
          <cell r="BD558" t="str">
            <v>8
8</v>
          </cell>
          <cell r="BE558" t="str">
            <v>1
3</v>
          </cell>
          <cell r="BF558" t="str">
            <v>2567
2567</v>
          </cell>
          <cell r="BG558">
            <v>0</v>
          </cell>
          <cell r="BH558" t="str">
            <v>-</v>
          </cell>
          <cell r="BI558" t="str">
            <v>-</v>
          </cell>
          <cell r="BJ558" t="str">
            <v>-</v>
          </cell>
          <cell r="BK558">
            <v>0</v>
          </cell>
          <cell r="BL558" t="str">
            <v>1975
235</v>
          </cell>
          <cell r="BM558">
            <v>0</v>
          </cell>
          <cell r="BN558" t="str">
            <v/>
          </cell>
          <cell r="BO558" t="str">
            <v/>
          </cell>
          <cell r="BP558" t="str">
            <v/>
          </cell>
          <cell r="BQ558" t="str">
            <v>-</v>
          </cell>
          <cell r="BR558" t="str">
            <v>-</v>
          </cell>
          <cell r="BS558" t="str">
            <v>-</v>
          </cell>
          <cell r="BT558" t="str">
            <v>นางโชติรัตน์ แลมเบิอร์ท</v>
          </cell>
          <cell r="BU558">
            <v>0</v>
          </cell>
          <cell r="BV558" t="str">
            <v>1.นางโชติรัต แลเบิอร์ท
2.นางแรกแย้ม พิณสายกุล
3.นายนิวัฒน์ พิณสาย</v>
          </cell>
          <cell r="BW558" t="str">
            <v>จำเลยที่ 1
จำเลยที่ 2
คู่สมรสจำเลยที่ 2</v>
          </cell>
          <cell r="BX558" t="str">
            <v>3-4003-00089-05-9
3-4403-00902-35-3
3-2501-00037-46-4</v>
          </cell>
          <cell r="BY558"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8" t="str">
            <v>พบทรัพย์</v>
          </cell>
          <cell r="CA558"/>
          <cell r="CB558"/>
          <cell r="CC558" t="str">
            <v>จันทร์นิภา</v>
          </cell>
          <cell r="CD558"/>
          <cell r="CE558"/>
          <cell r="CF558"/>
          <cell r="CG558"/>
          <cell r="CH558"/>
          <cell r="CI558"/>
          <cell r="CJ558"/>
          <cell r="CK558"/>
          <cell r="CL558"/>
          <cell r="CM558"/>
          <cell r="CN558"/>
          <cell r="CO558"/>
        </row>
        <row r="559">
          <cell r="B559">
            <v>2014</v>
          </cell>
          <cell r="C559">
            <v>1166</v>
          </cell>
          <cell r="D559"/>
          <cell r="E559"/>
          <cell r="F559"/>
          <cell r="G559">
            <v>800029763748</v>
          </cell>
          <cell r="H559" t="str">
            <v>นาย</v>
          </cell>
          <cell r="I559" t="str">
            <v>อธิการณ์</v>
          </cell>
          <cell r="J559" t="str">
            <v>คำบุญชู</v>
          </cell>
          <cell r="K559" t="str">
            <v>1 5010 00056 00 1</v>
          </cell>
          <cell r="L559" t="str">
            <v>แม่อาย</v>
          </cell>
          <cell r="M559" t="str">
            <v>เชียงใหม่ 2</v>
          </cell>
          <cell r="N559">
            <v>8</v>
          </cell>
          <cell r="O559" t="str">
            <v>ธนาคารประชาชน</v>
          </cell>
          <cell r="P559" t="str">
            <v>1.บุคคลค้ำประกัน</v>
          </cell>
          <cell r="Q559"/>
          <cell r="R559"/>
          <cell r="S559" t="str">
            <v>จังหวัดฝาง</v>
          </cell>
          <cell r="T559" t="str">
            <v>ผบ.622</v>
          </cell>
          <cell r="U559" t="str">
            <v>2557</v>
          </cell>
          <cell r="V559" t="str">
            <v>ผบ.760</v>
          </cell>
          <cell r="W559">
            <v>2557</v>
          </cell>
          <cell r="X559"/>
          <cell r="Y559"/>
          <cell r="Z559"/>
          <cell r="AA559">
            <v>21</v>
          </cell>
          <cell r="AB559">
            <v>10</v>
          </cell>
          <cell r="AC559">
            <v>2557</v>
          </cell>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สืบแล้ว รายงานผล25/6/2567</v>
          </cell>
          <cell r="BC559"/>
          <cell r="BD559"/>
          <cell r="BE559"/>
          <cell r="BF559"/>
          <cell r="BG559"/>
          <cell r="BH559"/>
          <cell r="BI559"/>
          <cell r="BJ559"/>
          <cell r="BK559"/>
          <cell r="BL559"/>
          <cell r="BM559"/>
          <cell r="BN559"/>
          <cell r="BO559"/>
          <cell r="BP559"/>
          <cell r="BQ559"/>
          <cell r="BR559"/>
          <cell r="BS559"/>
          <cell r="BT559" t="str">
            <v>นายอธิการณ์ คำบุญชู</v>
          </cell>
          <cell r="BU559">
            <v>0</v>
          </cell>
          <cell r="BV559" t="str">
            <v xml:space="preserve">1.นายอภิการณ์  คำบุญชู
2.นางสาวเพชรรินทร์ หรือบุญญาพร  สุกัณทา
3.นางสาวสุพิชฌาย์  แผนทอง
</v>
          </cell>
          <cell r="BW559" t="str">
            <v>จำเลยที่ 1
จำเลยที่ 2
จำเลยที่ 3</v>
          </cell>
          <cell r="BX559" t="str">
            <v>1-5010-00056-00-1
2-5010-00017-52-6
1-5010-00067-83-5</v>
          </cell>
          <cell r="BY559"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59"/>
          <cell r="CA559"/>
          <cell r="CB559">
            <v>3</v>
          </cell>
          <cell r="CC559"/>
          <cell r="CD559"/>
          <cell r="CE559"/>
          <cell r="CF559"/>
          <cell r="CG559"/>
          <cell r="CH559"/>
          <cell r="CI559"/>
          <cell r="CJ559"/>
          <cell r="CK559"/>
          <cell r="CL559"/>
          <cell r="CM559"/>
          <cell r="CN559"/>
          <cell r="CO559"/>
        </row>
        <row r="560">
          <cell r="B560">
            <v>2015</v>
          </cell>
          <cell r="C560">
            <v>553</v>
          </cell>
          <cell r="D560">
            <v>23</v>
          </cell>
          <cell r="E560">
            <v>8</v>
          </cell>
          <cell r="F560">
            <v>2565</v>
          </cell>
          <cell r="G560">
            <v>800015062493</v>
          </cell>
          <cell r="H560" t="str">
            <v>นาย</v>
          </cell>
          <cell r="I560" t="str">
            <v>สุคนธ์</v>
          </cell>
          <cell r="J560" t="str">
            <v>รัตนเวชชากุล</v>
          </cell>
          <cell r="K560">
            <v>3500600219895</v>
          </cell>
          <cell r="L560" t="str">
            <v>เซ็นทรัล แอร์พอร์ต พลาซ่า เชียงใหม่</v>
          </cell>
          <cell r="M560" t="str">
            <v>เชียงใหม่ 1</v>
          </cell>
          <cell r="N560">
            <v>8</v>
          </cell>
          <cell r="O560" t="str">
            <v>สินเชื่อสวัสดิการ</v>
          </cell>
          <cell r="P560" t="str">
            <v>1.บุคคลค้ำประกัน</v>
          </cell>
          <cell r="Q560">
            <v>647842.49</v>
          </cell>
          <cell r="R560">
            <v>121437.96</v>
          </cell>
          <cell r="S560" t="str">
            <v>จังหวัดเชียงใหม่</v>
          </cell>
          <cell r="T560" t="str">
            <v>ผบ.1097</v>
          </cell>
          <cell r="U560">
            <v>2562</v>
          </cell>
          <cell r="V560" t="str">
            <v>ผบ.1615</v>
          </cell>
          <cell r="W560">
            <v>2562</v>
          </cell>
          <cell r="X560">
            <v>5</v>
          </cell>
          <cell r="Y560">
            <v>8</v>
          </cell>
          <cell r="Z560">
            <v>2562</v>
          </cell>
          <cell r="AA560"/>
          <cell r="AB560"/>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สืบทรัพย์ (คำสั่ง 23/8/2565)//กำลังดำเนินการสืบทรัพย์//สืบแล้ว//รายงานวันที่21/11/2565</v>
          </cell>
          <cell r="BC560" t="str">
            <v/>
          </cell>
          <cell r="BD560" t="str">
            <v/>
          </cell>
          <cell r="BE560" t="str">
            <v/>
          </cell>
          <cell r="BF560" t="str">
            <v/>
          </cell>
          <cell r="BG560" t="str">
            <v/>
          </cell>
          <cell r="BH560" t="str">
            <v/>
          </cell>
          <cell r="BI560" t="str">
            <v/>
          </cell>
          <cell r="BJ560" t="str">
            <v/>
          </cell>
          <cell r="BK560" t="str">
            <v/>
          </cell>
          <cell r="BL560" t="str">
            <v/>
          </cell>
          <cell r="BM560" t="str">
            <v/>
          </cell>
          <cell r="BN560" t="str">
            <v/>
          </cell>
          <cell r="BO560" t="str">
            <v/>
          </cell>
          <cell r="BP560" t="str">
            <v/>
          </cell>
          <cell r="BQ560" t="str">
            <v/>
          </cell>
          <cell r="BR560" t="str">
            <v/>
          </cell>
          <cell r="BS560" t="str">
            <v/>
          </cell>
          <cell r="BT560" t="str">
            <v>นายสุคนธ์ รัตนเวชชากุล</v>
          </cell>
          <cell r="BU560">
            <v>883161010170</v>
          </cell>
          <cell r="BV560" t="str">
            <v>1.นายชิตกร  รัตนเวชชากุล
2.นางสาวนงเยาว์  นาคสมบูรณ์
3.นายนรภัทร  นาคสมบูรณ์
4.นางสาวเกวลี  มณีบัติย์</v>
          </cell>
          <cell r="BW560" t="str">
            <v>จำเลยที่ 1
คู่สมรสจำเลยที่ 1
จำเลยที่ 2
คู่สมรสจำเลยที่ 2</v>
          </cell>
          <cell r="BX560" t="str">
            <v>3-5006-00219-89-5
3-5013-00494-63-8
3-6499-00150-41-3
1-5101-00055-82-0</v>
          </cell>
          <cell r="BY56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33383 ต.ต้นเปา อ.สันกำแพง จ.เชียงใหม่ (ติดอายัด)
'-ไม่พบว่ามีกรรมสิทธิ์ในที่ดิน อ.เมืองเชียงใหม่ จ.เชียงใหม่
'-พบว่ามีกรรมสิทธิ์ในที่ดิน โฉนดเลขที่ 15495 ต.ธานี อ.เมือง จ.สุโขทัย (กรรมสิทธิ์ร่วม)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134247 ต.มะเขือแจ้ อ.เมือง จ.ลำพูน (ติดจำนอง ธนาคารออมสิน)
'-พบว่ามีกรรมสิทธิ์ในที่ดิน โฉนดเลขที่ 134248 ต.มะเขือแจ้ อ.เมือง จ.ลำพูน (ติดจำนอง ธนาคารออมสิน)
'-พบว่ามีกรรมสิทธิ์ในที่ดิน โฉนดเลขที่ 150450 ต.มะเขือแจ้ อ.เมือง จ.ลำพูน (กรรมสิทธิ์รวม)
'-พบว่ามีกรรมสิทธิ์ในที่ดิน โฉนดเลขที่ 42470ต.มะเขือแจ้ อ.เมือง จ.ลำพูน (สินส่วนตัว)</v>
          </cell>
          <cell r="BZ560" t="str">
            <v>พบ</v>
          </cell>
          <cell r="CA560"/>
          <cell r="CB560">
            <v>4</v>
          </cell>
          <cell r="CC560" t="str">
            <v>จันทร์นิภา</v>
          </cell>
          <cell r="CD560"/>
          <cell r="CE560"/>
          <cell r="CF560"/>
          <cell r="CG560"/>
          <cell r="CH560"/>
          <cell r="CI560"/>
          <cell r="CJ560"/>
          <cell r="CK560"/>
          <cell r="CL560"/>
          <cell r="CM560"/>
          <cell r="CN560"/>
          <cell r="CO560"/>
        </row>
        <row r="561">
          <cell r="B561">
            <v>2016</v>
          </cell>
          <cell r="C561">
            <v>554</v>
          </cell>
          <cell r="D561">
            <v>24</v>
          </cell>
          <cell r="E561">
            <v>8</v>
          </cell>
          <cell r="F561">
            <v>2565</v>
          </cell>
          <cell r="G561">
            <v>800035226201</v>
          </cell>
          <cell r="H561" t="str">
            <v>นาง</v>
          </cell>
          <cell r="I561" t="str">
            <v>ธัญธิตา</v>
          </cell>
          <cell r="J561" t="str">
            <v>หาญมงคล</v>
          </cell>
          <cell r="K561">
            <v>3930100857821</v>
          </cell>
          <cell r="L561" t="str">
            <v>หนองหอย</v>
          </cell>
          <cell r="M561" t="str">
            <v>เชียงใหม่ 1</v>
          </cell>
          <cell r="N561">
            <v>8</v>
          </cell>
          <cell r="O561" t="str">
            <v>สินเชื่อธนาคารประชาชน</v>
          </cell>
          <cell r="P561" t="str">
            <v>1.บุคคลค้ำประกัน</v>
          </cell>
          <cell r="Q561">
            <v>55843.63</v>
          </cell>
          <cell r="R561">
            <v>11965.53</v>
          </cell>
          <cell r="S561" t="str">
            <v>แขวงเชียงใหม่</v>
          </cell>
          <cell r="T561" t="str">
            <v>ผบ.2641</v>
          </cell>
          <cell r="U561">
            <v>2563</v>
          </cell>
          <cell r="V561" t="str">
            <v>ผบ.5135</v>
          </cell>
          <cell r="W561">
            <v>2563</v>
          </cell>
          <cell r="X561"/>
          <cell r="Y561"/>
          <cell r="Z561"/>
          <cell r="AA561">
            <v>20</v>
          </cell>
          <cell r="AB561">
            <v>7</v>
          </cell>
          <cell r="AC561">
            <v>2563</v>
          </cell>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สืบทรัพย์ (คำสั่ง 24/8/2565)//กำลังดำเนินการสืบทรัพย์//สืบแล้วรายงานผลวันที่21/11/2565</v>
          </cell>
          <cell r="BC561" t="str">
            <v>0
900</v>
          </cell>
          <cell r="BD561" t="str">
            <v>8
8</v>
          </cell>
          <cell r="BE561" t="str">
            <v>1
3</v>
          </cell>
          <cell r="BF561" t="str">
            <v>2567
2567</v>
          </cell>
          <cell r="BG561">
            <v>0</v>
          </cell>
          <cell r="BH561" t="str">
            <v>-</v>
          </cell>
          <cell r="BI561" t="str">
            <v>-</v>
          </cell>
          <cell r="BJ561" t="str">
            <v>-</v>
          </cell>
          <cell r="BK561">
            <v>0</v>
          </cell>
          <cell r="BL561" t="str">
            <v>1005
255</v>
          </cell>
          <cell r="BM561">
            <v>0</v>
          </cell>
          <cell r="BN561" t="str">
            <v/>
          </cell>
          <cell r="BO561" t="str">
            <v/>
          </cell>
          <cell r="BP561" t="str">
            <v/>
          </cell>
          <cell r="BQ561" t="str">
            <v>-</v>
          </cell>
          <cell r="BR561" t="str">
            <v>-</v>
          </cell>
          <cell r="BS561" t="str">
            <v>-</v>
          </cell>
          <cell r="BT561" t="str">
            <v>นางธัญธิตา หาญมงคล</v>
          </cell>
          <cell r="BU561">
            <v>823560010169</v>
          </cell>
          <cell r="BV561" t="str">
            <v xml:space="preserve">1.นางธัญธิตา  หาญมงคล
2.นายเกษม  หาญมงคล
3.นางสาวปณิดา  ดวงแสง
</v>
          </cell>
          <cell r="BW561" t="str">
            <v xml:space="preserve">จำเลยที่ 1
ทายาทจำเลยที่ 1
จำเลยที่ 2
</v>
          </cell>
          <cell r="BX561" t="str">
            <v xml:space="preserve">3-9301-00857-82-1
3-5199-00043-20-1
3-5015-00272-34-5
</v>
          </cell>
          <cell r="BY56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1" t="str">
            <v>พบ</v>
          </cell>
          <cell r="CA561"/>
          <cell r="CB561"/>
          <cell r="CC561" t="str">
            <v>จันทร์นิภา</v>
          </cell>
          <cell r="CD561"/>
          <cell r="CE561"/>
          <cell r="CF561"/>
          <cell r="CG561"/>
          <cell r="CH561"/>
          <cell r="CI561"/>
          <cell r="CJ561"/>
          <cell r="CK561"/>
          <cell r="CL561"/>
          <cell r="CM561"/>
          <cell r="CN561"/>
          <cell r="CO561"/>
        </row>
        <row r="562">
          <cell r="B562">
            <v>2017</v>
          </cell>
          <cell r="C562">
            <v>555</v>
          </cell>
          <cell r="D562">
            <v>2</v>
          </cell>
          <cell r="E562">
            <v>8</v>
          </cell>
          <cell r="F562">
            <v>2565</v>
          </cell>
          <cell r="G562">
            <v>800038967850</v>
          </cell>
          <cell r="H562" t="str">
            <v>นางสาว</v>
          </cell>
          <cell r="I562" t="str">
            <v>ดวงพร</v>
          </cell>
          <cell r="J562" t="str">
            <v>แจ่มแจ้ง</v>
          </cell>
          <cell r="K562" t="str">
            <v>1-5806-00029-78-0</v>
          </cell>
          <cell r="L562" t="str">
            <v>ถนนทิพย์เนตร</v>
          </cell>
          <cell r="M562" t="str">
            <v>เชียงใหม่ 1</v>
          </cell>
          <cell r="N562">
            <v>8</v>
          </cell>
          <cell r="O562" t="str">
            <v>สินเชื่อธนาคารประชาชน</v>
          </cell>
          <cell r="P562" t="str">
            <v>1.บุคคลค้ำประกัน</v>
          </cell>
          <cell r="Q562">
            <v>60664</v>
          </cell>
          <cell r="R562">
            <v>20340.080000000002</v>
          </cell>
          <cell r="S562" t="str">
            <v>จังหวัดฮอด</v>
          </cell>
          <cell r="T562" t="str">
            <v>ผบ.1130</v>
          </cell>
          <cell r="U562" t="str">
            <v>2561</v>
          </cell>
          <cell r="V562" t="str">
            <v>ผบ.1390</v>
          </cell>
          <cell r="W562">
            <v>2561</v>
          </cell>
          <cell r="X562">
            <v>28</v>
          </cell>
          <cell r="Y562">
            <v>11</v>
          </cell>
          <cell r="Z562">
            <v>2561</v>
          </cell>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2/8/2565)//กำลังดำเนินการสืบทรัพย์//สืบแล้ว รายงานผลวันที่ 30/1/2566</v>
          </cell>
          <cell r="BC562">
            <v>1200</v>
          </cell>
          <cell r="BD562">
            <v>8</v>
          </cell>
          <cell r="BE562">
            <v>3</v>
          </cell>
          <cell r="BF562">
            <v>2567</v>
          </cell>
          <cell r="BG562">
            <v>0</v>
          </cell>
          <cell r="BH562" t="str">
            <v>-</v>
          </cell>
          <cell r="BI562" t="str">
            <v>-</v>
          </cell>
          <cell r="BJ562" t="str">
            <v>-</v>
          </cell>
          <cell r="BK562">
            <v>0</v>
          </cell>
          <cell r="BL562">
            <v>2105</v>
          </cell>
          <cell r="BM562">
            <v>0</v>
          </cell>
          <cell r="BN562" t="str">
            <v/>
          </cell>
          <cell r="BO562" t="str">
            <v/>
          </cell>
          <cell r="BP562" t="str">
            <v/>
          </cell>
          <cell r="BQ562" t="str">
            <v>-</v>
          </cell>
          <cell r="BR562" t="str">
            <v>-</v>
          </cell>
          <cell r="BS562" t="str">
            <v>-</v>
          </cell>
          <cell r="BT562" t="str">
            <v>นางสาวดวงพร แจ่มแจ้ง</v>
          </cell>
          <cell r="BU562">
            <v>823561010660</v>
          </cell>
          <cell r="BV562" t="str">
            <v>1.นางสาวดวงพร  แจ่มแจ้ง
2.นางสาวกรรณิการ์  วงค์ลังการ์
3.นางสาวรัตนา  หน่อคำหล้า
4.นายเสวก  คำมา</v>
          </cell>
          <cell r="BW562" t="str">
            <v>จำเลยที่ 1
2.จำเลยที่ 2
จำเลยที่ 3
คู่สมรสจำเลยที่ 3</v>
          </cell>
          <cell r="BX562" t="str">
            <v>1-5806-00029-78-0
1-5099-00499-96-8
3-5603-00136-28-5
3-5015-00010-77-4</v>
          </cell>
          <cell r="BY562"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2" t="str">
            <v>พบทรัพย์</v>
          </cell>
          <cell r="CA562"/>
          <cell r="CB562"/>
          <cell r="CC562" t="str">
            <v>จันทร์นิภา</v>
          </cell>
          <cell r="CD562"/>
          <cell r="CE562"/>
          <cell r="CF562"/>
          <cell r="CG562"/>
          <cell r="CH562"/>
          <cell r="CI562"/>
          <cell r="CJ562"/>
          <cell r="CK562"/>
          <cell r="CL562"/>
          <cell r="CM562"/>
          <cell r="CN562"/>
          <cell r="CO562"/>
        </row>
        <row r="563">
          <cell r="B563">
            <v>2018</v>
          </cell>
          <cell r="C563">
            <v>556</v>
          </cell>
          <cell r="D563">
            <v>5</v>
          </cell>
          <cell r="E563">
            <v>9</v>
          </cell>
          <cell r="F563">
            <v>2565</v>
          </cell>
          <cell r="G563">
            <v>843052008516</v>
          </cell>
          <cell r="H563" t="str">
            <v>นาย</v>
          </cell>
          <cell r="I563" t="str">
            <v>เขมภพ</v>
          </cell>
          <cell r="J563" t="str">
            <v>วงค์จี๋</v>
          </cell>
          <cell r="K563">
            <v>3501800054955</v>
          </cell>
          <cell r="L563" t="str">
            <v>หนองหอย</v>
          </cell>
          <cell r="M563" t="str">
            <v>เชียงใหม่ 1</v>
          </cell>
          <cell r="N563">
            <v>8</v>
          </cell>
          <cell r="O563" t="str">
            <v>สินเชื่อเพื่อพัฒนากลุ่มอาชีพ</v>
          </cell>
          <cell r="P563" t="str">
            <v>1.บุคคลค้ำประกัน</v>
          </cell>
          <cell r="Q563">
            <v>504644</v>
          </cell>
          <cell r="R563">
            <v>74093</v>
          </cell>
          <cell r="S563" t="str">
            <v>จังหวัดเชียงใหม่</v>
          </cell>
          <cell r="T563" t="str">
            <v>ผบ.766</v>
          </cell>
          <cell r="U563" t="str">
            <v>2557</v>
          </cell>
          <cell r="V563" t="str">
            <v>ผบ.925</v>
          </cell>
          <cell r="W563">
            <v>2557</v>
          </cell>
          <cell r="X563"/>
          <cell r="Y563"/>
          <cell r="Z563"/>
          <cell r="AA563">
            <v>27</v>
          </cell>
          <cell r="AB563">
            <v>6</v>
          </cell>
          <cell r="AC563">
            <v>2557</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5/8/2565)//กำลังดำเนินการสืบทรัพย์//สืบแล้ว รายงานวันที่ 26/10/2565</v>
          </cell>
          <cell r="BC563" t="str">
            <v>0
2700</v>
          </cell>
          <cell r="BD563" t="str">
            <v>8
8</v>
          </cell>
          <cell r="BE563" t="str">
            <v>1
3</v>
          </cell>
          <cell r="BF563" t="str">
            <v>2567
2567</v>
          </cell>
          <cell r="BG563">
            <v>0</v>
          </cell>
          <cell r="BH563" t="str">
            <v>-</v>
          </cell>
          <cell r="BI563" t="str">
            <v>-</v>
          </cell>
          <cell r="BJ563" t="str">
            <v>-</v>
          </cell>
          <cell r="BK563">
            <v>0</v>
          </cell>
          <cell r="BL563" t="str">
            <v>2995
865</v>
          </cell>
          <cell r="BM563">
            <v>0</v>
          </cell>
          <cell r="BN563" t="str">
            <v/>
          </cell>
          <cell r="BO563" t="str">
            <v/>
          </cell>
          <cell r="BP563" t="str">
            <v/>
          </cell>
          <cell r="BQ563" t="str">
            <v>-</v>
          </cell>
          <cell r="BR563" t="str">
            <v>-</v>
          </cell>
          <cell r="BS563" t="str">
            <v>-</v>
          </cell>
          <cell r="BT563" t="str">
            <v>นายเขมภพ วงค์จี๋</v>
          </cell>
          <cell r="BU563">
            <v>0</v>
          </cell>
          <cell r="BV563"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3" t="str">
            <v>จำเลยที่ 1
จำเลยที่ 2
คู่สมรสจำเลยที่ 2
จำเลยที่ 3
จำเลยที่ 4
คู่สมรสจำเลยที่ 4
จำเลยที่ 5
คู่สมรสจำเลยที่ 5
จำเลยที่ 6</v>
          </cell>
          <cell r="BX563" t="str">
            <v>3-5018-00054-95-5
3-5012-00093-45-3
3-5504-00259-29-0
3-5099-01404-29-1
1-5002-00004-39-9
3-1009-04535-28-6
3-5006-00396-32-1
3-6306-00276-25-1
3-5099-00835-66-2</v>
          </cell>
          <cell r="BY563"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2019</v>
          </cell>
          <cell r="C564">
            <v>557</v>
          </cell>
          <cell r="D564">
            <v>6</v>
          </cell>
          <cell r="E564">
            <v>9</v>
          </cell>
          <cell r="F564">
            <v>2565</v>
          </cell>
          <cell r="G564">
            <v>800052704627</v>
          </cell>
          <cell r="H564" t="str">
            <v>นาง</v>
          </cell>
          <cell r="I564" t="str">
            <v>วิลัยลักษณ์</v>
          </cell>
          <cell r="J564" t="str">
            <v>คำฟอง</v>
          </cell>
          <cell r="K564">
            <v>3571000034682</v>
          </cell>
          <cell r="L564" t="str">
            <v>ประตูช้างเผือก</v>
          </cell>
          <cell r="M564" t="str">
            <v>เชียงใหม่ 1</v>
          </cell>
          <cell r="N564">
            <v>8</v>
          </cell>
          <cell r="O564" t="str">
            <v>สินเชื่อธนาคารประชาชน</v>
          </cell>
          <cell r="P564" t="str">
            <v>4.ไม่มีหลักประกัน</v>
          </cell>
          <cell r="Q564">
            <v>26656</v>
          </cell>
          <cell r="R564">
            <v>21659.99</v>
          </cell>
          <cell r="S564" t="str">
            <v>แขวงเชียงใหม่</v>
          </cell>
          <cell r="T564" t="str">
            <v>ผบE4149</v>
          </cell>
          <cell r="U564">
            <v>2563</v>
          </cell>
          <cell r="V564" t="str">
            <v>ผบE3821</v>
          </cell>
          <cell r="W564">
            <v>2564</v>
          </cell>
          <cell r="X564"/>
          <cell r="Y564"/>
          <cell r="Z564"/>
          <cell r="AA564">
            <v>9</v>
          </cell>
          <cell r="AB564">
            <v>11</v>
          </cell>
          <cell r="AC564">
            <v>2564</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6/8/2565)//กำลังดำเนินการสืบทรัพย์//สืบแล้ว รายงานวันที่ 25/10/2565</v>
          </cell>
          <cell r="BC564" t="str">
            <v>0
300</v>
          </cell>
          <cell r="BD564" t="str">
            <v>8
8</v>
          </cell>
          <cell r="BE564" t="str">
            <v>1
3</v>
          </cell>
          <cell r="BF564" t="str">
            <v>2567
2567</v>
          </cell>
          <cell r="BG564">
            <v>0</v>
          </cell>
          <cell r="BH564" t="str">
            <v>-</v>
          </cell>
          <cell r="BI564" t="str">
            <v>-</v>
          </cell>
          <cell r="BJ564" t="str">
            <v>-</v>
          </cell>
          <cell r="BK564">
            <v>0</v>
          </cell>
          <cell r="BL564" t="str">
            <v>320
65</v>
          </cell>
          <cell r="BM564">
            <v>0</v>
          </cell>
          <cell r="BN564" t="str">
            <v/>
          </cell>
          <cell r="BO564" t="str">
            <v/>
          </cell>
          <cell r="BP564" t="str">
            <v/>
          </cell>
          <cell r="BQ564" t="str">
            <v>-</v>
          </cell>
          <cell r="BR564" t="str">
            <v>-</v>
          </cell>
          <cell r="BS564" t="str">
            <v>-</v>
          </cell>
          <cell r="BT564" t="str">
            <v>นางวิลัยลักษณ์ คำฟอง</v>
          </cell>
          <cell r="BU564">
            <v>823560010444</v>
          </cell>
          <cell r="BV564" t="str">
            <v>1.นางวิลัยลักษณ์ คำฟอง</v>
          </cell>
          <cell r="BW564" t="str">
            <v xml:space="preserve">จำเลยที่ </v>
          </cell>
          <cell r="BX564" t="str">
            <v>3-5710-00034-68-2</v>
          </cell>
          <cell r="BY564" t="str">
            <v>-ไม่พบว่ามีกรรมสิทธิ์ในที่ดิน อ.เมืองเชียงใหม่ จ.เชียงใหม่
-ไม่พบว่ามีกรรมสิทธิ์ในที่ดิน อ.เมืองเชียงราย จ.เชียงราย</v>
          </cell>
          <cell r="BZ564" t="str">
            <v>ไม่พบทรัพย์</v>
          </cell>
          <cell r="CA564"/>
          <cell r="CB564"/>
          <cell r="CC564" t="str">
            <v>จันทร์นิภา</v>
          </cell>
          <cell r="CD564"/>
          <cell r="CE564"/>
          <cell r="CF564"/>
          <cell r="CG564"/>
          <cell r="CH564"/>
          <cell r="CI564"/>
          <cell r="CJ564"/>
          <cell r="CK564"/>
          <cell r="CL564"/>
          <cell r="CM564"/>
          <cell r="CN564"/>
          <cell r="CO564"/>
        </row>
        <row r="565">
          <cell r="B565">
            <v>2020</v>
          </cell>
          <cell r="C565">
            <v>558</v>
          </cell>
          <cell r="D565">
            <v>7</v>
          </cell>
          <cell r="E565">
            <v>9</v>
          </cell>
          <cell r="F565">
            <v>2565</v>
          </cell>
          <cell r="G565">
            <v>800094176750</v>
          </cell>
          <cell r="H565" t="str">
            <v>นาวสาว</v>
          </cell>
          <cell r="I565" t="str">
            <v>สุมาลี</v>
          </cell>
          <cell r="J565" t="str">
            <v>ดาวเงิน</v>
          </cell>
          <cell r="K565">
            <v>3501300051060</v>
          </cell>
          <cell r="L565" t="str">
            <v>ดอยสะเก็ด</v>
          </cell>
          <cell r="M565" t="str">
            <v>เชียงใหม่ 2</v>
          </cell>
          <cell r="N565">
            <v>8</v>
          </cell>
          <cell r="O565" t="str">
            <v>สินเชื่อแก้ไขปัญหาหนี้นอกระบบPSA ระยะที่ 2</v>
          </cell>
          <cell r="P565" t="str">
            <v>1.บุคคลค้ำประกัน</v>
          </cell>
          <cell r="Q565">
            <v>29160</v>
          </cell>
          <cell r="R565">
            <v>4768.6899999999996</v>
          </cell>
          <cell r="S565" t="str">
            <v>แขวงเชียงใหม่</v>
          </cell>
          <cell r="T565" t="str">
            <v>ผบE787</v>
          </cell>
          <cell r="U565" t="str">
            <v>2565</v>
          </cell>
          <cell r="V565" t="str">
            <v>ผบE2170</v>
          </cell>
          <cell r="W565">
            <v>2565</v>
          </cell>
          <cell r="X565">
            <v>3</v>
          </cell>
          <cell r="Y565">
            <v>5</v>
          </cell>
          <cell r="Z565">
            <v>2565</v>
          </cell>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7/8/2565)//กำลังดำเนินการสืบทรัพย์//สืบแล้ว รายงานวันที่ 25/10/2565</v>
          </cell>
          <cell r="BC565">
            <v>0</v>
          </cell>
          <cell r="BD565">
            <v>31</v>
          </cell>
          <cell r="BE565">
            <v>1</v>
          </cell>
          <cell r="BF565">
            <v>2567</v>
          </cell>
          <cell r="BG565">
            <v>0</v>
          </cell>
          <cell r="BH565" t="str">
            <v>-</v>
          </cell>
          <cell r="BI565" t="str">
            <v>-</v>
          </cell>
          <cell r="BJ565" t="str">
            <v>-</v>
          </cell>
          <cell r="BK565">
            <v>0</v>
          </cell>
          <cell r="BL565">
            <v>810</v>
          </cell>
          <cell r="BM565">
            <v>0</v>
          </cell>
          <cell r="BN565" t="str">
            <v/>
          </cell>
          <cell r="BO565" t="str">
            <v/>
          </cell>
          <cell r="BP565" t="str">
            <v/>
          </cell>
          <cell r="BQ565" t="str">
            <v>-</v>
          </cell>
          <cell r="BR565" t="str">
            <v>-</v>
          </cell>
          <cell r="BS565" t="str">
            <v>-</v>
          </cell>
          <cell r="BT565" t="str">
            <v>นาวสาวสุมาลี ดาวเงิน</v>
          </cell>
          <cell r="BU565">
            <v>883264010091</v>
          </cell>
          <cell r="BV565" t="str">
            <v>1.นางสาวสุมาลี ดาวเงิน
2.นายปูรินทร์ สีน้ำคำ
3.นางสาวบัวผัด สะตึ</v>
          </cell>
          <cell r="BW565" t="str">
            <v>จำเลยที่ 1
จำเลยที่ 2
คู่สมรสจำเลยที่ 2</v>
          </cell>
          <cell r="BX565" t="str">
            <v>3-5013-00051-06-0
3-3205-01016-04-1
1-5103-00004-64-1</v>
          </cell>
          <cell r="BY565"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2021</v>
          </cell>
          <cell r="C566">
            <v>559</v>
          </cell>
          <cell r="D566">
            <v>8</v>
          </cell>
          <cell r="E566">
            <v>8</v>
          </cell>
          <cell r="F566">
            <v>2565</v>
          </cell>
          <cell r="G566">
            <v>800093417528</v>
          </cell>
          <cell r="H566" t="str">
            <v>นางสาว</v>
          </cell>
          <cell r="I566" t="str">
            <v>เครือวัลย์</v>
          </cell>
          <cell r="J566" t="str">
            <v>อุ่นใจ</v>
          </cell>
          <cell r="K566">
            <v>3501200814487</v>
          </cell>
          <cell r="L566" t="str">
            <v>สันป่าตอง</v>
          </cell>
          <cell r="M566" t="str">
            <v>เชียงใหม่ 3</v>
          </cell>
          <cell r="N566">
            <v>8</v>
          </cell>
          <cell r="O566" t="str">
            <v>สินเชื่อแก้ไขปัญหาหนี้นอกระบบPSAระยะที่2</v>
          </cell>
          <cell r="P566" t="str">
            <v>1.บุคคลค้ำประกัน</v>
          </cell>
          <cell r="Q566">
            <v>33332</v>
          </cell>
          <cell r="R566">
            <v>8670.31</v>
          </cell>
          <cell r="S566" t="str">
            <v>แขวงเชียงใหม่</v>
          </cell>
          <cell r="T566" t="str">
            <v>ผบE241</v>
          </cell>
          <cell r="U566">
            <v>2565</v>
          </cell>
          <cell r="V566" t="str">
            <v>ผบE.5389</v>
          </cell>
          <cell r="W566">
            <v>2565</v>
          </cell>
          <cell r="X566">
            <v>1</v>
          </cell>
          <cell r="Y566">
            <v>8</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8/8/2565)//กำลังดำเนินการสืบทรัพย์//สืบแล้ว//รายงานผลวันที่21/11/2565</v>
          </cell>
          <cell r="BC566">
            <v>1200</v>
          </cell>
          <cell r="BD566">
            <v>18</v>
          </cell>
          <cell r="BE566">
            <v>8</v>
          </cell>
          <cell r="BF566">
            <v>2566</v>
          </cell>
          <cell r="BG566">
            <v>0</v>
          </cell>
          <cell r="BH566" t="str">
            <v>-</v>
          </cell>
          <cell r="BI566" t="str">
            <v>-</v>
          </cell>
          <cell r="BJ566" t="str">
            <v>-</v>
          </cell>
          <cell r="BK566">
            <v>0</v>
          </cell>
          <cell r="BL566">
            <v>1230</v>
          </cell>
          <cell r="BM566">
            <v>0</v>
          </cell>
          <cell r="BN566" t="str">
            <v/>
          </cell>
          <cell r="BO566" t="str">
            <v/>
          </cell>
          <cell r="BP566" t="str">
            <v/>
          </cell>
          <cell r="BQ566" t="str">
            <v>-</v>
          </cell>
          <cell r="BR566" t="str">
            <v>-</v>
          </cell>
          <cell r="BS566" t="str">
            <v>-</v>
          </cell>
          <cell r="BT566" t="str">
            <v>นางสาวเครือวัลย์ อุ่นใจ</v>
          </cell>
          <cell r="BU566">
            <v>888164010344</v>
          </cell>
          <cell r="BV566" t="str">
            <v>1.นางสาวเครือวัลย์  อุ่นใจ
2.นายขวัญ  ปัญญาแดง
3.นายอนึ่ง  พรมจา
4.นางสาวดวงพร  วรรณรัตน์</v>
          </cell>
          <cell r="BW566" t="str">
            <v>จำเลยที่ 1
คู่สมรสจำเลยที่ 1
จำเลยที่ 2
จำเลยที่ 3</v>
          </cell>
          <cell r="BX566" t="str">
            <v>3-5012-00814-48-7
3-5012-00812-15-8
1-5099-00568-89-7
1-5009-00114-20-1</v>
          </cell>
          <cell r="BY566"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6" t="str">
            <v>พบ</v>
          </cell>
          <cell r="CA566"/>
          <cell r="CB566"/>
          <cell r="CC566" t="str">
            <v>จันทร์นิภา</v>
          </cell>
          <cell r="CD566"/>
          <cell r="CE566"/>
          <cell r="CF566"/>
          <cell r="CG566"/>
          <cell r="CH566"/>
          <cell r="CI566"/>
          <cell r="CJ566"/>
          <cell r="CK566"/>
          <cell r="CL566"/>
          <cell r="CM566">
            <v>243468</v>
          </cell>
          <cell r="CN566"/>
          <cell r="CO566"/>
        </row>
        <row r="567">
          <cell r="B567">
            <v>2022</v>
          </cell>
          <cell r="C567">
            <v>560</v>
          </cell>
          <cell r="D567">
            <v>8</v>
          </cell>
          <cell r="E567">
            <v>8</v>
          </cell>
          <cell r="F567">
            <v>2565</v>
          </cell>
          <cell r="G567">
            <v>800093417395</v>
          </cell>
          <cell r="H567" t="str">
            <v>นาย</v>
          </cell>
          <cell r="I567" t="str">
            <v>อหนึ่ง</v>
          </cell>
          <cell r="J567" t="str">
            <v>พรมจา</v>
          </cell>
          <cell r="K567">
            <v>1509900568897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30554</v>
          </cell>
          <cell r="R567">
            <v>7758.07</v>
          </cell>
          <cell r="S567" t="str">
            <v>แขวงเชียงใหม่</v>
          </cell>
          <cell r="T567" t="str">
            <v>ผบE5226</v>
          </cell>
          <cell r="U567">
            <v>2564</v>
          </cell>
          <cell r="V567" t="str">
            <v>ผบE2993</v>
          </cell>
          <cell r="W567">
            <v>2565</v>
          </cell>
          <cell r="X567"/>
          <cell r="Y567"/>
          <cell r="Z567"/>
          <cell r="AA567">
            <v>23</v>
          </cell>
          <cell r="AB567">
            <v>5</v>
          </cell>
          <cell r="AC567">
            <v>2565</v>
          </cell>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t="str">
            <v/>
          </cell>
          <cell r="BD567" t="str">
            <v/>
          </cell>
          <cell r="BE567" t="str">
            <v/>
          </cell>
          <cell r="BF567" t="str">
            <v/>
          </cell>
          <cell r="BG567" t="str">
            <v/>
          </cell>
          <cell r="BH567" t="str">
            <v/>
          </cell>
          <cell r="BI567" t="str">
            <v/>
          </cell>
          <cell r="BJ567" t="str">
            <v/>
          </cell>
          <cell r="BK567" t="str">
            <v/>
          </cell>
          <cell r="BL567" t="str">
            <v/>
          </cell>
          <cell r="BM567" t="str">
            <v/>
          </cell>
          <cell r="BN567" t="str">
            <v/>
          </cell>
          <cell r="BO567" t="str">
            <v/>
          </cell>
          <cell r="BP567" t="str">
            <v/>
          </cell>
          <cell r="BQ567" t="str">
            <v/>
          </cell>
          <cell r="BR567" t="str">
            <v/>
          </cell>
          <cell r="BS567" t="str">
            <v/>
          </cell>
          <cell r="BT567" t="str">
            <v>นายอหนึ่ง พรมจา</v>
          </cell>
          <cell r="BU567">
            <v>888164010345</v>
          </cell>
          <cell r="BV567" t="str">
            <v>1.นายอนึ่ง  พรมจา
2.นางสาวเครือวัลย์  อุ่นใจ
3.นายขวัญ  ปัญญาแดง
4.นางสาวดวงพร  วรรณรัตน์</v>
          </cell>
          <cell r="BW567" t="str">
            <v>จำเลยที่ 1
จำเลยที่ 2
คู่สมรสจำเลยที่ 2
จำเลยที่ 3</v>
          </cell>
          <cell r="BX567" t="str">
            <v>1-5099-00568-89-7
3-5012-00814-48-7
3-5012-00812-15-8
1-5009-00114-20-1</v>
          </cell>
          <cell r="BY567"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cell r="CN567"/>
          <cell r="CO567"/>
        </row>
        <row r="568">
          <cell r="B568">
            <v>2023</v>
          </cell>
          <cell r="C568">
            <v>561</v>
          </cell>
          <cell r="D568">
            <v>8</v>
          </cell>
          <cell r="E568">
            <v>8</v>
          </cell>
          <cell r="F568">
            <v>2565</v>
          </cell>
          <cell r="G568">
            <v>800086995878</v>
          </cell>
          <cell r="H568" t="str">
            <v>นาย</v>
          </cell>
          <cell r="I568" t="str">
            <v>พิสิษฐ์</v>
          </cell>
          <cell r="J568" t="str">
            <v>นรเศรษฐวงศ์</v>
          </cell>
          <cell r="K568">
            <v>3500100158455</v>
          </cell>
          <cell r="L568" t="str">
            <v>สันป่าตอง</v>
          </cell>
          <cell r="M568" t="str">
            <v>เชียงใหม่ 3</v>
          </cell>
          <cell r="N568">
            <v>8</v>
          </cell>
          <cell r="O568" t="str">
            <v>สินเชื่อธนาคารประชาชน</v>
          </cell>
          <cell r="P568" t="str">
            <v>1.บุคคลค้ำประกัน</v>
          </cell>
          <cell r="Q568">
            <v>73328</v>
          </cell>
          <cell r="R568">
            <v>27498.45</v>
          </cell>
          <cell r="S568" t="str">
            <v>แขวงเชียงใหม่</v>
          </cell>
          <cell r="T568" t="str">
            <v>ผบE1982</v>
          </cell>
          <cell r="U568">
            <v>2565</v>
          </cell>
          <cell r="V568" t="str">
            <v>ผบE4255</v>
          </cell>
          <cell r="W568">
            <v>2565</v>
          </cell>
          <cell r="X568">
            <v>28</v>
          </cell>
          <cell r="Y568">
            <v>6</v>
          </cell>
          <cell r="Z568">
            <v>2565</v>
          </cell>
          <cell r="AA568"/>
          <cell r="AB568"/>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 21/12/2565</v>
          </cell>
          <cell r="BC568">
            <v>900</v>
          </cell>
          <cell r="BD568">
            <v>13</v>
          </cell>
          <cell r="BE568">
            <v>11</v>
          </cell>
          <cell r="BF568">
            <v>2566</v>
          </cell>
          <cell r="BG568">
            <v>0</v>
          </cell>
          <cell r="BH568" t="str">
            <v>-</v>
          </cell>
          <cell r="BI568" t="str">
            <v>-</v>
          </cell>
          <cell r="BJ568" t="str">
            <v>-</v>
          </cell>
          <cell r="BK568">
            <v>0</v>
          </cell>
          <cell r="BL568">
            <v>1345</v>
          </cell>
          <cell r="BM568">
            <v>0</v>
          </cell>
          <cell r="BN568">
            <v>8</v>
          </cell>
          <cell r="BO568">
            <v>3</v>
          </cell>
          <cell r="BP568">
            <v>2567</v>
          </cell>
          <cell r="BQ568" t="str">
            <v>-</v>
          </cell>
          <cell r="BR568" t="str">
            <v>-</v>
          </cell>
          <cell r="BS568" t="str">
            <v>-</v>
          </cell>
          <cell r="BT568" t="str">
            <v>นายพิสิษฐ์ นรเศรษฐวงศ์</v>
          </cell>
          <cell r="BU568">
            <v>888164010346</v>
          </cell>
          <cell r="BV568" t="str">
            <v>1.นายรัฐณกฤษณ์ อังคณาวันทาวงศ์
2.นางสังขาล เครือทอง
3.นางสาวมณฐกร สุวรรณะ</v>
          </cell>
          <cell r="BW568" t="str">
            <v>จำเลยที่ 1
คู่สมรสจำเลยที่ 1
จำเลยที่ 2</v>
          </cell>
          <cell r="BX568" t="str">
            <v>3-5001-00158-45-5
3-5014-00539-79-4
3-5099-01052-30-1</v>
          </cell>
          <cell r="BY568"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8" t="str">
            <v>พบทรัพย์</v>
          </cell>
          <cell r="CA568" t="str">
            <v>พบ</v>
          </cell>
          <cell r="CB568">
            <v>3</v>
          </cell>
          <cell r="CC568" t="str">
            <v>จันทร์นิภา</v>
          </cell>
          <cell r="CD568"/>
          <cell r="CE568"/>
          <cell r="CF568"/>
          <cell r="CG568"/>
          <cell r="CH568"/>
          <cell r="CI568"/>
          <cell r="CJ568"/>
          <cell r="CK568"/>
          <cell r="CL568"/>
          <cell r="CM568"/>
          <cell r="CN568"/>
          <cell r="CO568"/>
        </row>
        <row r="569">
          <cell r="B569">
            <v>2024</v>
          </cell>
          <cell r="C569">
            <v>562</v>
          </cell>
          <cell r="D569">
            <v>8</v>
          </cell>
          <cell r="E569">
            <v>8</v>
          </cell>
          <cell r="F569">
            <v>2565</v>
          </cell>
          <cell r="G569">
            <v>800094137315</v>
          </cell>
          <cell r="H569" t="str">
            <v>นาย</v>
          </cell>
          <cell r="I569" t="str">
            <v>จิรวัฒน์</v>
          </cell>
          <cell r="J569" t="str">
            <v>สิงห์หอม</v>
          </cell>
          <cell r="K569">
            <v>5501500019182</v>
          </cell>
          <cell r="L569" t="str">
            <v>หางดง</v>
          </cell>
          <cell r="M569" t="str">
            <v>เชียงใหม่ 3</v>
          </cell>
          <cell r="N569">
            <v>8</v>
          </cell>
          <cell r="O569" t="str">
            <v>สินเชื่อแก้ไขปัญหาหนี้นอกระบบPSAระยะที่2</v>
          </cell>
          <cell r="P569" t="str">
            <v>1.บุคคลค้ำประกัน</v>
          </cell>
          <cell r="Q569">
            <v>40826</v>
          </cell>
          <cell r="R569">
            <v>10583.7</v>
          </cell>
          <cell r="S569" t="str">
            <v>แขวงเชียงใหม่</v>
          </cell>
          <cell r="T569" t="str">
            <v>ผบ.882</v>
          </cell>
          <cell r="U569">
            <v>2565</v>
          </cell>
          <cell r="V569" t="str">
            <v>ผบ.1395</v>
          </cell>
          <cell r="W569">
            <v>2565</v>
          </cell>
          <cell r="X569">
            <v>29</v>
          </cell>
          <cell r="Y569">
            <v>8</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 รายงานวันที่ 25/10/2565</v>
          </cell>
          <cell r="BC569" t="str">
            <v>0
900</v>
          </cell>
          <cell r="BD569" t="str">
            <v>13
1</v>
          </cell>
          <cell r="BE569" t="str">
            <v>11
3</v>
          </cell>
          <cell r="BF569" t="str">
            <v>2566
2567</v>
          </cell>
          <cell r="BG569">
            <v>0</v>
          </cell>
          <cell r="BH569" t="str">
            <v>-</v>
          </cell>
          <cell r="BI569" t="str">
            <v>-</v>
          </cell>
          <cell r="BJ569" t="str">
            <v>-</v>
          </cell>
          <cell r="BK569">
            <v>0</v>
          </cell>
          <cell r="BL569" t="str">
            <v>550
235</v>
          </cell>
          <cell r="BM569">
            <v>0</v>
          </cell>
          <cell r="BN569" t="str">
            <v>29
29</v>
          </cell>
          <cell r="BO569" t="str">
            <v>2
5</v>
          </cell>
          <cell r="BP569" t="str">
            <v>2567
2567</v>
          </cell>
          <cell r="BQ569" t="str">
            <v>-</v>
          </cell>
          <cell r="BR569" t="str">
            <v>-</v>
          </cell>
          <cell r="BS569" t="str">
            <v>-</v>
          </cell>
          <cell r="BT569" t="str">
            <v>นายจิรวัฒน์ สิงห์หอม</v>
          </cell>
          <cell r="BU569">
            <v>888164010442</v>
          </cell>
          <cell r="BV569" t="str">
            <v>1.นายจิรวัฒน์ สิงห์หอม
2.นางสาวอุไรวรรณ เปี้ยกันทา
3.นางสาวตุ๊กตา คันธะจันทร์</v>
          </cell>
          <cell r="BW569" t="str">
            <v>จำเลยที่ 1
จำเลยที่ 2
จำเลยที่ 3</v>
          </cell>
          <cell r="BX569" t="str">
            <v>5-5015-00019-18-2
3-5012-00116-05-4
1-1299-00294-30-8</v>
          </cell>
          <cell r="BY569"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69" t="str">
            <v>ไม่พบทรัพย์</v>
          </cell>
          <cell r="CA569"/>
          <cell r="CB569"/>
          <cell r="CC569" t="str">
            <v>จันทร์นิภา</v>
          </cell>
          <cell r="CD569"/>
          <cell r="CE569"/>
          <cell r="CF569"/>
          <cell r="CG569"/>
          <cell r="CH569"/>
          <cell r="CI569"/>
          <cell r="CJ569"/>
          <cell r="CK569"/>
          <cell r="CL569"/>
          <cell r="CM569"/>
          <cell r="CN569"/>
          <cell r="CO569"/>
        </row>
        <row r="570">
          <cell r="B570">
            <v>2025</v>
          </cell>
          <cell r="C570">
            <v>563</v>
          </cell>
          <cell r="D570">
            <v>14</v>
          </cell>
          <cell r="E570">
            <v>9</v>
          </cell>
          <cell r="F570">
            <v>2565</v>
          </cell>
          <cell r="G570">
            <v>800037796342</v>
          </cell>
          <cell r="H570" t="str">
            <v>นาย</v>
          </cell>
          <cell r="I570" t="str">
            <v>ภานุมาส</v>
          </cell>
          <cell r="J570" t="str">
            <v>บุญสม</v>
          </cell>
          <cell r="K570">
            <v>3540700365583</v>
          </cell>
          <cell r="L570" t="str">
            <v>เซ็นทรัลแอร์พอร์ตพลาซ่าเชียงใหม่</v>
          </cell>
          <cell r="M570" t="str">
            <v>เชียงใหม่ 1</v>
          </cell>
          <cell r="N570">
            <v>8</v>
          </cell>
          <cell r="O570" t="str">
            <v>สินเชื่อธนาคารประชาชน</v>
          </cell>
          <cell r="P570" t="str">
            <v>1.บุคคลค้ำประกัน</v>
          </cell>
          <cell r="Q570">
            <v>101423</v>
          </cell>
          <cell r="R570">
            <v>12965.87</v>
          </cell>
          <cell r="S570" t="str">
            <v>จังหวัดแพร่</v>
          </cell>
          <cell r="T570" t="str">
            <v>ผบ.1199</v>
          </cell>
          <cell r="U570">
            <v>2559</v>
          </cell>
          <cell r="V570" t="str">
            <v>ผบ1825</v>
          </cell>
          <cell r="W570">
            <v>2559</v>
          </cell>
          <cell r="X570"/>
          <cell r="Y570"/>
          <cell r="Z570"/>
          <cell r="AA570">
            <v>4</v>
          </cell>
          <cell r="AB570">
            <v>8</v>
          </cell>
          <cell r="AC570">
            <v>2559</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14/9/2565)//กำลังดำเนินการสืบทรัพย์//รายงานผลสืบทรัพย์วันที่ 19-12-2565</v>
          </cell>
          <cell r="BC570" t="str">
            <v>0
1500</v>
          </cell>
          <cell r="BD570" t="str">
            <v>8
8</v>
          </cell>
          <cell r="BE570" t="str">
            <v>1
3</v>
          </cell>
          <cell r="BF570" t="str">
            <v>2567
2567</v>
          </cell>
          <cell r="BG570">
            <v>0</v>
          </cell>
          <cell r="BH570" t="str">
            <v>-</v>
          </cell>
          <cell r="BI570" t="str">
            <v>-</v>
          </cell>
          <cell r="BJ570" t="str">
            <v>-</v>
          </cell>
          <cell r="BK570">
            <v>0</v>
          </cell>
          <cell r="BL570" t="str">
            <v>2365
445</v>
          </cell>
          <cell r="BM570">
            <v>0</v>
          </cell>
          <cell r="BN570" t="str">
            <v/>
          </cell>
          <cell r="BO570" t="str">
            <v/>
          </cell>
          <cell r="BP570" t="str">
            <v/>
          </cell>
          <cell r="BQ570" t="str">
            <v>-</v>
          </cell>
          <cell r="BR570" t="str">
            <v>-</v>
          </cell>
          <cell r="BS570" t="str">
            <v>-</v>
          </cell>
          <cell r="BT570" t="str">
            <v>นายภานุมาส บุญสม</v>
          </cell>
          <cell r="BU570">
            <v>0</v>
          </cell>
          <cell r="BV570" t="str">
            <v>1.นายภานุมาส บุญสม
2.นางสาวลลิตา นิรัติศัย
3.นายธีรพงษ์ ฝั้นตื้อ
4.นางสาวชมพูพักตร์ นิลคง
5.นายนพดล เสียงกล่อม</v>
          </cell>
          <cell r="BW570" t="str">
            <v>จำเลยที่ 1
คู่สมรสจำเลยที่ 1
จำเลยที่ 2
จำเลยที่ 3
คู่สมรสจำเลยที่ 3</v>
          </cell>
          <cell r="BX570" t="str">
            <v>3-5407-00365-58-3
1-6599-00415-13-5
1-5705-00128-56-5
1-5505-00010-25-4
3-7702-00249-60-4</v>
          </cell>
          <cell r="BY570"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0" t="str">
            <v>พบทรัพย์</v>
          </cell>
          <cell r="CA570"/>
          <cell r="CB570">
            <v>5</v>
          </cell>
          <cell r="CC570" t="str">
            <v>จันทร์นิภา</v>
          </cell>
          <cell r="CD570"/>
          <cell r="CE570"/>
          <cell r="CF570"/>
          <cell r="CG570"/>
          <cell r="CH570"/>
          <cell r="CI570"/>
          <cell r="CJ570"/>
          <cell r="CK570"/>
          <cell r="CL570"/>
          <cell r="CM570"/>
          <cell r="CN570"/>
          <cell r="CO570"/>
        </row>
        <row r="571">
          <cell r="B571">
            <v>2026</v>
          </cell>
          <cell r="C571">
            <v>564</v>
          </cell>
          <cell r="D571">
            <v>4</v>
          </cell>
          <cell r="E571">
            <v>10</v>
          </cell>
          <cell r="F571">
            <v>2565</v>
          </cell>
          <cell r="G571">
            <v>800016237920</v>
          </cell>
          <cell r="H571" t="str">
            <v>นาย</v>
          </cell>
          <cell r="I571" t="str">
            <v>ชาญชัย</v>
          </cell>
          <cell r="J571" t="str">
            <v>คงธนพิสิฐกุล</v>
          </cell>
          <cell r="K571">
            <v>1520700004550</v>
          </cell>
          <cell r="L571" t="str">
            <v>มีโชค พลาซ่า</v>
          </cell>
          <cell r="M571" t="str">
            <v>เชียงใหม่ 2</v>
          </cell>
          <cell r="N571">
            <v>8</v>
          </cell>
          <cell r="O571" t="str">
            <v>โครงกาลเกื้อกูลผู้ประกอบวิชาชีพทางการศึกษา</v>
          </cell>
          <cell r="P571" t="str">
            <v>1.บุคคลค้ำประกัน</v>
          </cell>
          <cell r="Q571">
            <v>503758.79</v>
          </cell>
          <cell r="R571">
            <v>31733.21</v>
          </cell>
          <cell r="S571" t="str">
            <v>จังหวัดเชียงใหม่</v>
          </cell>
          <cell r="T571" t="str">
            <v>ผบ.762</v>
          </cell>
          <cell r="U571" t="str">
            <v>2563</v>
          </cell>
          <cell r="V571" t="str">
            <v>ผบ.1980</v>
          </cell>
          <cell r="W571">
            <v>2563</v>
          </cell>
          <cell r="X571">
            <v>17</v>
          </cell>
          <cell r="Y571">
            <v>8</v>
          </cell>
          <cell r="Z571">
            <v>2563</v>
          </cell>
          <cell r="AA571"/>
          <cell r="AB571"/>
          <cell r="AC571"/>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4/10/2565)//กำลังดำเนินการสืบทรัพย์//รายงานผลสืบวันที่ 22/2/2566</v>
          </cell>
          <cell r="BC571">
            <v>900</v>
          </cell>
          <cell r="BD571">
            <v>10</v>
          </cell>
          <cell r="BE571">
            <v>6</v>
          </cell>
          <cell r="BF571">
            <v>2567</v>
          </cell>
          <cell r="BG571">
            <v>0</v>
          </cell>
          <cell r="BH571" t="str">
            <v>-</v>
          </cell>
          <cell r="BI571" t="str">
            <v>-</v>
          </cell>
          <cell r="BJ571" t="str">
            <v>-</v>
          </cell>
          <cell r="BK571">
            <v>0</v>
          </cell>
          <cell r="BL571">
            <v>1145</v>
          </cell>
          <cell r="BM571">
            <v>0</v>
          </cell>
          <cell r="BN571" t="str">
            <v/>
          </cell>
          <cell r="BO571" t="str">
            <v/>
          </cell>
          <cell r="BP571" t="str">
            <v/>
          </cell>
          <cell r="BQ571" t="str">
            <v>-</v>
          </cell>
          <cell r="BR571" t="str">
            <v>-</v>
          </cell>
          <cell r="BS571" t="str">
            <v>-</v>
          </cell>
          <cell r="BT571" t="str">
            <v>นายชาญชัย คงธนพิสิฐกุล</v>
          </cell>
          <cell r="BU571">
            <v>883263010848</v>
          </cell>
          <cell r="BV571" t="str">
            <v>1.นายชาญชัย  คงธนพิสิฐกุล
2.นายธีระวุธณ์  แก้วเบี่ยง
3.นางสุรีย์รัตน์  แก้วเบี่ยง</v>
          </cell>
          <cell r="BW571" t="str">
            <v>จำเลยที่ 1
จำเลยที่ 2
คู่สมรสจำเลยที่ 2</v>
          </cell>
          <cell r="BX571" t="str">
            <v>1-5207-00004-55-0
3-5018-00091-78-8
1-5099-00605-33-4</v>
          </cell>
          <cell r="BY571"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1" t="str">
            <v>ไม่พบทรัพย์</v>
          </cell>
          <cell r="CA571"/>
          <cell r="CB571">
            <v>3</v>
          </cell>
          <cell r="CC571" t="str">
            <v>จันทร์นิภา</v>
          </cell>
          <cell r="CD571"/>
          <cell r="CE571"/>
          <cell r="CF571"/>
          <cell r="CG571"/>
          <cell r="CH571"/>
          <cell r="CI571"/>
          <cell r="CJ571"/>
          <cell r="CK571"/>
          <cell r="CL571"/>
          <cell r="CM571"/>
          <cell r="CN571"/>
          <cell r="CO571"/>
        </row>
        <row r="572">
          <cell r="B572">
            <v>2027</v>
          </cell>
          <cell r="C572">
            <v>565</v>
          </cell>
          <cell r="D572">
            <v>4</v>
          </cell>
          <cell r="E572">
            <v>10</v>
          </cell>
          <cell r="F572">
            <v>2565</v>
          </cell>
          <cell r="G572">
            <v>800023158333</v>
          </cell>
          <cell r="H572" t="str">
            <v>นางสาว</v>
          </cell>
          <cell r="I572" t="str">
            <v>ประภัสสร</v>
          </cell>
          <cell r="J572" t="str">
            <v>รัตนคีรี</v>
          </cell>
          <cell r="K572">
            <v>3501500420913</v>
          </cell>
          <cell r="L572" t="str">
            <v>ดอยสะเก็ด</v>
          </cell>
          <cell r="M572" t="str">
            <v>เชียงใหม่ 2</v>
          </cell>
          <cell r="N572">
            <v>8</v>
          </cell>
          <cell r="O572" t="str">
            <v>สินเชื่อธนาคารประชาชน</v>
          </cell>
          <cell r="P572" t="str">
            <v>1.บุคคลค้ำประกัน</v>
          </cell>
          <cell r="Q572">
            <v>177163.33</v>
          </cell>
          <cell r="R572">
            <v>39029.89</v>
          </cell>
          <cell r="S572" t="str">
            <v>แขวงเชียงใหม่</v>
          </cell>
          <cell r="T572" t="str">
            <v>ผบ.9643</v>
          </cell>
          <cell r="U572" t="str">
            <v>2558</v>
          </cell>
          <cell r="V572" t="str">
            <v>ผบ.198</v>
          </cell>
          <cell r="W572">
            <v>2559</v>
          </cell>
          <cell r="X572"/>
          <cell r="Y572"/>
          <cell r="Z572"/>
          <cell r="AA572">
            <v>20</v>
          </cell>
          <cell r="AB572">
            <v>1</v>
          </cell>
          <cell r="AC572">
            <v>2559</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4/10/2565)//กำลังดำเนินการสืบทรัพย์//รายงานผลสืบทรัพย์วันที่ 11/1/2566 //สืบทรัพย์ครั้งที่ 2 28/5/2567// รายงานผลสืบทรัพย์ 5/6/2567//</v>
          </cell>
          <cell r="BC572">
            <v>1200</v>
          </cell>
          <cell r="BD572">
            <v>14</v>
          </cell>
          <cell r="BE572">
            <v>3</v>
          </cell>
          <cell r="BF572">
            <v>2567</v>
          </cell>
          <cell r="BG572">
            <v>0</v>
          </cell>
          <cell r="BH572" t="str">
            <v>-</v>
          </cell>
          <cell r="BI572" t="str">
            <v>-</v>
          </cell>
          <cell r="BJ572" t="str">
            <v>-</v>
          </cell>
          <cell r="BK572">
            <v>0</v>
          </cell>
          <cell r="BL572">
            <v>1350</v>
          </cell>
          <cell r="BM572">
            <v>0</v>
          </cell>
          <cell r="BN572" t="str">
            <v/>
          </cell>
          <cell r="BO572" t="str">
            <v/>
          </cell>
          <cell r="BP572" t="str">
            <v/>
          </cell>
          <cell r="BQ572" t="str">
            <v>-</v>
          </cell>
          <cell r="BR572" t="str">
            <v>-</v>
          </cell>
          <cell r="BS572" t="str">
            <v>-</v>
          </cell>
          <cell r="BT572" t="str">
            <v>นางสาวประภัสสร รัตนคีรี</v>
          </cell>
          <cell r="BU572">
            <v>823658010425</v>
          </cell>
          <cell r="BV572" t="str">
            <v>1.นางสาวประภัสสร  รัตนคีรี
2.นางสาวอาทิตยา  นันตะภูมิ
3.นางรำพึง  วรางกูร
4.นายเอกวิทย์  วรางกูร</v>
          </cell>
          <cell r="BW572" t="str">
            <v>จำเลยที่ 1
จำเลยที่ 2
จำเลยที่ 3
คู่สมรสจำเลยที่ 3</v>
          </cell>
          <cell r="BX572" t="str">
            <v>3-5015-00420-91-3
3-5013-00769-43-2
3-5009-00689-19-6
3-3209-00836-57-3</v>
          </cell>
          <cell r="BY572"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2" t="str">
            <v>ไม่พบทรัพย์</v>
          </cell>
          <cell r="CA572"/>
          <cell r="CB572">
            <v>4</v>
          </cell>
          <cell r="CC572" t="str">
            <v>จันทร์นิภา</v>
          </cell>
          <cell r="CD572" t="str">
            <v>1.นางสาวประภัสสร  รัตนคีรี
2.นางสาวอาทิตยา  นันตะภูมิ
3.นางรำพึง  วรางกูร
4.นายเอกวิทย์  วรางกูร</v>
          </cell>
          <cell r="CE572" t="str">
            <v>จำเลยที่ 1
จำเลยที่ 2
จำเลยที่ 3
คู่สมรสจำเลยที่ 3</v>
          </cell>
          <cell r="CF572" t="str">
            <v>3-5015-00420-91-3
3-5013-00769-43-2
3-5009-00689-19-6
3-3209-00836-57-3</v>
          </cell>
          <cell r="CG572"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2" t="str">
            <v>ไม่พบ</v>
          </cell>
          <cell r="CI572"/>
          <cell r="CJ572">
            <v>4</v>
          </cell>
          <cell r="CK572"/>
          <cell r="CL572"/>
          <cell r="CM572"/>
          <cell r="CN572"/>
          <cell r="CO572"/>
        </row>
        <row r="573">
          <cell r="B573">
            <v>2028</v>
          </cell>
          <cell r="C573">
            <v>566</v>
          </cell>
          <cell r="D573">
            <v>4</v>
          </cell>
          <cell r="E573">
            <v>10</v>
          </cell>
          <cell r="F573">
            <v>2565</v>
          </cell>
          <cell r="G573">
            <v>800030715018</v>
          </cell>
          <cell r="H573" t="str">
            <v>นาย</v>
          </cell>
          <cell r="I573" t="str">
            <v xml:space="preserve">ยุทธพงศ์ </v>
          </cell>
          <cell r="J573" t="str">
            <v>พรหมมั่ง</v>
          </cell>
          <cell r="K573">
            <v>3500700069593</v>
          </cell>
          <cell r="L573" t="str">
            <v>มหาวิทยาลัยเชียงใหม่</v>
          </cell>
          <cell r="M573" t="str">
            <v>เชียงใหม่ 2</v>
          </cell>
          <cell r="N573">
            <v>8</v>
          </cell>
          <cell r="O573" t="str">
            <v>สินเชื่อธนาคารประชาชน</v>
          </cell>
          <cell r="P573" t="str">
            <v>1.บุคคลค้ำประกัน</v>
          </cell>
          <cell r="Q573">
            <v>154599.09</v>
          </cell>
          <cell r="R573">
            <v>43192.639999999999</v>
          </cell>
          <cell r="S573" t="str">
            <v>แขวงเชียงใหม่</v>
          </cell>
          <cell r="T573" t="str">
            <v>ผบ.2218</v>
          </cell>
          <cell r="U573" t="str">
            <v>2562</v>
          </cell>
          <cell r="V573" t="str">
            <v>ผบ.3723</v>
          </cell>
          <cell r="W573">
            <v>2562</v>
          </cell>
          <cell r="X573"/>
          <cell r="Y573"/>
          <cell r="Z573"/>
          <cell r="AA573">
            <v>26</v>
          </cell>
          <cell r="AB573">
            <v>5</v>
          </cell>
          <cell r="AC573">
            <v>2562</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9/3/2566</v>
          </cell>
          <cell r="BC573">
            <v>900</v>
          </cell>
          <cell r="BD573">
            <v>10</v>
          </cell>
          <cell r="BE573">
            <v>6</v>
          </cell>
          <cell r="BF573">
            <v>2567</v>
          </cell>
          <cell r="BG573">
            <v>0</v>
          </cell>
          <cell r="BH573" t="str">
            <v>-</v>
          </cell>
          <cell r="BI573" t="str">
            <v>-</v>
          </cell>
          <cell r="BJ573" t="str">
            <v>-</v>
          </cell>
          <cell r="BK573">
            <v>0</v>
          </cell>
          <cell r="BL573">
            <v>1185</v>
          </cell>
          <cell r="BM573">
            <v>0</v>
          </cell>
          <cell r="BN573" t="str">
            <v/>
          </cell>
          <cell r="BO573" t="str">
            <v/>
          </cell>
          <cell r="BP573" t="str">
            <v/>
          </cell>
          <cell r="BQ573" t="str">
            <v>-</v>
          </cell>
          <cell r="BR573" t="str">
            <v>-</v>
          </cell>
          <cell r="BS573" t="str">
            <v>-</v>
          </cell>
          <cell r="BT573" t="str">
            <v>นายยุทธพงศ์  พรหมมั่ง</v>
          </cell>
          <cell r="BU573">
            <v>883262010462</v>
          </cell>
          <cell r="BV573" t="str">
            <v>1.นายยุทธพงษ์  พรหมมั่ง
2.นางสาววิลานี  จันทร์สว่าง
3.นายสาธุการ  พรินทรากุล</v>
          </cell>
          <cell r="BW573" t="str">
            <v>จำเลยที่ 1
จำเลยที่ 2
จำเลยที่ 3</v>
          </cell>
          <cell r="BX573" t="str">
            <v>3-5007-00069-59-3
1-5099-00618-34-7
3-5099-00183-51-7</v>
          </cell>
          <cell r="BY573"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3" t="str">
            <v>พบทรัพย์</v>
          </cell>
          <cell r="CA573"/>
          <cell r="CB573">
            <v>3</v>
          </cell>
          <cell r="CC573" t="str">
            <v>จันทร์นิภา</v>
          </cell>
          <cell r="CD573"/>
          <cell r="CE573"/>
          <cell r="CF573"/>
          <cell r="CG573"/>
          <cell r="CH573"/>
          <cell r="CI573"/>
          <cell r="CJ573"/>
          <cell r="CK573"/>
          <cell r="CL573"/>
          <cell r="CM573"/>
          <cell r="CN573"/>
          <cell r="CO573"/>
        </row>
        <row r="574">
          <cell r="B574">
            <v>2029</v>
          </cell>
          <cell r="C574">
            <v>567</v>
          </cell>
          <cell r="D574">
            <v>4</v>
          </cell>
          <cell r="E574">
            <v>10</v>
          </cell>
          <cell r="F574">
            <v>2565</v>
          </cell>
          <cell r="G574" t="str">
            <v>800024654884,
800052762344</v>
          </cell>
          <cell r="H574" t="str">
            <v>นาง</v>
          </cell>
          <cell r="I574" t="str">
            <v>ศรุดา</v>
          </cell>
          <cell r="J574" t="str">
            <v>ขันตี</v>
          </cell>
          <cell r="K574">
            <v>3570100939368</v>
          </cell>
          <cell r="L574" t="str">
            <v>ดอยสะเก็ด</v>
          </cell>
          <cell r="M574" t="str">
            <v>เชียงใหม่ 2</v>
          </cell>
          <cell r="N574">
            <v>8</v>
          </cell>
          <cell r="O574" t="str">
            <v>สินเชื่อธนาคารประชาชน</v>
          </cell>
          <cell r="P574" t="str">
            <v>1.บุคคลค้ำประกัน</v>
          </cell>
          <cell r="Q574">
            <v>133133.67000000001</v>
          </cell>
          <cell r="R574">
            <v>50570.34</v>
          </cell>
          <cell r="S574" t="str">
            <v>แขวงเชียงใหม่</v>
          </cell>
          <cell r="T574" t="str">
            <v>ผบ12891</v>
          </cell>
          <cell r="U574" t="str">
            <v>2561</v>
          </cell>
          <cell r="V574" t="str">
            <v>ผบ.14838</v>
          </cell>
          <cell r="W574">
            <v>2561</v>
          </cell>
          <cell r="X574"/>
          <cell r="Y574"/>
          <cell r="Z574"/>
          <cell r="AA574">
            <v>18</v>
          </cell>
          <cell r="AB574">
            <v>12</v>
          </cell>
          <cell r="AC574">
            <v>2561</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t="str">
            <v/>
          </cell>
          <cell r="BD574" t="str">
            <v/>
          </cell>
          <cell r="BE574" t="str">
            <v/>
          </cell>
          <cell r="BF574" t="str">
            <v/>
          </cell>
          <cell r="BG574" t="str">
            <v/>
          </cell>
          <cell r="BH574" t="str">
            <v/>
          </cell>
          <cell r="BI574" t="str">
            <v/>
          </cell>
          <cell r="BJ574" t="str">
            <v/>
          </cell>
          <cell r="BK574" t="str">
            <v/>
          </cell>
          <cell r="BL574" t="str">
            <v/>
          </cell>
          <cell r="BM574" t="str">
            <v/>
          </cell>
          <cell r="BN574" t="str">
            <v/>
          </cell>
          <cell r="BO574" t="str">
            <v/>
          </cell>
          <cell r="BP574" t="str">
            <v/>
          </cell>
          <cell r="BQ574" t="str">
            <v/>
          </cell>
          <cell r="BR574" t="str">
            <v/>
          </cell>
          <cell r="BS574" t="str">
            <v/>
          </cell>
          <cell r="BT574" t="str">
            <v>นางศรุดา ขันตี</v>
          </cell>
          <cell r="BU574">
            <v>823659010838</v>
          </cell>
          <cell r="BV574" t="str">
            <v>1.นางศรุดา  ขันตี
2.นายทศพร  ยอดสุวรรณ์
3.นายเฉลิม  อินทับทิม
4.นางรัศมี  พรหมพิจารณ์
5.นายเกษม  พรหมพิจารณ์</v>
          </cell>
          <cell r="BW574" t="str">
            <v>จำเลยที่ 1
คู่สมรสจำเลยที่ 1
จำเลยที่ 2
จำเลยที่ 3
คู่สมรสจำเลยที่ 3</v>
          </cell>
          <cell r="BX574" t="str">
            <v>3-5701-00939-36-8
3-5799-00281-83-7
3-6201-01704-69-0
5-4113-00017-36-5
3-5005-00263-19-1</v>
          </cell>
          <cell r="BY574"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4" t="str">
            <v>พบทรัพย์</v>
          </cell>
          <cell r="CA574"/>
          <cell r="CB574">
            <v>5</v>
          </cell>
          <cell r="CC574" t="str">
            <v>จันทร์นิภา</v>
          </cell>
          <cell r="CD574"/>
          <cell r="CE574"/>
          <cell r="CF574"/>
          <cell r="CG574"/>
          <cell r="CH574"/>
          <cell r="CI574"/>
          <cell r="CJ574"/>
          <cell r="CK574"/>
          <cell r="CL574"/>
          <cell r="CM574"/>
          <cell r="CN574"/>
          <cell r="CO574"/>
        </row>
        <row r="575">
          <cell r="B575">
            <v>2030</v>
          </cell>
          <cell r="C575">
            <v>568</v>
          </cell>
          <cell r="D575">
            <v>4</v>
          </cell>
          <cell r="E575">
            <v>10</v>
          </cell>
          <cell r="F575">
            <v>2565</v>
          </cell>
          <cell r="G575">
            <v>803048030891</v>
          </cell>
          <cell r="H575" t="str">
            <v>นาย</v>
          </cell>
          <cell r="I575" t="str">
            <v>อติเทพ</v>
          </cell>
          <cell r="J575" t="str">
            <v>กสิกร</v>
          </cell>
          <cell r="K575">
            <v>3102300328643</v>
          </cell>
          <cell r="L575" t="str">
            <v>มหาวิทยาลัยเชียงใหม่</v>
          </cell>
          <cell r="M575" t="str">
            <v>เชียงใหม่ 2</v>
          </cell>
          <cell r="N575">
            <v>8</v>
          </cell>
          <cell r="O575" t="str">
            <v>สินเชื่อเคหะ</v>
          </cell>
          <cell r="P575" t="str">
            <v>2.หลักทรัพย์ค้ำประกัน</v>
          </cell>
          <cell r="Q575">
            <v>667822.37</v>
          </cell>
          <cell r="R575">
            <v>830048.97</v>
          </cell>
          <cell r="S575" t="str">
            <v>แพ่งธนบุรี</v>
          </cell>
          <cell r="T575" t="str">
            <v>ผบ.1902</v>
          </cell>
          <cell r="U575" t="str">
            <v>2558</v>
          </cell>
          <cell r="V575" t="str">
            <v>ผบ.2321</v>
          </cell>
          <cell r="W575">
            <v>2558</v>
          </cell>
          <cell r="X575">
            <v>19</v>
          </cell>
          <cell r="Y575">
            <v>11</v>
          </cell>
          <cell r="Z575">
            <v>2558</v>
          </cell>
          <cell r="AA575"/>
          <cell r="AB575"/>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11/1/2566</v>
          </cell>
          <cell r="BC575">
            <v>900</v>
          </cell>
          <cell r="BD575">
            <v>14</v>
          </cell>
          <cell r="BE575">
            <v>3</v>
          </cell>
          <cell r="BF575">
            <v>2567</v>
          </cell>
          <cell r="BG575">
            <v>0</v>
          </cell>
          <cell r="BH575" t="str">
            <v>-</v>
          </cell>
          <cell r="BI575" t="str">
            <v>-</v>
          </cell>
          <cell r="BJ575" t="str">
            <v>-</v>
          </cell>
          <cell r="BK575">
            <v>0</v>
          </cell>
          <cell r="BL575">
            <v>1005</v>
          </cell>
          <cell r="BM575">
            <v>0</v>
          </cell>
          <cell r="BN575" t="str">
            <v/>
          </cell>
          <cell r="BO575" t="str">
            <v/>
          </cell>
          <cell r="BP575" t="str">
            <v/>
          </cell>
          <cell r="BQ575" t="str">
            <v>-</v>
          </cell>
          <cell r="BR575" t="str">
            <v>-</v>
          </cell>
          <cell r="BS575" t="str">
            <v>-</v>
          </cell>
          <cell r="BT575" t="str">
            <v>นายอติเทพ กสิกร</v>
          </cell>
          <cell r="BU575">
            <v>823658010676</v>
          </cell>
          <cell r="BV575" t="str">
            <v>1.นายอติเทพ  กสิกร
2.นางจิรัฎฐ์  กสิกร
3.นายธีรพันธ์  ปรีชาวุฒิพงษ์</v>
          </cell>
          <cell r="BW575" t="str">
            <v>จำเลยที่ 1
ทายาทโดยธรรมจำเลยที่ 1
จำเลยที่ 2</v>
          </cell>
          <cell r="BX575" t="str">
            <v>3-1023-00328-64-3
3-1023-00328-51-1
3-1909-00336-34-3</v>
          </cell>
          <cell r="BY575"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5" t="str">
            <v>ไม่พบทรัพย์</v>
          </cell>
          <cell r="CA575"/>
          <cell r="CB575">
            <v>3</v>
          </cell>
          <cell r="CC575" t="str">
            <v>จันทร์นิภา</v>
          </cell>
          <cell r="CD575"/>
          <cell r="CE575"/>
          <cell r="CF575"/>
          <cell r="CG575"/>
          <cell r="CH575"/>
          <cell r="CI575"/>
          <cell r="CJ575"/>
          <cell r="CK575"/>
          <cell r="CL575"/>
          <cell r="CM575"/>
          <cell r="CN575"/>
          <cell r="CO575"/>
        </row>
        <row r="576">
          <cell r="B576">
            <v>2031</v>
          </cell>
          <cell r="C576">
            <v>569</v>
          </cell>
          <cell r="D576">
            <v>4</v>
          </cell>
          <cell r="E576">
            <v>10</v>
          </cell>
          <cell r="F576">
            <v>2565</v>
          </cell>
          <cell r="G576">
            <v>800032461405</v>
          </cell>
          <cell r="H576" t="str">
            <v>นาง</v>
          </cell>
          <cell r="I576" t="str">
            <v>ฐิติพร</v>
          </cell>
          <cell r="J576" t="str">
            <v>ผิวอ่อน</v>
          </cell>
          <cell r="K576">
            <v>3501100245278</v>
          </cell>
          <cell r="L576" t="str">
            <v>พร้าว</v>
          </cell>
          <cell r="M576" t="str">
            <v>เชียงใหม่ 2</v>
          </cell>
          <cell r="N576">
            <v>8</v>
          </cell>
          <cell r="O576" t="str">
            <v xml:space="preserve">สินเชื่อเพื่อพัฒนาองค์กรชุมชน </v>
          </cell>
          <cell r="P576" t="str">
            <v>1.บุคคลค้ำประกัน</v>
          </cell>
          <cell r="Q576">
            <v>40672.370000000003</v>
          </cell>
          <cell r="R576">
            <v>9693.93</v>
          </cell>
          <cell r="S576" t="str">
            <v>แขวงเชียงใหม่</v>
          </cell>
          <cell r="T576" t="str">
            <v>ผบ.3494</v>
          </cell>
          <cell r="U576" t="str">
            <v>2562</v>
          </cell>
          <cell r="V576" t="str">
            <v>ผบ.4447</v>
          </cell>
          <cell r="W576">
            <v>2562</v>
          </cell>
          <cell r="X576"/>
          <cell r="Y576"/>
          <cell r="Z576"/>
          <cell r="AA576">
            <v>8</v>
          </cell>
          <cell r="AB576">
            <v>6</v>
          </cell>
          <cell r="AC576">
            <v>2562</v>
          </cell>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9/3/2566</v>
          </cell>
          <cell r="BC576">
            <v>1800</v>
          </cell>
          <cell r="BD576">
            <v>10</v>
          </cell>
          <cell r="BE576">
            <v>6</v>
          </cell>
          <cell r="BF576">
            <v>2567</v>
          </cell>
          <cell r="BG576">
            <v>0</v>
          </cell>
          <cell r="BH576" t="str">
            <v>-</v>
          </cell>
          <cell r="BI576" t="str">
            <v>-</v>
          </cell>
          <cell r="BJ576" t="str">
            <v>-</v>
          </cell>
          <cell r="BK576">
            <v>0</v>
          </cell>
          <cell r="BL576">
            <v>2490</v>
          </cell>
          <cell r="BM576">
            <v>0</v>
          </cell>
          <cell r="BN576" t="str">
            <v/>
          </cell>
          <cell r="BO576" t="str">
            <v/>
          </cell>
          <cell r="BP576" t="str">
            <v/>
          </cell>
          <cell r="BQ576" t="str">
            <v>-</v>
          </cell>
          <cell r="BR576" t="str">
            <v>-</v>
          </cell>
          <cell r="BS576" t="str">
            <v>-</v>
          </cell>
          <cell r="BT576" t="str">
            <v>นางฐิติพร ผิวอ่อน</v>
          </cell>
          <cell r="BU576">
            <v>823860010089</v>
          </cell>
          <cell r="BV576"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6" t="str">
            <v>จำเลยที่ 1
คู่สมรสจำเลยที่ 1
จำเลยที่ 2
คู่สมรสจำเลยที่ 2
จำเลยที่ 3
คู่สมรสจำเลยที่ 3</v>
          </cell>
          <cell r="BX576" t="str">
            <v>3-5011-00245-27-8
3-6501-01315-84-7
3-5011-00247-32-7
5-5011-90001-51-5
3-5011-00077-53-7
3-5011-00247-36-0</v>
          </cell>
          <cell r="BY576"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6" t="str">
            <v>พบทรัพย์</v>
          </cell>
          <cell r="CA576"/>
          <cell r="CB576">
            <v>6</v>
          </cell>
          <cell r="CC576" t="str">
            <v>จันทร์นิภา</v>
          </cell>
          <cell r="CD576"/>
          <cell r="CE576"/>
          <cell r="CF576"/>
          <cell r="CG576"/>
          <cell r="CH576"/>
          <cell r="CI576"/>
          <cell r="CJ576"/>
          <cell r="CK576"/>
          <cell r="CL576"/>
          <cell r="CM576"/>
          <cell r="CN576"/>
          <cell r="CO576"/>
        </row>
        <row r="577">
          <cell r="B577">
            <v>2032</v>
          </cell>
          <cell r="C577">
            <v>570</v>
          </cell>
          <cell r="D577">
            <v>4</v>
          </cell>
          <cell r="E577">
            <v>10</v>
          </cell>
          <cell r="F577">
            <v>2565</v>
          </cell>
          <cell r="G577">
            <v>800031350468</v>
          </cell>
          <cell r="H577" t="str">
            <v>นาง</v>
          </cell>
          <cell r="I577" t="str">
            <v>รุ่งนภา</v>
          </cell>
          <cell r="J577" t="str">
            <v>สมร</v>
          </cell>
          <cell r="K577">
            <v>3501300761474</v>
          </cell>
          <cell r="L577" t="str">
            <v>แม่โจ้</v>
          </cell>
          <cell r="M577" t="str">
            <v>เชียงใหม่ 2</v>
          </cell>
          <cell r="N577">
            <v>8</v>
          </cell>
          <cell r="O577" t="str">
            <v>สินเชื่อธนาคารประชาชน</v>
          </cell>
          <cell r="P577" t="str">
            <v>1.บุคคลค้ำประกัน</v>
          </cell>
          <cell r="Q577">
            <v>103182</v>
          </cell>
          <cell r="R577">
            <v>28991.78</v>
          </cell>
          <cell r="S577" t="str">
            <v>แขวงเชียงใหม่</v>
          </cell>
          <cell r="T577" t="str">
            <v>ผบ.5687</v>
          </cell>
          <cell r="U577" t="str">
            <v>2563</v>
          </cell>
          <cell r="V577" t="str">
            <v>ผบ.7464</v>
          </cell>
          <cell r="W577">
            <v>2563</v>
          </cell>
          <cell r="X577"/>
          <cell r="Y577"/>
          <cell r="Z577"/>
          <cell r="AA577">
            <v>27</v>
          </cell>
          <cell r="AB577">
            <v>10</v>
          </cell>
          <cell r="AC577">
            <v>2563</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15/3/2566</v>
          </cell>
          <cell r="BC577">
            <v>1200</v>
          </cell>
          <cell r="BD577">
            <v>14</v>
          </cell>
          <cell r="BE577">
            <v>3</v>
          </cell>
          <cell r="BF577">
            <v>2567</v>
          </cell>
          <cell r="BG577">
            <v>0</v>
          </cell>
          <cell r="BH577" t="str">
            <v>-</v>
          </cell>
          <cell r="BI577" t="str">
            <v>-</v>
          </cell>
          <cell r="BJ577" t="str">
            <v>-</v>
          </cell>
          <cell r="BK577">
            <v>0</v>
          </cell>
          <cell r="BL577">
            <v>2020</v>
          </cell>
          <cell r="BM577">
            <v>0</v>
          </cell>
          <cell r="BN577" t="str">
            <v/>
          </cell>
          <cell r="BO577" t="str">
            <v/>
          </cell>
          <cell r="BP577" t="str">
            <v/>
          </cell>
          <cell r="BQ577" t="str">
            <v>-</v>
          </cell>
          <cell r="BR577" t="str">
            <v>-</v>
          </cell>
          <cell r="BS577" t="str">
            <v>-</v>
          </cell>
          <cell r="BT577" t="str">
            <v>นางรุ่งนภา สมร</v>
          </cell>
          <cell r="BU577">
            <v>883263011944</v>
          </cell>
          <cell r="BV577" t="str">
            <v>1.นางสาวรุ่งนภา  สมร
2.นายสงกรานต์  สมร
3.นายอภิพล  ทะโป
4.นางสาวทัณฑิกา  คณะนัย</v>
          </cell>
          <cell r="BW577" t="str">
            <v>จำเลยที่ 1
คู่สมรสจำเลยที่ 1
จำเลยที่ 2
จำเลยที่ 3</v>
          </cell>
          <cell r="BX577" t="str">
            <v>3-5013-00761-47-4
3-5005-00067-68-6
3-5001-00060-53-6
3-5499-00102-50-9</v>
          </cell>
          <cell r="BY577"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7" t="str">
            <v>พบทรัพย์</v>
          </cell>
          <cell r="CA577"/>
          <cell r="CB577">
            <v>4</v>
          </cell>
          <cell r="CC577" t="str">
            <v>จันทร์นิภา</v>
          </cell>
          <cell r="CD577"/>
          <cell r="CE577"/>
          <cell r="CF577"/>
          <cell r="CG577"/>
          <cell r="CH577"/>
          <cell r="CI577"/>
          <cell r="CJ577"/>
          <cell r="CK577"/>
          <cell r="CL577"/>
          <cell r="CM577"/>
          <cell r="CN577"/>
          <cell r="CO577"/>
        </row>
        <row r="578">
          <cell r="B578">
            <v>2033</v>
          </cell>
          <cell r="C578">
            <v>571</v>
          </cell>
          <cell r="D578">
            <v>4</v>
          </cell>
          <cell r="E578">
            <v>10</v>
          </cell>
          <cell r="F578">
            <v>2565</v>
          </cell>
          <cell r="G578">
            <v>800039641124</v>
          </cell>
          <cell r="H578" t="str">
            <v>นาง</v>
          </cell>
          <cell r="I578" t="str">
            <v>มณเฑียร</v>
          </cell>
          <cell r="J578" t="str">
            <v>มนขุนทด</v>
          </cell>
          <cell r="K578">
            <v>3501400598800</v>
          </cell>
          <cell r="L578" t="str">
            <v>สันทราย</v>
          </cell>
          <cell r="M578" t="str">
            <v>เชียงใหม่ 2</v>
          </cell>
          <cell r="N578">
            <v>8</v>
          </cell>
          <cell r="O578" t="str">
            <v>สินเชื่อธนาคารประชาชน</v>
          </cell>
          <cell r="P578" t="str">
            <v>1.บุคคลค้ำประกัน</v>
          </cell>
          <cell r="Q578">
            <v>33744.47</v>
          </cell>
          <cell r="R578">
            <v>10571.28</v>
          </cell>
          <cell r="S578" t="str">
            <v>แขวงเชียงใหม่</v>
          </cell>
          <cell r="T578" t="str">
            <v>ผบ.8007</v>
          </cell>
          <cell r="U578" t="str">
            <v>2561</v>
          </cell>
          <cell r="V578" t="str">
            <v>ผบ.8889</v>
          </cell>
          <cell r="W578">
            <v>2561</v>
          </cell>
          <cell r="X578">
            <v>4</v>
          </cell>
          <cell r="Y578">
            <v>9</v>
          </cell>
          <cell r="Z578">
            <v>2561</v>
          </cell>
          <cell r="AA578"/>
          <cell r="AB578"/>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9/3/2566</v>
          </cell>
          <cell r="BC578">
            <v>1500</v>
          </cell>
          <cell r="BD578">
            <v>10</v>
          </cell>
          <cell r="BE578">
            <v>6</v>
          </cell>
          <cell r="BF578">
            <v>2567</v>
          </cell>
          <cell r="BG578">
            <v>0</v>
          </cell>
          <cell r="BH578" t="str">
            <v>-</v>
          </cell>
          <cell r="BI578" t="str">
            <v>-</v>
          </cell>
          <cell r="BJ578" t="str">
            <v>-</v>
          </cell>
          <cell r="BK578">
            <v>0</v>
          </cell>
          <cell r="BL578">
            <v>1475</v>
          </cell>
          <cell r="BM578">
            <v>0</v>
          </cell>
          <cell r="BN578" t="str">
            <v/>
          </cell>
          <cell r="BO578" t="str">
            <v/>
          </cell>
          <cell r="BP578" t="str">
            <v/>
          </cell>
          <cell r="BQ578" t="str">
            <v>-</v>
          </cell>
          <cell r="BR578" t="str">
            <v>-</v>
          </cell>
          <cell r="BS578" t="str">
            <v>-</v>
          </cell>
          <cell r="BT578" t="str">
            <v>นางมณเฑียร มนขุนทด</v>
          </cell>
          <cell r="BU578">
            <v>823661010189</v>
          </cell>
          <cell r="BV578" t="str">
            <v>1.นางมณเทียร  มนขุนทด
2.จ.ส.ต.เชิดศักดิ์  มนขุนทด
3.นางสาวกรศรี  หม่องเชย
4.นางธนันท์ชล  อาษากิจ
5.นายดำเนิน  อาษากิจ</v>
          </cell>
          <cell r="BW578" t="str">
            <v>จำเลยที่ 1
คู่สมรสจำเลยที่ 1
จำเลยที่ 2
จำเลยที่ 3
คู่สมรสจำเลยที่ 3</v>
          </cell>
          <cell r="BX578" t="str">
            <v>3-5014-00598-80-0
3-3008-00346-45-1
3-5014-00598-81-8
3-5014-00597-71-4
3-5001-00225-30-6</v>
          </cell>
          <cell r="BY578"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8" t="str">
            <v>พบทรัพย์</v>
          </cell>
          <cell r="CA578"/>
          <cell r="CB578">
            <v>5</v>
          </cell>
          <cell r="CC578" t="str">
            <v>จันทร์นิภา</v>
          </cell>
          <cell r="CD578"/>
          <cell r="CE578"/>
          <cell r="CF578"/>
          <cell r="CG578"/>
          <cell r="CH578"/>
          <cell r="CI578"/>
          <cell r="CJ578"/>
          <cell r="CK578"/>
          <cell r="CL578"/>
          <cell r="CM578"/>
          <cell r="CN578"/>
          <cell r="CO578"/>
        </row>
        <row r="579">
          <cell r="B579">
            <v>2034</v>
          </cell>
          <cell r="C579">
            <v>572</v>
          </cell>
          <cell r="D579">
            <v>4</v>
          </cell>
          <cell r="E579">
            <v>10</v>
          </cell>
          <cell r="F579">
            <v>2565</v>
          </cell>
          <cell r="G579" t="str">
            <v xml:space="preserve">       800051258807,
800051258815</v>
          </cell>
          <cell r="H579" t="str">
            <v>นางสาว</v>
          </cell>
          <cell r="I579" t="str">
            <v>จิตติมาพร</v>
          </cell>
          <cell r="J579" t="str">
            <v>มาปรีดา</v>
          </cell>
          <cell r="K579">
            <v>1100700752193</v>
          </cell>
          <cell r="L579" t="str">
            <v>แม่โจ้</v>
          </cell>
          <cell r="M579" t="str">
            <v>เชียงใหม่ 2</v>
          </cell>
          <cell r="N579">
            <v>8</v>
          </cell>
          <cell r="O579" t="str">
            <v>สินเชื่อเคหะ</v>
          </cell>
          <cell r="P579" t="str">
            <v>2.หลักทรัพย์ค้ำประกัน</v>
          </cell>
          <cell r="Q579">
            <v>3523220.63</v>
          </cell>
          <cell r="R579">
            <v>505866.23</v>
          </cell>
          <cell r="S579" t="str">
            <v>แพ่</v>
          </cell>
          <cell r="T579" t="str">
            <v>ผบ.1525</v>
          </cell>
          <cell r="U579" t="str">
            <v>2560</v>
          </cell>
          <cell r="V579" t="str">
            <v>ผบ.2468</v>
          </cell>
          <cell r="W579">
            <v>2560</v>
          </cell>
          <cell r="X579">
            <v>14</v>
          </cell>
          <cell r="Y579">
            <v>6</v>
          </cell>
          <cell r="Z579">
            <v>2560</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4/10/2565)//กำลังดำเนินการสืบทรัพย์//รายงานผลวันที่ 22/2/2566</v>
          </cell>
          <cell r="BC579">
            <v>300</v>
          </cell>
          <cell r="BD579">
            <v>10</v>
          </cell>
          <cell r="BE579">
            <v>6</v>
          </cell>
          <cell r="BF579">
            <v>2567</v>
          </cell>
          <cell r="BG579">
            <v>0</v>
          </cell>
          <cell r="BH579" t="str">
            <v>-</v>
          </cell>
          <cell r="BI579" t="str">
            <v>-</v>
          </cell>
          <cell r="BJ579" t="str">
            <v>-</v>
          </cell>
          <cell r="BK579">
            <v>0</v>
          </cell>
          <cell r="BL579">
            <v>415</v>
          </cell>
          <cell r="BM579">
            <v>0</v>
          </cell>
          <cell r="BN579" t="str">
            <v/>
          </cell>
          <cell r="BO579" t="str">
            <v/>
          </cell>
          <cell r="BP579" t="str">
            <v/>
          </cell>
          <cell r="BQ579" t="str">
            <v>-</v>
          </cell>
          <cell r="BR579" t="str">
            <v>-</v>
          </cell>
          <cell r="BS579" t="str">
            <v>-</v>
          </cell>
          <cell r="BT579" t="str">
            <v>นางสาวจิตติมาพร มาปรีดา</v>
          </cell>
          <cell r="BU579">
            <v>823660010312</v>
          </cell>
          <cell r="BV579" t="str">
            <v>1.นางสาวจิตติมาพร  มาปรีดา</v>
          </cell>
          <cell r="BW579" t="str">
            <v>จำเลย</v>
          </cell>
          <cell r="BX579" t="str">
            <v>1-1007--00752-19-3</v>
          </cell>
          <cell r="BY579" t="str">
            <v>ไม่พบว่ามีกรรมสิทธิ์ในที่ดิน อ.สันทราย จ.เชียงใหม่
'ไม่พบว่ามีกรรมสิทธิ์ในที่ดิน เขตบึงกุ่ม กรุงเทพมหานคร</v>
          </cell>
          <cell r="BZ579" t="str">
            <v>ไม่พบทรัพย์</v>
          </cell>
          <cell r="CA579"/>
          <cell r="CB579">
            <v>1</v>
          </cell>
          <cell r="CC579" t="str">
            <v>จันทร์นิภา</v>
          </cell>
          <cell r="CD579"/>
          <cell r="CE579"/>
          <cell r="CF579"/>
          <cell r="CG579"/>
          <cell r="CH579"/>
          <cell r="CI579"/>
          <cell r="CJ579"/>
          <cell r="CK579"/>
          <cell r="CL579"/>
          <cell r="CM579"/>
          <cell r="CN579"/>
          <cell r="CO579"/>
        </row>
        <row r="580">
          <cell r="B580">
            <v>2035</v>
          </cell>
          <cell r="C580">
            <v>573</v>
          </cell>
          <cell r="D580">
            <v>4</v>
          </cell>
          <cell r="E580">
            <v>10</v>
          </cell>
          <cell r="F580">
            <v>2565</v>
          </cell>
          <cell r="G580">
            <v>800075768260</v>
          </cell>
          <cell r="H580" t="str">
            <v>นาย</v>
          </cell>
          <cell r="I580" t="str">
            <v>กิตติชัย</v>
          </cell>
          <cell r="J580" t="str">
            <v>กันทะยศ</v>
          </cell>
          <cell r="K580">
            <v>1559900168074</v>
          </cell>
          <cell r="L580" t="str">
            <v>มีโชค พลาซ่า</v>
          </cell>
          <cell r="M580" t="str">
            <v>เชียงใหม่ 2</v>
          </cell>
          <cell r="N580">
            <v>8</v>
          </cell>
          <cell r="O580" t="str">
            <v>สินเชื่อธนาคารประชาชน</v>
          </cell>
          <cell r="P580" t="str">
            <v>1.บุคคลค้ำประกัน</v>
          </cell>
          <cell r="Q580">
            <v>51485.23</v>
          </cell>
          <cell r="R580">
            <v>12596.96</v>
          </cell>
          <cell r="S580" t="str">
            <v>แขวงเชียงใหม่</v>
          </cell>
          <cell r="T580" t="str">
            <v>ผบ.2554</v>
          </cell>
          <cell r="U580" t="str">
            <v>2563</v>
          </cell>
          <cell r="V580" t="str">
            <v>ผบ.4884</v>
          </cell>
          <cell r="W580">
            <v>2563</v>
          </cell>
          <cell r="X580"/>
          <cell r="Y580"/>
          <cell r="Z580"/>
          <cell r="AA580">
            <v>1</v>
          </cell>
          <cell r="AB580">
            <v>7</v>
          </cell>
          <cell r="AC580">
            <v>2563</v>
          </cell>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4/10/2565)//กำลังดำเนินการสืบทรัพย์//รายงานผลสืบทรัพย์วันที่ 9/3/2566</v>
          </cell>
          <cell r="BC580">
            <v>1200</v>
          </cell>
          <cell r="BD580">
            <v>10</v>
          </cell>
          <cell r="BE580">
            <v>6</v>
          </cell>
          <cell r="BF580">
            <v>2567</v>
          </cell>
          <cell r="BG580">
            <v>0</v>
          </cell>
          <cell r="BH580" t="str">
            <v>-</v>
          </cell>
          <cell r="BI580" t="str">
            <v>-</v>
          </cell>
          <cell r="BJ580" t="str">
            <v>-</v>
          </cell>
          <cell r="BK580">
            <v>0</v>
          </cell>
          <cell r="BL580">
            <v>1440</v>
          </cell>
          <cell r="BM580">
            <v>0</v>
          </cell>
          <cell r="BN580" t="str">
            <v/>
          </cell>
          <cell r="BO580" t="str">
            <v/>
          </cell>
          <cell r="BP580" t="str">
            <v/>
          </cell>
          <cell r="BQ580" t="str">
            <v>-</v>
          </cell>
          <cell r="BR580" t="str">
            <v>-</v>
          </cell>
          <cell r="BS580" t="str">
            <v>-</v>
          </cell>
          <cell r="BT580" t="str">
            <v>นายกิตติชัย กันทะยศ</v>
          </cell>
          <cell r="BU580">
            <v>883262012592</v>
          </cell>
          <cell r="BV580" t="str">
            <v>1.นายกิตติชัย  กันทะยศ
2.นางสาวภัทรวดี  วงษ์บัวงาม
3.นางสาวสกาวเดือน  ไชยวงค์เดือน
4.นางสาวกัญญาลักษณ์  โนต๊ะ</v>
          </cell>
          <cell r="BW580" t="str">
            <v>จำเลยที่ 1
คู่สมรสจำเลยที่ 1
จำเลยที่ 2
จำเลยที่ 3</v>
          </cell>
          <cell r="BX580" t="str">
            <v>1-5599-00168-07-4
1-1302-00093-45-0
1-5099-00649-53-6
1-5104-00112-73-0</v>
          </cell>
          <cell r="BY580"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0" t="str">
            <v>ไม่พบ</v>
          </cell>
          <cell r="CA580"/>
          <cell r="CB580">
            <v>4</v>
          </cell>
          <cell r="CC580" t="str">
            <v>วรกมล</v>
          </cell>
          <cell r="CD580"/>
          <cell r="CE580"/>
          <cell r="CF580"/>
          <cell r="CG580"/>
          <cell r="CH580"/>
          <cell r="CI580"/>
          <cell r="CJ580"/>
          <cell r="CK580"/>
          <cell r="CL580"/>
          <cell r="CM580"/>
          <cell r="CN580"/>
          <cell r="CO580"/>
        </row>
        <row r="581">
          <cell r="B581">
            <v>2036</v>
          </cell>
          <cell r="C581">
            <v>574</v>
          </cell>
          <cell r="D581">
            <v>4</v>
          </cell>
          <cell r="E581">
            <v>10</v>
          </cell>
          <cell r="F581">
            <v>2565</v>
          </cell>
          <cell r="G581">
            <v>800020229848</v>
          </cell>
          <cell r="H581" t="str">
            <v>นาง</v>
          </cell>
          <cell r="I581" t="str">
            <v>ศิรินภา</v>
          </cell>
          <cell r="J581" t="str">
            <v>ตาคำ</v>
          </cell>
          <cell r="K581">
            <v>3501100426892</v>
          </cell>
          <cell r="L581" t="str">
            <v>มหาวิทยาลัยเชียงใหม่</v>
          </cell>
          <cell r="M581" t="str">
            <v>เชียงใหม่ 2</v>
          </cell>
          <cell r="N581">
            <v>8</v>
          </cell>
          <cell r="O581" t="str">
            <v>สินเชื่อโครงกาลเกื้อกูลผู้ประกอบวิชาชีพทางการศึกษา</v>
          </cell>
          <cell r="P581" t="str">
            <v>1.บุคคลค้ำประกัน</v>
          </cell>
          <cell r="Q581">
            <v>629687.04000000004</v>
          </cell>
          <cell r="R581">
            <v>14005.55</v>
          </cell>
          <cell r="S581" t="str">
            <v>จังหวัดเชียงใหม่</v>
          </cell>
          <cell r="T581" t="str">
            <v>ผบ.174</v>
          </cell>
          <cell r="U581" t="str">
            <v>2561</v>
          </cell>
          <cell r="V581" t="str">
            <v>ผบ.1077</v>
          </cell>
          <cell r="W581">
            <v>2561</v>
          </cell>
          <cell r="X581">
            <v>28</v>
          </cell>
          <cell r="Y581">
            <v>5</v>
          </cell>
          <cell r="Z581">
            <v>2561</v>
          </cell>
          <cell r="AA581"/>
          <cell r="AB581"/>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4/10/2565)//กำลังดำเนินการสืบทรัพย์//รายงานผลสืบวันที่ 10/5/2566</v>
          </cell>
          <cell r="BC581">
            <v>1500</v>
          </cell>
          <cell r="BD581">
            <v>14</v>
          </cell>
          <cell r="BE581">
            <v>3</v>
          </cell>
          <cell r="BF581">
            <v>2567</v>
          </cell>
          <cell r="BG581">
            <v>0</v>
          </cell>
          <cell r="BH581" t="str">
            <v>-</v>
          </cell>
          <cell r="BI581" t="str">
            <v>-</v>
          </cell>
          <cell r="BJ581" t="str">
            <v>-</v>
          </cell>
          <cell r="BK581">
            <v>0</v>
          </cell>
          <cell r="BL581">
            <v>3610</v>
          </cell>
          <cell r="BM581">
            <v>0</v>
          </cell>
          <cell r="BN581" t="str">
            <v/>
          </cell>
          <cell r="BO581" t="str">
            <v/>
          </cell>
          <cell r="BP581" t="str">
            <v/>
          </cell>
          <cell r="BQ581" t="str">
            <v>-</v>
          </cell>
          <cell r="BR581" t="str">
            <v>-</v>
          </cell>
          <cell r="BS581" t="str">
            <v>-</v>
          </cell>
          <cell r="BT581" t="str">
            <v>นางศิรินภา ตาคำ</v>
          </cell>
          <cell r="BU581">
            <v>823658010547</v>
          </cell>
          <cell r="BV581" t="str">
            <v>1.นางสาวศิรินดา  ตาคำ
2.นายประจวบ  แก้วหลวง
3.นางบัวจันทร์  มูลต๊ะ
4.นายบุญเทิง  มูลต๊ะ
5.นางคุณํญญา  นุชทิพย์</v>
          </cell>
          <cell r="BW581" t="str">
            <v>จำเลยที่ 1
คู่สมรสจำเลยที่ 1
จำเลยที่ 2
คู่สมรสจำเลยที่ 2
จำเลยที่ 3</v>
          </cell>
          <cell r="BX581" t="str">
            <v>3-5011-00426-89-2
3-5099-00540-77-8
5-5011-90006-08-8
3-5101-00867-61-8
3-5403-00078-08-1</v>
          </cell>
          <cell r="BY581"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1" t="str">
            <v>พบทรัพย์</v>
          </cell>
          <cell r="CA581"/>
          <cell r="CB581">
            <v>5</v>
          </cell>
          <cell r="CC581" t="str">
            <v>วรกมล</v>
          </cell>
          <cell r="CD581"/>
          <cell r="CE581"/>
          <cell r="CF581"/>
          <cell r="CG581"/>
          <cell r="CH581"/>
          <cell r="CI581"/>
          <cell r="CJ581"/>
          <cell r="CK581"/>
          <cell r="CL581"/>
          <cell r="CM581"/>
          <cell r="CN581"/>
          <cell r="CO581"/>
        </row>
        <row r="582">
          <cell r="B582">
            <v>2037</v>
          </cell>
          <cell r="C582">
            <v>575</v>
          </cell>
          <cell r="D582">
            <v>4</v>
          </cell>
          <cell r="E582">
            <v>10</v>
          </cell>
          <cell r="F582">
            <v>2565</v>
          </cell>
          <cell r="G582">
            <v>800046796093</v>
          </cell>
          <cell r="H582" t="str">
            <v>นาง</v>
          </cell>
          <cell r="I582" t="str">
            <v>อัญญมานี</v>
          </cell>
          <cell r="J582" t="str">
            <v>อินเหลา</v>
          </cell>
          <cell r="K582">
            <v>3501200749774</v>
          </cell>
          <cell r="L582" t="str">
            <v>มีโชค พลาซ่า</v>
          </cell>
          <cell r="M582" t="str">
            <v>เชียงใหม่ 2</v>
          </cell>
          <cell r="N582">
            <v>8</v>
          </cell>
          <cell r="O582" t="str">
            <v>สินเชื่อไทรทอง (วิชาชีพแพทย์)</v>
          </cell>
          <cell r="P582" t="str">
            <v>1.บุคคลค้ำประกัน</v>
          </cell>
          <cell r="Q582">
            <v>219279.67</v>
          </cell>
          <cell r="R582">
            <v>2954.81</v>
          </cell>
          <cell r="S582" t="str">
            <v>แขวงเชียงใหม่</v>
          </cell>
          <cell r="T582" t="str">
            <v>ผบ.2930</v>
          </cell>
          <cell r="U582" t="str">
            <v>2563</v>
          </cell>
          <cell r="V582" t="str">
            <v>ผบ.5460</v>
          </cell>
          <cell r="W582">
            <v>2563</v>
          </cell>
          <cell r="X582"/>
          <cell r="Y582"/>
          <cell r="Z582"/>
          <cell r="AA582">
            <v>11</v>
          </cell>
          <cell r="AB582">
            <v>8</v>
          </cell>
          <cell r="AC582">
            <v>2563</v>
          </cell>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4/10/2565)//มีคำสั่งยกเลิกสืบทรัพย์ วันที่ 27/10/2565</v>
          </cell>
          <cell r="BC582" t="str">
            <v/>
          </cell>
          <cell r="BD582" t="str">
            <v/>
          </cell>
          <cell r="BE582" t="str">
            <v/>
          </cell>
          <cell r="BF582" t="str">
            <v/>
          </cell>
          <cell r="BG582" t="str">
            <v/>
          </cell>
          <cell r="BH582" t="str">
            <v/>
          </cell>
          <cell r="BI582" t="str">
            <v/>
          </cell>
          <cell r="BJ582" t="str">
            <v/>
          </cell>
          <cell r="BK582" t="str">
            <v/>
          </cell>
          <cell r="BL582" t="str">
            <v/>
          </cell>
          <cell r="BM582" t="str">
            <v/>
          </cell>
          <cell r="BN582" t="str">
            <v/>
          </cell>
          <cell r="BO582" t="str">
            <v/>
          </cell>
          <cell r="BP582" t="str">
            <v/>
          </cell>
          <cell r="BQ582" t="str">
            <v/>
          </cell>
          <cell r="BR582" t="str">
            <v/>
          </cell>
          <cell r="BS582" t="str">
            <v/>
          </cell>
          <cell r="BT582" t="str">
            <v>นางอัญญมานี อินเหลา</v>
          </cell>
          <cell r="BU582">
            <v>883263010688</v>
          </cell>
          <cell r="BV582"/>
          <cell r="BW582"/>
          <cell r="BX582"/>
          <cell r="BY582"/>
          <cell r="BZ582"/>
          <cell r="CA582"/>
          <cell r="CB582"/>
          <cell r="CC582" t="str">
            <v>วรกมล</v>
          </cell>
          <cell r="CD582"/>
          <cell r="CE582"/>
          <cell r="CF582"/>
          <cell r="CG582"/>
          <cell r="CH582"/>
          <cell r="CI582"/>
          <cell r="CJ582"/>
          <cell r="CK582" t="str">
            <v>จันทร์นิภา</v>
          </cell>
          <cell r="CL582"/>
          <cell r="CM582"/>
          <cell r="CN582"/>
          <cell r="CO582"/>
        </row>
        <row r="583">
          <cell r="B583">
            <v>2038</v>
          </cell>
          <cell r="C583">
            <v>576</v>
          </cell>
          <cell r="D583">
            <v>4</v>
          </cell>
          <cell r="E583">
            <v>10</v>
          </cell>
          <cell r="F583">
            <v>2565</v>
          </cell>
          <cell r="G583">
            <v>800064292017</v>
          </cell>
          <cell r="H583" t="str">
            <v>นาย</v>
          </cell>
          <cell r="I583" t="str">
            <v>ฐิติวัฒน์</v>
          </cell>
          <cell r="J583" t="str">
            <v>ตุวพลางกูร</v>
          </cell>
          <cell r="K583">
            <v>3100400035735</v>
          </cell>
          <cell r="L583" t="str">
            <v>มีโชค พลาซ่า</v>
          </cell>
          <cell r="M583" t="str">
            <v>เชียงใหม่ 2</v>
          </cell>
          <cell r="N583">
            <v>8</v>
          </cell>
          <cell r="O583" t="str">
            <v>สินเชื่อธนาคารประชาชน</v>
          </cell>
          <cell r="P583" t="str">
            <v>1.บุคคลค้ำประกัน</v>
          </cell>
          <cell r="Q583">
            <v>127060</v>
          </cell>
          <cell r="R583">
            <v>9990.83</v>
          </cell>
          <cell r="S583" t="str">
            <v>แขวงเชียงใหม่</v>
          </cell>
          <cell r="T583" t="str">
            <v>ผบ.2552</v>
          </cell>
          <cell r="U583" t="str">
            <v>2563</v>
          </cell>
          <cell r="V583" t="str">
            <v>ผบ.4885</v>
          </cell>
          <cell r="W583">
            <v>2563</v>
          </cell>
          <cell r="X583"/>
          <cell r="Y583"/>
          <cell r="Z583"/>
          <cell r="AA583">
            <v>1</v>
          </cell>
          <cell r="AB583">
            <v>7</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4/10/2565)//กำลังดำเนินการสืบทรัพย์//รายงานผลสืบทรัพย์วันที่ 15/3/2566</v>
          </cell>
          <cell r="BC583">
            <v>900</v>
          </cell>
          <cell r="BD583">
            <v>14</v>
          </cell>
          <cell r="BE583">
            <v>3</v>
          </cell>
          <cell r="BF583">
            <v>2567</v>
          </cell>
          <cell r="BG583">
            <v>0</v>
          </cell>
          <cell r="BH583" t="str">
            <v>-</v>
          </cell>
          <cell r="BI583" t="str">
            <v>-</v>
          </cell>
          <cell r="BJ583" t="str">
            <v>-</v>
          </cell>
          <cell r="BK583">
            <v>0</v>
          </cell>
          <cell r="BL583">
            <v>2925</v>
          </cell>
          <cell r="BM583">
            <v>0</v>
          </cell>
          <cell r="BN583" t="str">
            <v/>
          </cell>
          <cell r="BO583" t="str">
            <v/>
          </cell>
          <cell r="BP583" t="str">
            <v/>
          </cell>
          <cell r="BQ583" t="str">
            <v>-</v>
          </cell>
          <cell r="BR583" t="str">
            <v>-</v>
          </cell>
          <cell r="BS583" t="str">
            <v>-</v>
          </cell>
          <cell r="BT583" t="str">
            <v>นายฐิติวัฒน์ ตุวพลางกูร</v>
          </cell>
          <cell r="BU583">
            <v>883262012555</v>
          </cell>
          <cell r="BV583" t="str">
            <v>1.นายฐิติวัฒน์  ตุวพลางกูร
2.นายปฎิภาณ  ยศพิมสาร
3.นางสาวมนิสา  จันทร์วิลัย</v>
          </cell>
          <cell r="BW583" t="str">
            <v>จำเลยที่ 1
จำเลยที่ 2
คู่สมรสจำเลยที่ 2</v>
          </cell>
          <cell r="BX583" t="str">
            <v>3-1004-00035-73-5
3-5099-00533-44-5
1-6406-00229-68-1</v>
          </cell>
          <cell r="BY583"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3" t="str">
            <v>พบทรัพย์</v>
          </cell>
          <cell r="CA583"/>
          <cell r="CB583">
            <v>3</v>
          </cell>
          <cell r="CC583" t="str">
            <v>วรกมล</v>
          </cell>
          <cell r="CD583"/>
          <cell r="CE583"/>
          <cell r="CF583"/>
          <cell r="CG583"/>
          <cell r="CH583"/>
          <cell r="CI583"/>
          <cell r="CJ583"/>
          <cell r="CK583"/>
          <cell r="CL583"/>
          <cell r="CM583"/>
          <cell r="CN583"/>
          <cell r="CO583"/>
        </row>
        <row r="584">
          <cell r="B584">
            <v>2039</v>
          </cell>
          <cell r="C584">
            <v>577</v>
          </cell>
          <cell r="D584">
            <v>30</v>
          </cell>
          <cell r="E584">
            <v>9</v>
          </cell>
          <cell r="F584">
            <v>2565</v>
          </cell>
          <cell r="G584">
            <v>800014213881</v>
          </cell>
          <cell r="H584" t="str">
            <v>นาย</v>
          </cell>
          <cell r="I584" t="str">
            <v>วุฒิชัย</v>
          </cell>
          <cell r="J584" t="str">
            <v>แซ่ตั้ง</v>
          </cell>
          <cell r="K584">
            <v>3501900463114</v>
          </cell>
          <cell r="L584" t="str">
            <v>สารภี</v>
          </cell>
          <cell r="M584" t="str">
            <v>เชียงใหม่ 3</v>
          </cell>
          <cell r="N584">
            <v>8</v>
          </cell>
          <cell r="O584" t="str">
            <v>สินเชื่อธนาคารประชาชน</v>
          </cell>
          <cell r="P584" t="str">
            <v>1.บุคคลค้ำประกัน</v>
          </cell>
          <cell r="Q584">
            <v>99182.720000000001</v>
          </cell>
          <cell r="R584">
            <v>8862.4500000000007</v>
          </cell>
          <cell r="S584" t="str">
            <v>แขวงเชียงใหม่</v>
          </cell>
          <cell r="T584" t="str">
            <v>ผบ.13872</v>
          </cell>
          <cell r="U584" t="str">
            <v>2559</v>
          </cell>
          <cell r="V584" t="str">
            <v>ผบ.729</v>
          </cell>
          <cell r="W584">
            <v>2560</v>
          </cell>
          <cell r="X584"/>
          <cell r="Y584"/>
          <cell r="Z584"/>
          <cell r="AA584">
            <v>20</v>
          </cell>
          <cell r="AB584">
            <v>2</v>
          </cell>
          <cell r="AC584">
            <v>2560</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30/9/2565)//กำลังดำเนินการสืบทรัพย์//*สืบทั้ง3คน//สืบแล้ว รายงานผลวันที่ 30/1/2566</v>
          </cell>
          <cell r="BC584">
            <v>1500</v>
          </cell>
          <cell r="BD584">
            <v>25</v>
          </cell>
          <cell r="BE584">
            <v>9</v>
          </cell>
          <cell r="BF584">
            <v>2566</v>
          </cell>
          <cell r="BG584">
            <v>0</v>
          </cell>
          <cell r="BH584" t="str">
            <v>-</v>
          </cell>
          <cell r="BI584" t="str">
            <v>-</v>
          </cell>
          <cell r="BJ584" t="str">
            <v>-</v>
          </cell>
          <cell r="BK584">
            <v>0</v>
          </cell>
          <cell r="BL584">
            <v>1380</v>
          </cell>
          <cell r="BM584">
            <v>0</v>
          </cell>
          <cell r="BN584" t="str">
            <v/>
          </cell>
          <cell r="BO584" t="str">
            <v/>
          </cell>
          <cell r="BP584" t="str">
            <v/>
          </cell>
          <cell r="BQ584" t="str">
            <v>-</v>
          </cell>
          <cell r="BR584" t="str">
            <v>-</v>
          </cell>
          <cell r="BS584" t="str">
            <v>-</v>
          </cell>
          <cell r="BT584" t="str">
            <v>นายวุฒิชัย แซ่ตั้ง</v>
          </cell>
          <cell r="BU584">
            <v>0</v>
          </cell>
          <cell r="BV584" t="str">
            <v>1.นายวุฒิชัย  แซ่ตั้ง
2.นางสาววรรณวิภา  จ๊ะนะ
3.นายกิตติ  มีมาเมิน
4.นางสาวหฤทัย  แซ่ตั้ง
5.นายสมพร  ศรีจันทร์</v>
          </cell>
          <cell r="BW584" t="str">
            <v>จำเลยที่ 1
คู่สมรสจำเลยที่ 1
จำเลยที่ 2
คู่สมรสจำเลยที่ 2
จำเลยที่3</v>
          </cell>
          <cell r="BX584" t="str">
            <v>3-5019-00463-11-3
1-5099-00883-75-0
3-5002-00285-13-1
3-5019-00463-13-0
5-5019-90009-44-8</v>
          </cell>
          <cell r="BY584"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4" t="str">
            <v>พบทรัพย์</v>
          </cell>
          <cell r="CA584"/>
          <cell r="CB584">
            <v>5</v>
          </cell>
          <cell r="CC584" t="str">
            <v>วรกมล</v>
          </cell>
          <cell r="CD584"/>
          <cell r="CE584"/>
          <cell r="CF584"/>
          <cell r="CG584"/>
          <cell r="CH584"/>
          <cell r="CI584"/>
          <cell r="CJ584"/>
          <cell r="CK584"/>
          <cell r="CL584"/>
          <cell r="CM584"/>
          <cell r="CN584"/>
          <cell r="CO584"/>
        </row>
        <row r="585">
          <cell r="B585">
            <v>2040</v>
          </cell>
          <cell r="C585">
            <v>578</v>
          </cell>
          <cell r="D585">
            <v>30</v>
          </cell>
          <cell r="E585">
            <v>9</v>
          </cell>
          <cell r="F585">
            <v>2565</v>
          </cell>
          <cell r="G585">
            <v>853552001770</v>
          </cell>
          <cell r="H585" t="str">
            <v>นาย</v>
          </cell>
          <cell r="I585" t="str">
            <v>วุฒิชัย</v>
          </cell>
          <cell r="J585" t="str">
            <v>แซ่ตั้ง</v>
          </cell>
          <cell r="K585">
            <v>3501900463113</v>
          </cell>
          <cell r="L585" t="str">
            <v>หางดง</v>
          </cell>
          <cell r="M585" t="str">
            <v>เชียงใหม่ 3</v>
          </cell>
          <cell r="N585">
            <v>8</v>
          </cell>
          <cell r="O585" t="str">
            <v>สินเชื่อธนาคารประชาชน</v>
          </cell>
          <cell r="P585" t="str">
            <v>1.บุคคลค้ำประกัน</v>
          </cell>
          <cell r="Q585">
            <v>503133.56</v>
          </cell>
          <cell r="R585">
            <v>49758.75</v>
          </cell>
          <cell r="S585" t="str">
            <v>แขวงเชียงใหม่</v>
          </cell>
          <cell r="T585" t="str">
            <v>ผบ.3226</v>
          </cell>
          <cell r="U585" t="str">
            <v>2559</v>
          </cell>
          <cell r="V585" t="str">
            <v>ผบ.364</v>
          </cell>
          <cell r="W585">
            <v>2560</v>
          </cell>
          <cell r="X585"/>
          <cell r="Y585"/>
          <cell r="Z585"/>
          <cell r="AA585">
            <v>27</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30/9/2565)//กำลังดำเนินการสืบทรัพย์//*ใช้ผลสืบของ 2039 เนื่องจากมีจำเลยคนเดียว//สืบแล้ว รายงานผลวันที่ 30/1/2566</v>
          </cell>
          <cell r="BC585" t="str">
            <v/>
          </cell>
          <cell r="BD585" t="str">
            <v/>
          </cell>
          <cell r="BE585" t="str">
            <v/>
          </cell>
          <cell r="BF585" t="str">
            <v/>
          </cell>
          <cell r="BG585" t="str">
            <v/>
          </cell>
          <cell r="BH585" t="str">
            <v/>
          </cell>
          <cell r="BI585" t="str">
            <v/>
          </cell>
          <cell r="BJ585" t="str">
            <v/>
          </cell>
          <cell r="BK585" t="str">
            <v/>
          </cell>
          <cell r="BL585" t="str">
            <v/>
          </cell>
          <cell r="BM585" t="str">
            <v/>
          </cell>
          <cell r="BN585" t="str">
            <v/>
          </cell>
          <cell r="BO585" t="str">
            <v/>
          </cell>
          <cell r="BP585" t="str">
            <v/>
          </cell>
          <cell r="BQ585" t="str">
            <v/>
          </cell>
          <cell r="BR585" t="str">
            <v/>
          </cell>
          <cell r="BS585" t="str">
            <v/>
          </cell>
          <cell r="BT585" t="str">
            <v>นายวุฒิชัย แซ่ตั้ง</v>
          </cell>
          <cell r="BU585">
            <v>0</v>
          </cell>
          <cell r="BV585" t="str">
            <v>1.นายวุฒิชัย  แซ่ตั้ง
2.นางสาววรรณวิภา  จ๊ะนะ</v>
          </cell>
          <cell r="BW585" t="str">
            <v>จำเลยที่ 1
คู่สมรสจำเลยที่ 1</v>
          </cell>
          <cell r="BX585" t="str">
            <v>3-5019-00463-11-3
1-5099-00883-75-0</v>
          </cell>
          <cell r="BY585" t="str">
            <v>ไม่พบว่ามีกรรมสิทธิ์ในที่ดิน อ.สารภี  จ.เชียงใหม่
'ไม่พบว่ามีกรรมสิทธิ์ในที่ดิน อ.สารภี  จ.เชียงใหม่</v>
          </cell>
          <cell r="BZ585" t="str">
            <v>ไม่พบทรัพย์</v>
          </cell>
          <cell r="CA585"/>
          <cell r="CB585">
            <v>2</v>
          </cell>
          <cell r="CC585" t="str">
            <v>วรกมล</v>
          </cell>
          <cell r="CD585"/>
          <cell r="CE585"/>
          <cell r="CF585"/>
          <cell r="CG585"/>
          <cell r="CH585"/>
          <cell r="CI585"/>
          <cell r="CJ585"/>
          <cell r="CK585" t="str">
            <v>จันทร์นิภา</v>
          </cell>
          <cell r="CL585"/>
          <cell r="CM585"/>
          <cell r="CN585"/>
          <cell r="CO585"/>
        </row>
        <row r="586">
          <cell r="B586">
            <v>2041</v>
          </cell>
          <cell r="C586">
            <v>579</v>
          </cell>
          <cell r="D586">
            <v>30</v>
          </cell>
          <cell r="E586">
            <v>9</v>
          </cell>
          <cell r="F586">
            <v>2565</v>
          </cell>
          <cell r="G586">
            <v>800005518579</v>
          </cell>
          <cell r="H586" t="str">
            <v>จ.ส.ต.</v>
          </cell>
          <cell r="I586" t="str">
            <v>พิสิษฎิ์ผล(เยียน)</v>
          </cell>
          <cell r="J586" t="str">
            <v>ชุ่มเย็น</v>
          </cell>
          <cell r="K586">
            <v>3501900181568</v>
          </cell>
          <cell r="L586" t="str">
            <v>สารภี</v>
          </cell>
          <cell r="M586" t="str">
            <v>เชียงใหม่ 3</v>
          </cell>
          <cell r="N586">
            <v>8</v>
          </cell>
          <cell r="O586" t="str">
            <v>สินเชื่อสวัสดิการ</v>
          </cell>
          <cell r="P586" t="str">
            <v>1.บุคคลค้ำประกัน</v>
          </cell>
          <cell r="Q586">
            <v>606590.15</v>
          </cell>
          <cell r="R586">
            <v>233675.21</v>
          </cell>
          <cell r="S586" t="str">
            <v>จังหวัดเชียงใหม่</v>
          </cell>
          <cell r="T586" t="str">
            <v>ผบ.15855</v>
          </cell>
          <cell r="U586" t="str">
            <v>2558</v>
          </cell>
          <cell r="V586" t="str">
            <v>ผบ.2408</v>
          </cell>
          <cell r="W586">
            <v>2558</v>
          </cell>
          <cell r="X586"/>
          <cell r="Y586"/>
          <cell r="Z586"/>
          <cell r="AA586">
            <v>25</v>
          </cell>
          <cell r="AB586">
            <v>11</v>
          </cell>
          <cell r="AC586">
            <v>2558</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จ.ส.ต.พิสิษฎิ์ผล(เยียน) ชุ่มเย็น</v>
          </cell>
          <cell r="BU586">
            <v>823757010036</v>
          </cell>
          <cell r="BV586"/>
          <cell r="BW586"/>
          <cell r="BX586"/>
          <cell r="BY586"/>
          <cell r="BZ586"/>
          <cell r="CA586"/>
          <cell r="CB586"/>
          <cell r="CC586" t="str">
            <v>วรกมล</v>
          </cell>
          <cell r="CD586"/>
          <cell r="CE586"/>
          <cell r="CF586"/>
          <cell r="CG586"/>
          <cell r="CH586"/>
          <cell r="CI586"/>
          <cell r="CJ586"/>
          <cell r="CK586"/>
          <cell r="CL586"/>
          <cell r="CM586"/>
          <cell r="CN586"/>
          <cell r="CO586"/>
        </row>
        <row r="587">
          <cell r="B587">
            <v>2042</v>
          </cell>
          <cell r="C587">
            <v>580</v>
          </cell>
          <cell r="D587">
            <v>2</v>
          </cell>
          <cell r="E587">
            <v>8</v>
          </cell>
          <cell r="F587">
            <v>2565</v>
          </cell>
          <cell r="G587">
            <v>800038966407</v>
          </cell>
          <cell r="H587" t="str">
            <v>นางสาว</v>
          </cell>
          <cell r="I587" t="str">
            <v>กรรณิการ์</v>
          </cell>
          <cell r="J587" t="str">
            <v>วงค์ลังการ์</v>
          </cell>
          <cell r="K587">
            <v>1509900499968</v>
          </cell>
          <cell r="L587" t="str">
            <v>ถนนทิพย์เนตร</v>
          </cell>
          <cell r="M587" t="str">
            <v>เชียงใหม่ 1</v>
          </cell>
          <cell r="N587">
            <v>8</v>
          </cell>
          <cell r="O587" t="str">
            <v>สินเชื่อธนาคารประชาชน</v>
          </cell>
          <cell r="P587" t="str">
            <v>1.บุคคลค้ำประกัน</v>
          </cell>
          <cell r="Q587">
            <v>97520</v>
          </cell>
          <cell r="R587">
            <v>29047.08</v>
          </cell>
          <cell r="S587" t="str">
            <v>จังหวัดฮอด</v>
          </cell>
          <cell r="T587" t="str">
            <v>ผบ.1132</v>
          </cell>
          <cell r="U587">
            <v>2561</v>
          </cell>
          <cell r="V587" t="str">
            <v>ผบ.1398</v>
          </cell>
          <cell r="W587">
            <v>2561</v>
          </cell>
          <cell r="X587">
            <v>28</v>
          </cell>
          <cell r="Y587">
            <v>11</v>
          </cell>
          <cell r="Z587">
            <v>2561</v>
          </cell>
          <cell r="AA587"/>
          <cell r="AB587"/>
          <cell r="AC587"/>
          <cell r="AD587">
            <v>28</v>
          </cell>
          <cell r="AE587">
            <v>11</v>
          </cell>
          <cell r="AF587">
            <v>2561</v>
          </cell>
          <cell r="AG587">
            <v>23</v>
          </cell>
          <cell r="AH587">
            <v>4</v>
          </cell>
          <cell r="AI587">
            <v>2562</v>
          </cell>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2/8/2565)//กำลังดำเนินการสืบทรัพย์//สืบแล้ว รายงานวันที่ 5/1/2566</v>
          </cell>
          <cell r="BC587" t="str">
            <v>0
1200</v>
          </cell>
          <cell r="BD587" t="str">
            <v>8
8</v>
          </cell>
          <cell r="BE587" t="str">
            <v>1
3</v>
          </cell>
          <cell r="BF587" t="str">
            <v>2567
2567</v>
          </cell>
          <cell r="BG587">
            <v>0</v>
          </cell>
          <cell r="BH587" t="str">
            <v>-</v>
          </cell>
          <cell r="BI587" t="str">
            <v>-</v>
          </cell>
          <cell r="BJ587" t="str">
            <v>-</v>
          </cell>
          <cell r="BK587">
            <v>0</v>
          </cell>
          <cell r="BL587" t="str">
            <v>1785
300</v>
          </cell>
          <cell r="BM587">
            <v>0</v>
          </cell>
          <cell r="BN587">
            <v>8</v>
          </cell>
          <cell r="BO587">
            <v>3</v>
          </cell>
          <cell r="BP587">
            <v>2567</v>
          </cell>
          <cell r="BQ587" t="str">
            <v>-</v>
          </cell>
          <cell r="BR587" t="str">
            <v>-</v>
          </cell>
          <cell r="BS587" t="str">
            <v>-</v>
          </cell>
          <cell r="BT587" t="str">
            <v>นางสาวกรรณิการ์ วงค์ลังการ์</v>
          </cell>
          <cell r="BU587">
            <v>823561010657</v>
          </cell>
          <cell r="BV587" t="str">
            <v>1.นางสาวกรรณิการ์  วงค์ลังการ์
2.นางสาวดวงพร  แจ่มแจ้ง
3.นางสาวรัตนา  หน่อคำหล้า
4.นายเสวก  คำมา</v>
          </cell>
          <cell r="BW587" t="str">
            <v>จำเลยที่ 1
จำเลยที่ 2
จำเลยที่ 3
คู่สมรสจำเลยที่ 3</v>
          </cell>
          <cell r="BX587" t="str">
            <v>1-5099-00499-96-8
1-5806-00029-78-0
3-5603-00136-28-5
3-5015-00010-77-4</v>
          </cell>
          <cell r="BY58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7" t="str">
            <v>พบทรัพย์</v>
          </cell>
          <cell r="CA587"/>
          <cell r="CB587">
            <v>4</v>
          </cell>
          <cell r="CC587" t="str">
            <v>วรกมล</v>
          </cell>
          <cell r="CD587"/>
          <cell r="CE587"/>
          <cell r="CF587"/>
          <cell r="CG587"/>
          <cell r="CH587"/>
          <cell r="CI587"/>
          <cell r="CJ587"/>
          <cell r="CK587"/>
          <cell r="CL587"/>
          <cell r="CM587"/>
          <cell r="CN587"/>
          <cell r="CO587"/>
        </row>
        <row r="588">
          <cell r="B588">
            <v>2043</v>
          </cell>
          <cell r="C588">
            <v>581</v>
          </cell>
          <cell r="D588">
            <v>5</v>
          </cell>
          <cell r="E588">
            <v>9</v>
          </cell>
          <cell r="F588">
            <v>2565</v>
          </cell>
          <cell r="G588">
            <v>800056466371</v>
          </cell>
          <cell r="H588" t="str">
            <v>นาย</v>
          </cell>
          <cell r="I588" t="str">
            <v>นพดล</v>
          </cell>
          <cell r="J588" t="str">
            <v>ขาวสวย</v>
          </cell>
          <cell r="K588">
            <v>3500500271666</v>
          </cell>
          <cell r="L588" t="str">
            <v>ช้างคลาน</v>
          </cell>
          <cell r="M588" t="str">
            <v>เชียงใหม่ 1</v>
          </cell>
          <cell r="N588">
            <v>8</v>
          </cell>
          <cell r="O588" t="str">
            <v>สินเชื่อธนาคารประชาชน</v>
          </cell>
          <cell r="P588" t="str">
            <v>1.บุคคลค้ำประกัน</v>
          </cell>
          <cell r="Q588">
            <v>83328</v>
          </cell>
          <cell r="R588">
            <v>42322.74</v>
          </cell>
          <cell r="S588" t="str">
            <v>แขวงเชียงใหม่</v>
          </cell>
          <cell r="T588" t="str">
            <v>ผบE1984</v>
          </cell>
          <cell r="U588">
            <v>2565</v>
          </cell>
          <cell r="V588" t="str">
            <v>ผบE5483</v>
          </cell>
          <cell r="W588">
            <v>2565</v>
          </cell>
          <cell r="X588">
            <v>1</v>
          </cell>
          <cell r="Y588">
            <v>8</v>
          </cell>
          <cell r="Z588">
            <v>2565</v>
          </cell>
          <cell r="AA588"/>
          <cell r="AB588"/>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สืบทรัพย์ (คำสั่ง 5/9/2565)//กำลังดำเนินการสืบทรัพย์//สืบแล้ว รายงานวันที่ 5/1/2566</v>
          </cell>
          <cell r="BC588">
            <v>900</v>
          </cell>
          <cell r="BD588">
            <v>8</v>
          </cell>
          <cell r="BE588">
            <v>3</v>
          </cell>
          <cell r="BF588">
            <v>2567</v>
          </cell>
          <cell r="BG588">
            <v>0</v>
          </cell>
          <cell r="BH588" t="str">
            <v>-</v>
          </cell>
          <cell r="BI588" t="str">
            <v>-</v>
          </cell>
          <cell r="BJ588" t="str">
            <v>-</v>
          </cell>
          <cell r="BK588">
            <v>0</v>
          </cell>
          <cell r="BL588">
            <v>1190</v>
          </cell>
          <cell r="BM588">
            <v>0</v>
          </cell>
          <cell r="BN588" t="str">
            <v/>
          </cell>
          <cell r="BO588" t="str">
            <v/>
          </cell>
          <cell r="BP588" t="str">
            <v/>
          </cell>
          <cell r="BQ588" t="str">
            <v>-</v>
          </cell>
          <cell r="BR588" t="str">
            <v>-</v>
          </cell>
          <cell r="BS588" t="str">
            <v>-</v>
          </cell>
          <cell r="BT588" t="str">
            <v>นายนพดล ขาวสวย</v>
          </cell>
          <cell r="BU588">
            <v>823560011126</v>
          </cell>
          <cell r="BV588" t="str">
            <v>1.นายนพดล  ขาวสวย
2.นางสุภาพร  ขันตี
3.นายเสนอ  ศรีวิเศษ</v>
          </cell>
          <cell r="BW588" t="str">
            <v>จำเลยที่ 1
คู่สมรสจำเลยที่ 1
จำเลยที่ 2</v>
          </cell>
          <cell r="BX588" t="str">
            <v>3-5005-00271-66-6
3-5005-00558-23-0
3-5099-00043-33-2</v>
          </cell>
          <cell r="BY588"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8" t="str">
            <v>พบทรัพย์</v>
          </cell>
          <cell r="CA588"/>
          <cell r="CB588">
            <v>3</v>
          </cell>
          <cell r="CC588" t="str">
            <v>วรกมล</v>
          </cell>
          <cell r="CD588"/>
          <cell r="CE588"/>
          <cell r="CF588"/>
          <cell r="CG588"/>
          <cell r="CH588"/>
          <cell r="CI588"/>
          <cell r="CJ588"/>
          <cell r="CK588"/>
          <cell r="CL588"/>
          <cell r="CM588"/>
          <cell r="CN588"/>
          <cell r="CO588"/>
        </row>
        <row r="589">
          <cell r="B589">
            <v>2044</v>
          </cell>
          <cell r="C589">
            <v>582</v>
          </cell>
          <cell r="D589">
            <v>7</v>
          </cell>
          <cell r="E589">
            <v>9</v>
          </cell>
          <cell r="F589">
            <v>2565</v>
          </cell>
          <cell r="G589">
            <v>800022288867</v>
          </cell>
          <cell r="H589" t="str">
            <v>นาย</v>
          </cell>
          <cell r="I589" t="str">
            <v xml:space="preserve">วรวิทย์ </v>
          </cell>
          <cell r="J589" t="str">
            <v>พุกเข้ม</v>
          </cell>
          <cell r="K589">
            <v>1609900006502</v>
          </cell>
          <cell r="L589" t="str">
            <v>หนองหอย</v>
          </cell>
          <cell r="M589" t="str">
            <v>เชียงใหม่ 1</v>
          </cell>
          <cell r="N589">
            <v>8</v>
          </cell>
          <cell r="O589" t="str">
            <v>สินเชื่อธนาคารประชาชน</v>
          </cell>
          <cell r="P589" t="str">
            <v>1.บุคคลค้ำประกัน</v>
          </cell>
          <cell r="Q589">
            <v>35552</v>
          </cell>
          <cell r="R589">
            <v>14279.84</v>
          </cell>
          <cell r="S589" t="str">
            <v>แขวงนครสวรรค์</v>
          </cell>
          <cell r="T589" t="str">
            <v>ผบ.5493</v>
          </cell>
          <cell r="U589">
            <v>2558</v>
          </cell>
          <cell r="V589" t="str">
            <v>ผบ.5669</v>
          </cell>
          <cell r="W589">
            <v>2558</v>
          </cell>
          <cell r="X589">
            <v>23</v>
          </cell>
          <cell r="Y589">
            <v>12</v>
          </cell>
          <cell r="Z589">
            <v>2558</v>
          </cell>
          <cell r="AA589"/>
          <cell r="AB589"/>
          <cell r="AC589"/>
          <cell r="AD589">
            <v>23</v>
          </cell>
          <cell r="AE589">
            <v>12</v>
          </cell>
          <cell r="AF589">
            <v>2558</v>
          </cell>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7/9/2565)//กำลังดำเนินการสืบทรัพย์//สืบแล้ว รายงานวันที่ 5/1/2566</v>
          </cell>
          <cell r="BC589">
            <v>1200</v>
          </cell>
          <cell r="BD589">
            <v>5</v>
          </cell>
          <cell r="BE589">
            <v>3</v>
          </cell>
          <cell r="BF589">
            <v>2567</v>
          </cell>
          <cell r="BG589">
            <v>0</v>
          </cell>
          <cell r="BH589" t="str">
            <v>-</v>
          </cell>
          <cell r="BI589" t="str">
            <v>-</v>
          </cell>
          <cell r="BJ589" t="str">
            <v>-</v>
          </cell>
          <cell r="BK589">
            <v>0</v>
          </cell>
          <cell r="BL589">
            <v>1930</v>
          </cell>
          <cell r="BM589">
            <v>0</v>
          </cell>
          <cell r="BN589" t="str">
            <v/>
          </cell>
          <cell r="BO589" t="str">
            <v/>
          </cell>
          <cell r="BP589" t="str">
            <v/>
          </cell>
          <cell r="BQ589" t="str">
            <v>-</v>
          </cell>
          <cell r="BR589" t="str">
            <v>-</v>
          </cell>
          <cell r="BS589" t="str">
            <v>-</v>
          </cell>
          <cell r="BT589" t="str">
            <v>นายวรวิทย์  พุกเข้ม</v>
          </cell>
          <cell r="BU589">
            <v>883161020001</v>
          </cell>
          <cell r="BV589" t="str">
            <v>1.นายวรวิทย์หรือกำชัย พุกเข้ม
2.นายอนุสรณ์ ลำนักเนตร
3.นายทนงศักดิ์ เต๋วิยะ
4.นางกัญญา ชัยวงค์</v>
          </cell>
          <cell r="BW589" t="str">
            <v>จำเลยที่ 1
จำเลยที่ 2
จำเลยที่ 3
คู่สมรสจำเลยที่ 3</v>
          </cell>
          <cell r="BX589" t="str">
            <v>1-6099-00006-50-2
1-5010-90004-84-6
3-5012-00936-54-0
3-5015-00494-71-2</v>
          </cell>
          <cell r="BY589"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89" t="str">
            <v>พบทรัพย์</v>
          </cell>
          <cell r="CA589"/>
          <cell r="CB589">
            <v>4</v>
          </cell>
          <cell r="CC589" t="str">
            <v>วรกมล</v>
          </cell>
          <cell r="CD589"/>
          <cell r="CE589"/>
          <cell r="CF589"/>
          <cell r="CG589"/>
          <cell r="CH589"/>
          <cell r="CI589"/>
          <cell r="CJ589"/>
          <cell r="CK589"/>
          <cell r="CL589"/>
          <cell r="CM589"/>
          <cell r="CN589"/>
          <cell r="CO589"/>
        </row>
        <row r="590">
          <cell r="B590">
            <v>2045</v>
          </cell>
          <cell r="C590">
            <v>583</v>
          </cell>
          <cell r="D590">
            <v>12</v>
          </cell>
          <cell r="E590">
            <v>9</v>
          </cell>
          <cell r="F590">
            <v>2565</v>
          </cell>
          <cell r="G590">
            <v>800033929228</v>
          </cell>
          <cell r="H590" t="str">
            <v>นาย</v>
          </cell>
          <cell r="I590" t="str">
            <v>ธเนศวร</v>
          </cell>
          <cell r="J590" t="str">
            <v>จินดารัตน์</v>
          </cell>
          <cell r="K590">
            <v>1549900047633</v>
          </cell>
          <cell r="L590" t="str">
            <v>เชียงใหม่</v>
          </cell>
          <cell r="M590" t="str">
            <v>เชียงใหม่ 1</v>
          </cell>
          <cell r="N590">
            <v>8</v>
          </cell>
          <cell r="O590" t="str">
            <v>สินเชื่อธนาคารประชาชน</v>
          </cell>
          <cell r="P590" t="str">
            <v>1.บุคคลค้ำประกัน</v>
          </cell>
          <cell r="Q590">
            <v>47221.66</v>
          </cell>
          <cell r="R590">
            <v>7661.13</v>
          </cell>
          <cell r="S590" t="str">
            <v>จังหวัดแพร่</v>
          </cell>
          <cell r="T590" t="str">
            <v>ผบ.3376</v>
          </cell>
          <cell r="U590">
            <v>2558</v>
          </cell>
          <cell r="V590" t="str">
            <v>ผบ.190</v>
          </cell>
          <cell r="W590">
            <v>2558</v>
          </cell>
          <cell r="X590">
            <v>8</v>
          </cell>
          <cell r="Y590">
            <v>2</v>
          </cell>
          <cell r="Z590">
            <v>2559</v>
          </cell>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12/9/2565)//กำลังดำเนินการสืบทรัพย์//สืบแล้ว รายงานวันที่ 5/1/2566</v>
          </cell>
          <cell r="BC590" t="str">
            <v>0
900</v>
          </cell>
          <cell r="BD590" t="str">
            <v>8
8</v>
          </cell>
          <cell r="BE590" t="str">
            <v>1
3</v>
          </cell>
          <cell r="BF590" t="str">
            <v>2567
2567</v>
          </cell>
          <cell r="BG590">
            <v>0</v>
          </cell>
          <cell r="BH590" t="str">
            <v>-</v>
          </cell>
          <cell r="BI590" t="str">
            <v>-</v>
          </cell>
          <cell r="BJ590" t="str">
            <v>-</v>
          </cell>
          <cell r="BK590">
            <v>0</v>
          </cell>
          <cell r="BL590" t="str">
            <v>945
195</v>
          </cell>
          <cell r="BM590">
            <v>0</v>
          </cell>
          <cell r="BN590" t="str">
            <v/>
          </cell>
          <cell r="BO590" t="str">
            <v/>
          </cell>
          <cell r="BP590" t="str">
            <v/>
          </cell>
          <cell r="BQ590" t="str">
            <v>-</v>
          </cell>
          <cell r="BR590" t="str">
            <v>-</v>
          </cell>
          <cell r="BS590" t="str">
            <v>-</v>
          </cell>
          <cell r="BT590" t="str">
            <v>นายธเนศวร จินดารัตน์</v>
          </cell>
          <cell r="BU590">
            <v>823558010508</v>
          </cell>
          <cell r="BV590" t="str">
            <v>1.นายธเนศวร จินดารัตน์
2.นางสาวนริศรา ขอนเคียน
3.นางสาวจริญญา ยศเพ็ชรกาศ</v>
          </cell>
          <cell r="BW590" t="str">
            <v>จำเลยที่ 1
จำเลยที่ 2
จำเลยที่ 3</v>
          </cell>
          <cell r="BX590" t="str">
            <v>1-5499-00047-63-3
1-5499-00146-31-3
1-5101-00129-09-2</v>
          </cell>
          <cell r="BY59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0" t="str">
            <v>พบทรัพย์</v>
          </cell>
          <cell r="CA590"/>
          <cell r="CB590">
            <v>3</v>
          </cell>
          <cell r="CC590" t="str">
            <v>วรกมล</v>
          </cell>
          <cell r="CD590"/>
          <cell r="CE590"/>
          <cell r="CF590"/>
          <cell r="CG590"/>
          <cell r="CH590"/>
          <cell r="CI590"/>
          <cell r="CJ590"/>
          <cell r="CK590"/>
          <cell r="CL590"/>
          <cell r="CM590"/>
          <cell r="CN590"/>
          <cell r="CO590"/>
        </row>
        <row r="591">
          <cell r="B591">
            <v>2046</v>
          </cell>
          <cell r="C591">
            <v>584</v>
          </cell>
          <cell r="D591">
            <v>12</v>
          </cell>
          <cell r="E591">
            <v>9</v>
          </cell>
          <cell r="F591">
            <v>2565</v>
          </cell>
          <cell r="G591">
            <v>800041047674</v>
          </cell>
          <cell r="H591" t="str">
            <v>นางสาว</v>
          </cell>
          <cell r="I591" t="str">
            <v>เนตรนรินทร์</v>
          </cell>
          <cell r="J591" t="str">
            <v>ปินไข</v>
          </cell>
          <cell r="K591">
            <v>1520800052513</v>
          </cell>
          <cell r="L591" t="str">
            <v>ถนนทิพย์เนตร</v>
          </cell>
          <cell r="M591" t="str">
            <v>เชียงใหม่ 1</v>
          </cell>
          <cell r="N591">
            <v>8</v>
          </cell>
          <cell r="O591" t="str">
            <v>สินเชื่อธนาคารประชาชน</v>
          </cell>
          <cell r="P591" t="str">
            <v>1.บุคคลค้ำประกัน</v>
          </cell>
          <cell r="Q591">
            <v>60000</v>
          </cell>
          <cell r="R591">
            <v>11688.86</v>
          </cell>
          <cell r="S591" t="str">
            <v>แขวงลำปาง</v>
          </cell>
          <cell r="T591" t="str">
            <v>ผบ.1813</v>
          </cell>
          <cell r="U591">
            <v>2559</v>
          </cell>
          <cell r="V591" t="str">
            <v>ผบ.4646</v>
          </cell>
          <cell r="W591">
            <v>2559</v>
          </cell>
          <cell r="X591">
            <v>9</v>
          </cell>
          <cell r="Y591">
            <v>8</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12/9/2565)//กำลังดำเนินการสืบทรัพย์//รายงานผลสืบทรัพย์วันที่ 19-12-65</v>
          </cell>
          <cell r="BC591">
            <v>1200</v>
          </cell>
          <cell r="BD591">
            <v>28</v>
          </cell>
          <cell r="BE591">
            <v>8</v>
          </cell>
          <cell r="BF591">
            <v>2566</v>
          </cell>
          <cell r="BG591">
            <v>0</v>
          </cell>
          <cell r="BH591" t="str">
            <v>-</v>
          </cell>
          <cell r="BI591" t="str">
            <v>-</v>
          </cell>
          <cell r="BJ591" t="str">
            <v>-</v>
          </cell>
          <cell r="BK591">
            <v>0</v>
          </cell>
          <cell r="BL591">
            <v>2360</v>
          </cell>
          <cell r="BM591">
            <v>0</v>
          </cell>
          <cell r="BN591" t="str">
            <v/>
          </cell>
          <cell r="BO591" t="str">
            <v/>
          </cell>
          <cell r="BP591" t="str">
            <v/>
          </cell>
          <cell r="BQ591" t="str">
            <v>-</v>
          </cell>
          <cell r="BR591" t="str">
            <v>-</v>
          </cell>
          <cell r="BS591" t="str">
            <v>-</v>
          </cell>
          <cell r="BT591" t="str">
            <v>นางสาวเนตรนรินทร์ ปินไข</v>
          </cell>
          <cell r="BU591">
            <v>823558011311</v>
          </cell>
          <cell r="BV591" t="str">
            <v>1.นางสาวเนตรนรินทร์ ปินไข
2.นายนัฐพล บรรลือหาญ
3.นายศรรามหรือพชรภพ บุญปิง
4.นายวีระชัย สมช่วง</v>
          </cell>
          <cell r="BW591" t="str">
            <v>จำเลยที่ 1
คู่สมรสจำเลยที่ 1
จำเลยที่ 2
จำเลยที่ 3</v>
          </cell>
          <cell r="BX591" t="str">
            <v>1-5208-00052-51-3
1-1004-00231-69-4
1-6299-00270-08-1
1-5099-01031-75-7</v>
          </cell>
          <cell r="BY591"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1" t="str">
            <v>ไม่พบทรัพย์</v>
          </cell>
          <cell r="CA591"/>
          <cell r="CB591">
            <v>4</v>
          </cell>
          <cell r="CC591" t="str">
            <v>วรกมล</v>
          </cell>
          <cell r="CD591"/>
          <cell r="CE591"/>
          <cell r="CF591"/>
          <cell r="CG591"/>
          <cell r="CH591"/>
          <cell r="CI591"/>
          <cell r="CJ591"/>
          <cell r="CK591"/>
          <cell r="CL591"/>
          <cell r="CM591">
            <v>243468</v>
          </cell>
          <cell r="CN591"/>
          <cell r="CO591"/>
        </row>
        <row r="592">
          <cell r="B592">
            <v>2047</v>
          </cell>
          <cell r="C592">
            <v>585</v>
          </cell>
          <cell r="D592">
            <v>12</v>
          </cell>
          <cell r="E592">
            <v>9</v>
          </cell>
          <cell r="F592">
            <v>2565</v>
          </cell>
          <cell r="G592">
            <v>800041050595</v>
          </cell>
          <cell r="H592" t="str">
            <v>นาย</v>
          </cell>
          <cell r="I592" t="str">
            <v>สงคราม</v>
          </cell>
          <cell r="J592" t="str">
            <v>บุญปิง</v>
          </cell>
          <cell r="K592">
            <v>1629900270081</v>
          </cell>
          <cell r="L592" t="str">
            <v>ถนนทิพย์เนตร</v>
          </cell>
          <cell r="M592" t="str">
            <v>เชียงใหม่ 1</v>
          </cell>
          <cell r="N592">
            <v>8</v>
          </cell>
          <cell r="O592" t="str">
            <v>สินเชื่อธนาคารประชาชน</v>
          </cell>
          <cell r="P592" t="str">
            <v>1.บุคคลค้ำประกัน</v>
          </cell>
          <cell r="Q592">
            <v>57500</v>
          </cell>
          <cell r="R592">
            <v>10523.49</v>
          </cell>
          <cell r="S592" t="str">
            <v>แขวงลำปาง</v>
          </cell>
          <cell r="T592" t="str">
            <v>ผบ.1811</v>
          </cell>
          <cell r="U592">
            <v>2559</v>
          </cell>
          <cell r="V592" t="str">
            <v>ผบ.4644</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v>
          </cell>
          <cell r="BC592" t="str">
            <v/>
          </cell>
          <cell r="BD592" t="str">
            <v/>
          </cell>
          <cell r="BE592" t="str">
            <v/>
          </cell>
          <cell r="BF592" t="str">
            <v/>
          </cell>
          <cell r="BG592" t="str">
            <v/>
          </cell>
          <cell r="BH592" t="str">
            <v/>
          </cell>
          <cell r="BI592" t="str">
            <v/>
          </cell>
          <cell r="BJ592" t="str">
            <v/>
          </cell>
          <cell r="BK592" t="str">
            <v/>
          </cell>
          <cell r="BL592" t="str">
            <v/>
          </cell>
          <cell r="BM592" t="str">
            <v/>
          </cell>
          <cell r="BN592" t="str">
            <v/>
          </cell>
          <cell r="BO592" t="str">
            <v/>
          </cell>
          <cell r="BP592" t="str">
            <v/>
          </cell>
          <cell r="BQ592" t="str">
            <v/>
          </cell>
          <cell r="BR592" t="str">
            <v/>
          </cell>
          <cell r="BS592" t="str">
            <v/>
          </cell>
          <cell r="BT592" t="str">
            <v>นายสงคราม บุญปิง</v>
          </cell>
          <cell r="BU592">
            <v>823558011281</v>
          </cell>
          <cell r="BV592" t="str">
            <v>1.นายศรรามหรือพชรภพ บุญปิง
2.นางสาวเนตรนรินทร์ ปินไข
3.นายนัฐพล บรรลือหาญ
4.นายวีระชัย สมช่วง</v>
          </cell>
          <cell r="BW592" t="str">
            <v>จำเลยที่ 1
จำเลยที่ 2
คู่สมรสจำเลยที่ 2
จำเลยที่ 3</v>
          </cell>
          <cell r="BX592" t="str">
            <v>1-6299-00270-08-1
1-5208-00052-51-3
1-1004-00231-69-4
1-5099-01031-75-7</v>
          </cell>
          <cell r="BY592"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2048</v>
          </cell>
          <cell r="C593">
            <v>586</v>
          </cell>
          <cell r="D593">
            <v>7</v>
          </cell>
          <cell r="E593">
            <v>10</v>
          </cell>
          <cell r="F593">
            <v>2565</v>
          </cell>
          <cell r="G593">
            <v>800096429033</v>
          </cell>
          <cell r="H593" t="str">
            <v>จ.ส.ต.หรือนาย</v>
          </cell>
          <cell r="I593" t="str">
            <v>ทวีชัย</v>
          </cell>
          <cell r="J593" t="str">
            <v>พีรพิพัฒน์</v>
          </cell>
          <cell r="K593">
            <v>3570600004236</v>
          </cell>
          <cell r="L593" t="str">
            <v>มหาวิทยาลัยเชียงใหม่</v>
          </cell>
          <cell r="M593" t="str">
            <v>เชียงใหม่ 2</v>
          </cell>
          <cell r="N593">
            <v>8</v>
          </cell>
          <cell r="O593" t="str">
            <v>สินเชื่อธนาคารประชาชน</v>
          </cell>
          <cell r="P593" t="str">
            <v>1.บุคคลค้ำประกัน</v>
          </cell>
          <cell r="Q593">
            <v>32389.91</v>
          </cell>
          <cell r="R593">
            <v>7115.04</v>
          </cell>
          <cell r="S593" t="str">
            <v>แขวงเชียงใหม่</v>
          </cell>
          <cell r="T593" t="str">
            <v>ผบ.884</v>
          </cell>
          <cell r="U593">
            <v>2565</v>
          </cell>
          <cell r="V593" t="str">
            <v>ผบ.1394</v>
          </cell>
          <cell r="W593">
            <v>2565</v>
          </cell>
          <cell r="X593">
            <v>29</v>
          </cell>
          <cell r="Y593">
            <v>8</v>
          </cell>
          <cell r="Z593">
            <v>2565</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(คำสั่ง 7/10/2565)//กำลังดำเนินการสืบทรัพย์//รายงานผลสืบทรพย์วันที่ 11/1/2566</v>
          </cell>
          <cell r="BC593">
            <v>600</v>
          </cell>
          <cell r="BD593">
            <v>14</v>
          </cell>
          <cell r="BE593">
            <v>3</v>
          </cell>
          <cell r="BF593">
            <v>2567</v>
          </cell>
          <cell r="BG593">
            <v>0</v>
          </cell>
          <cell r="BH593" t="str">
            <v>-</v>
          </cell>
          <cell r="BI593" t="str">
            <v>-</v>
          </cell>
          <cell r="BJ593" t="str">
            <v>-</v>
          </cell>
          <cell r="BK593">
            <v>0</v>
          </cell>
          <cell r="BL593">
            <v>1070</v>
          </cell>
          <cell r="BM593">
            <v>0</v>
          </cell>
          <cell r="BN593" t="str">
            <v/>
          </cell>
          <cell r="BO593" t="str">
            <v/>
          </cell>
          <cell r="BP593" t="str">
            <v/>
          </cell>
          <cell r="BQ593" t="str">
            <v>-</v>
          </cell>
          <cell r="BR593" t="str">
            <v>-</v>
          </cell>
          <cell r="BS593" t="str">
            <v>-</v>
          </cell>
          <cell r="BT593" t="str">
            <v>จ.ส.ต.หรือนายทวีชัย พีรพิพัฒน์</v>
          </cell>
          <cell r="BU593">
            <v>883265010198</v>
          </cell>
          <cell r="BV593" t="str">
            <v>1.จ.ส.ต.ทวีชัย  พีรพิพัฒน์
2.นางสาวสำลี  ตะโสรัตน์</v>
          </cell>
          <cell r="BW593" t="str">
            <v>จำเลยที่ 1
จำเลยที่ 2</v>
          </cell>
          <cell r="BX593" t="str">
            <v>3-5706-00004-23-6
3-3101-00575-77-5</v>
          </cell>
          <cell r="BY59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3" t="str">
            <v>ไม่พบทรัพย์</v>
          </cell>
          <cell r="CA593"/>
          <cell r="CB593">
            <v>2</v>
          </cell>
          <cell r="CC593" t="str">
            <v>วรกมล</v>
          </cell>
          <cell r="CD593"/>
          <cell r="CE593"/>
          <cell r="CF593"/>
          <cell r="CG593"/>
          <cell r="CH593"/>
          <cell r="CI593"/>
          <cell r="CJ593"/>
          <cell r="CK593"/>
          <cell r="CL593"/>
          <cell r="CM593"/>
          <cell r="CN593"/>
          <cell r="CO593"/>
        </row>
        <row r="594">
          <cell r="B594">
            <v>2049</v>
          </cell>
          <cell r="C594">
            <v>587</v>
          </cell>
          <cell r="D594">
            <v>7</v>
          </cell>
          <cell r="E594">
            <v>10</v>
          </cell>
          <cell r="F594">
            <v>2565</v>
          </cell>
          <cell r="G594">
            <v>800092782567</v>
          </cell>
          <cell r="H594" t="str">
            <v>นาย</v>
          </cell>
          <cell r="I594" t="str">
            <v>ยอดชัย</v>
          </cell>
          <cell r="J594" t="str">
            <v>ตามิ</v>
          </cell>
          <cell r="K594">
            <v>1500400085392</v>
          </cell>
          <cell r="L594" t="str">
            <v>เชียงดาว</v>
          </cell>
          <cell r="M594" t="str">
            <v>เชียงใหม่ 2</v>
          </cell>
          <cell r="N594">
            <v>8</v>
          </cell>
          <cell r="O594" t="str">
            <v>สินเชื่อแก้ไขปัญหาหนี้นอกระบบPSAระยะที่2</v>
          </cell>
          <cell r="P594" t="str">
            <v>1.บุคคลค้ำประกัน</v>
          </cell>
          <cell r="Q594">
            <v>27555.24</v>
          </cell>
          <cell r="R594">
            <v>4490.3900000000003</v>
          </cell>
          <cell r="S594" t="str">
            <v>แขวงเชียงดาว</v>
          </cell>
          <cell r="T594" t="str">
            <v>ผบE264</v>
          </cell>
          <cell r="U594">
            <v>2565</v>
          </cell>
          <cell r="V594" t="str">
            <v>ผบE457</v>
          </cell>
          <cell r="W594">
            <v>2565</v>
          </cell>
          <cell r="X594">
            <v>18</v>
          </cell>
          <cell r="Y594">
            <v>7</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1800</v>
          </cell>
          <cell r="BD594">
            <v>14</v>
          </cell>
          <cell r="BE594">
            <v>3</v>
          </cell>
          <cell r="BF594">
            <v>2567</v>
          </cell>
          <cell r="BG594">
            <v>0</v>
          </cell>
          <cell r="BH594" t="str">
            <v>-</v>
          </cell>
          <cell r="BI594" t="str">
            <v>-</v>
          </cell>
          <cell r="BJ594" t="str">
            <v>-</v>
          </cell>
          <cell r="BK594">
            <v>0</v>
          </cell>
          <cell r="BL594">
            <v>1505</v>
          </cell>
          <cell r="BM594">
            <v>0</v>
          </cell>
          <cell r="BN594" t="str">
            <v/>
          </cell>
          <cell r="BO594" t="str">
            <v/>
          </cell>
          <cell r="BP594" t="str">
            <v/>
          </cell>
          <cell r="BQ594" t="str">
            <v>-</v>
          </cell>
          <cell r="BR594" t="str">
            <v>-</v>
          </cell>
          <cell r="BS594" t="str">
            <v>-</v>
          </cell>
          <cell r="BT594" t="str">
            <v>นายยอดชัย ตามิ</v>
          </cell>
          <cell r="BU594">
            <v>883265010222</v>
          </cell>
          <cell r="BV594"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4" t="str">
            <v xml:space="preserve">จำเลยที่ 1
คู่สมรสจำเลยที่1
จำเลยที่ 2
คู่สมรสจำเลยที่ 2
จำเลยที่ 3
คู่สมรสจำเลยที่ 3
</v>
          </cell>
          <cell r="BX594" t="str">
            <v>1-5004-00085-39-2
8-5020-73016-41-4
1-5004-00079-81-3
1-5011-00085-98-3
8-5004-84028-32-5
1-5011-00096-67-5</v>
          </cell>
          <cell r="BY59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4" t="str">
            <v>ไม่พบทรัพย์</v>
          </cell>
          <cell r="CA594"/>
          <cell r="CB594">
            <v>6</v>
          </cell>
          <cell r="CC594" t="str">
            <v>วรกมล</v>
          </cell>
          <cell r="CD594"/>
          <cell r="CE594"/>
          <cell r="CF594"/>
          <cell r="CG594"/>
          <cell r="CH594"/>
          <cell r="CI594"/>
          <cell r="CJ594"/>
          <cell r="CK594"/>
          <cell r="CL594"/>
          <cell r="CM594"/>
          <cell r="CN594"/>
          <cell r="CO594"/>
        </row>
        <row r="595">
          <cell r="B595">
            <v>2050</v>
          </cell>
          <cell r="C595">
            <v>588</v>
          </cell>
          <cell r="D595">
            <v>7</v>
          </cell>
          <cell r="E595">
            <v>10</v>
          </cell>
          <cell r="F595">
            <v>2565</v>
          </cell>
          <cell r="G595">
            <v>800120355600</v>
          </cell>
          <cell r="H595" t="str">
            <v>นางสาว</v>
          </cell>
          <cell r="I595" t="str">
            <v>จุฑามาศ</v>
          </cell>
          <cell r="J595" t="str">
            <v>กองเมือง</v>
          </cell>
          <cell r="K595">
            <v>1102000091790</v>
          </cell>
          <cell r="L595" t="str">
            <v>เชียงดาว</v>
          </cell>
          <cell r="M595" t="str">
            <v>เชียงใหม่ 2</v>
          </cell>
          <cell r="N595">
            <v>8</v>
          </cell>
          <cell r="O595" t="str">
            <v>สินเชื่อผู้มีรายได้ประจำ Covid-19 (PSA)</v>
          </cell>
          <cell r="P595" t="str">
            <v>1.บุคคลค้ำประกัน</v>
          </cell>
          <cell r="Q595">
            <v>41662.76</v>
          </cell>
          <cell r="R595">
            <v>3000.97</v>
          </cell>
          <cell r="S595" t="str">
            <v>แขวงเชียงดาว</v>
          </cell>
          <cell r="T595" t="str">
            <v>ผบE350</v>
          </cell>
          <cell r="U595">
            <v>2565</v>
          </cell>
          <cell r="V595" t="str">
            <v>ผบE516</v>
          </cell>
          <cell r="W595">
            <v>2565</v>
          </cell>
          <cell r="X595">
            <v>1</v>
          </cell>
          <cell r="Y595">
            <v>8</v>
          </cell>
          <cell r="Z595">
            <v>2565</v>
          </cell>
          <cell r="AA595"/>
          <cell r="AB595"/>
          <cell r="AC595"/>
          <cell r="AD595">
            <v>1</v>
          </cell>
          <cell r="AE595">
            <v>8</v>
          </cell>
          <cell r="AF595">
            <v>2565</v>
          </cell>
          <cell r="AG595">
            <v>17</v>
          </cell>
          <cell r="AH595">
            <v>10</v>
          </cell>
          <cell r="AI595">
            <v>2565</v>
          </cell>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7/10/2565)//กำลังดำเนินการสืบทรัพย์//สืบแล้ว รายงานผล2/2/2566</v>
          </cell>
          <cell r="BC595" t="str">
            <v/>
          </cell>
          <cell r="BD595" t="str">
            <v/>
          </cell>
          <cell r="BE595" t="str">
            <v/>
          </cell>
          <cell r="BF595" t="str">
            <v/>
          </cell>
          <cell r="BG595" t="str">
            <v/>
          </cell>
          <cell r="BH595" t="str">
            <v/>
          </cell>
          <cell r="BI595" t="str">
            <v/>
          </cell>
          <cell r="BJ595" t="str">
            <v/>
          </cell>
          <cell r="BK595" t="str">
            <v/>
          </cell>
          <cell r="BL595" t="str">
            <v/>
          </cell>
          <cell r="BM595" t="str">
            <v/>
          </cell>
          <cell r="BN595" t="str">
            <v/>
          </cell>
          <cell r="BO595" t="str">
            <v/>
          </cell>
          <cell r="BP595" t="str">
            <v/>
          </cell>
          <cell r="BQ595" t="str">
            <v/>
          </cell>
          <cell r="BR595" t="str">
            <v/>
          </cell>
          <cell r="BS595" t="str">
            <v/>
          </cell>
          <cell r="BT595" t="str">
            <v>นางสาวจุฑามาศ กองเมือง</v>
          </cell>
          <cell r="BU595">
            <v>883265010354</v>
          </cell>
          <cell r="BV595" t="str">
            <v>1.นางสาวจุฑามาศ  กองเมือง
2.นายกฤษณา  การแข็ง
3.นางสาววรุณสิริ  กองเมือง</v>
          </cell>
          <cell r="BW595" t="str">
            <v>จำเลยที่ 1
จำเลยที่ 2
จำเลยที่ 3</v>
          </cell>
          <cell r="BX595" t="str">
            <v>1-1020-00091-79-0
3-5803-00006-86-1
1-5099-00878-01-2</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5" t="str">
            <v>ไม่พบทรัพย์</v>
          </cell>
          <cell r="CA595"/>
          <cell r="CB595">
            <v>3</v>
          </cell>
          <cell r="CC595" t="str">
            <v>วรกมล</v>
          </cell>
          <cell r="CD595"/>
          <cell r="CE595"/>
          <cell r="CF595"/>
          <cell r="CG595"/>
          <cell r="CH595"/>
          <cell r="CI595"/>
          <cell r="CJ595"/>
          <cell r="CK595"/>
          <cell r="CL595"/>
          <cell r="CM595"/>
          <cell r="CN595"/>
          <cell r="CO595"/>
        </row>
        <row r="596">
          <cell r="B596">
            <v>2051</v>
          </cell>
          <cell r="C596">
            <v>589</v>
          </cell>
          <cell r="D596">
            <v>7</v>
          </cell>
          <cell r="E596">
            <v>10</v>
          </cell>
          <cell r="F596">
            <v>2565</v>
          </cell>
          <cell r="G596" t="str">
            <v>800120411056,
800089456845,
800113047784</v>
          </cell>
          <cell r="H596" t="str">
            <v>นางสาว</v>
          </cell>
          <cell r="I596" t="str">
            <v>ศศิธร</v>
          </cell>
          <cell r="J596" t="str">
            <v>เหมยนาง</v>
          </cell>
          <cell r="K596">
            <v>3501100348565</v>
          </cell>
          <cell r="L596" t="str">
            <v>พร้าว</v>
          </cell>
          <cell r="M596" t="str">
            <v>เชียงใหม่ 2</v>
          </cell>
          <cell r="N596">
            <v>8</v>
          </cell>
          <cell r="O596" t="str">
            <v>สินเชื่อเสริมพลังฐานราก (PSA), สินเชื่อพัฒนาองค์กรชุมชน (รายบุคคล), สินเชื่อผู้มีอาชีพอิสระ COVID-19 (PSA)</v>
          </cell>
          <cell r="P596" t="str">
            <v>1.บุคคลค้ำประกัน</v>
          </cell>
          <cell r="Q596">
            <v>41838.39</v>
          </cell>
          <cell r="R596">
            <v>4727.0600000000004</v>
          </cell>
          <cell r="S596" t="str">
            <v>แขวงเชียงดาว</v>
          </cell>
          <cell r="T596" t="str">
            <v>ผบE351</v>
          </cell>
          <cell r="U596">
            <v>2565</v>
          </cell>
          <cell r="V596" t="str">
            <v>ผบE508</v>
          </cell>
          <cell r="W596">
            <v>2565</v>
          </cell>
          <cell r="X596"/>
          <cell r="Y596"/>
          <cell r="Z596"/>
          <cell r="AA596">
            <v>1</v>
          </cell>
          <cell r="AB596">
            <v>8</v>
          </cell>
          <cell r="AC596">
            <v>2565</v>
          </cell>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 15/2/2566</v>
          </cell>
          <cell r="BC596">
            <v>1200</v>
          </cell>
          <cell r="BD596">
            <v>10</v>
          </cell>
          <cell r="BE596">
            <v>6</v>
          </cell>
          <cell r="BF596">
            <v>2567</v>
          </cell>
          <cell r="BG596">
            <v>0</v>
          </cell>
          <cell r="BH596" t="str">
            <v>-</v>
          </cell>
          <cell r="BI596" t="str">
            <v>-</v>
          </cell>
          <cell r="BJ596" t="str">
            <v>-</v>
          </cell>
          <cell r="BK596">
            <v>0</v>
          </cell>
          <cell r="BL596">
            <v>1525</v>
          </cell>
          <cell r="BM596">
            <v>0</v>
          </cell>
          <cell r="BN596" t="str">
            <v/>
          </cell>
          <cell r="BO596" t="str">
            <v/>
          </cell>
          <cell r="BP596" t="str">
            <v/>
          </cell>
          <cell r="BQ596" t="str">
            <v>-</v>
          </cell>
          <cell r="BR596" t="str">
            <v>-</v>
          </cell>
          <cell r="BS596" t="str">
            <v>-</v>
          </cell>
          <cell r="BT596" t="str">
            <v>นางสาวศศิธร เหมยนาง</v>
          </cell>
          <cell r="BU596">
            <v>883265010358</v>
          </cell>
          <cell r="BV596" t="str">
            <v>1.นางสาวศศิธร  เหมยนาง
2.นางสวาท  คุณพระศรี
3.นางบัวลอง  นาสา
4.นายประจวบ  นาสา</v>
          </cell>
          <cell r="BW596" t="str">
            <v>จำเลยที่ 1
จำเลยที่ 2
จำเลยที่ 3
คู่สมรสจำเลยที่ 3</v>
          </cell>
          <cell r="BX596" t="str">
            <v>3-5011-00348-56-5
3-5011-00348-43-3
3-5011-00095-31-4
3-5011-00351-54-0</v>
          </cell>
          <cell r="BY596"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6" t="str">
            <v>พบทรัพย์</v>
          </cell>
          <cell r="CA596"/>
          <cell r="CB596">
            <v>4</v>
          </cell>
          <cell r="CC596" t="str">
            <v>วรกมล</v>
          </cell>
          <cell r="CD596"/>
          <cell r="CE596"/>
          <cell r="CF596"/>
          <cell r="CG596"/>
          <cell r="CH596"/>
          <cell r="CI596"/>
          <cell r="CJ596"/>
          <cell r="CK596"/>
          <cell r="CL596"/>
          <cell r="CM596"/>
          <cell r="CN596"/>
          <cell r="CO596"/>
        </row>
        <row r="597">
          <cell r="B597">
            <v>2052</v>
          </cell>
          <cell r="C597">
            <v>590</v>
          </cell>
          <cell r="D597">
            <v>7</v>
          </cell>
          <cell r="E597">
            <v>10</v>
          </cell>
          <cell r="F597">
            <v>2565</v>
          </cell>
          <cell r="G597">
            <v>800096869139</v>
          </cell>
          <cell r="H597" t="str">
            <v>นาย</v>
          </cell>
          <cell r="I597" t="str">
            <v>ณฤการ</v>
          </cell>
          <cell r="J597" t="str">
            <v>เพชรญามณี</v>
          </cell>
          <cell r="K597">
            <v>3501100153861</v>
          </cell>
          <cell r="L597" t="str">
            <v>พร้าว</v>
          </cell>
          <cell r="M597" t="str">
            <v>เชียงใหม่ 2</v>
          </cell>
          <cell r="N597">
            <v>8</v>
          </cell>
          <cell r="O597" t="str">
            <v xml:space="preserve"> สินเชื่อพัฒนาองค์กรชุมชน (รายบุคคล)</v>
          </cell>
          <cell r="P597" t="str">
            <v>1.บุคคลค้ำประกัน</v>
          </cell>
          <cell r="Q597">
            <v>30000</v>
          </cell>
          <cell r="R597">
            <v>7325.59</v>
          </cell>
          <cell r="S597" t="str">
            <v>แขวงเชียงดาว</v>
          </cell>
          <cell r="T597" t="str">
            <v>ผบE407</v>
          </cell>
          <cell r="U597">
            <v>2565</v>
          </cell>
          <cell r="V597" t="str">
            <v>ผบE537</v>
          </cell>
          <cell r="W597">
            <v>2565</v>
          </cell>
          <cell r="X597">
            <v>3</v>
          </cell>
          <cell r="Y597">
            <v>8</v>
          </cell>
          <cell r="Z597">
            <v>2565</v>
          </cell>
          <cell r="AA597"/>
          <cell r="AB597"/>
          <cell r="AC597"/>
          <cell r="AD597">
            <v>3</v>
          </cell>
          <cell r="AE597">
            <v>8</v>
          </cell>
          <cell r="AF597">
            <v>2565</v>
          </cell>
          <cell r="AG597">
            <v>31</v>
          </cell>
          <cell r="AH597">
            <v>10</v>
          </cell>
          <cell r="AI597">
            <v>2565</v>
          </cell>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//รายงานผลสืบทรัพย์วันที่ 9/3/2566</v>
          </cell>
          <cell r="BC597">
            <v>1200</v>
          </cell>
          <cell r="BD597">
            <v>10</v>
          </cell>
          <cell r="BE597">
            <v>6</v>
          </cell>
          <cell r="BF597">
            <v>2567</v>
          </cell>
          <cell r="BG597">
            <v>0</v>
          </cell>
          <cell r="BH597" t="str">
            <v>-</v>
          </cell>
          <cell r="BI597" t="str">
            <v>-</v>
          </cell>
          <cell r="BJ597" t="str">
            <v>-</v>
          </cell>
          <cell r="BK597">
            <v>0</v>
          </cell>
          <cell r="BL597">
            <v>1350</v>
          </cell>
          <cell r="BM597">
            <v>0</v>
          </cell>
          <cell r="BN597" t="str">
            <v/>
          </cell>
          <cell r="BO597" t="str">
            <v/>
          </cell>
          <cell r="BP597" t="str">
            <v/>
          </cell>
          <cell r="BQ597" t="str">
            <v>-</v>
          </cell>
          <cell r="BR597" t="str">
            <v>-</v>
          </cell>
          <cell r="BS597" t="str">
            <v>-</v>
          </cell>
          <cell r="BT597" t="str">
            <v>นายณฤการ เพชรญามณี</v>
          </cell>
          <cell r="BU597">
            <v>883265010390</v>
          </cell>
          <cell r="BV597" t="str">
            <v>1.นายณฤการ  เพชรญามณี
2.นางอรพินท์  เพชรญามณี
3.นายทนง  งุนคำ
4.นายองอาจ  บุญทราย</v>
          </cell>
          <cell r="BW597" t="str">
            <v xml:space="preserve">จำเลยที่ 1
คู่สมรสจำเลยที่ 1
จำเลยที่ 2
จำเลยที่ 3
</v>
          </cell>
          <cell r="BX597" t="str">
            <v>3-5011-00153-86-1
3-5011-00303-01-4
3-5011-00156-89-5
3-5011-00158-23-5</v>
          </cell>
          <cell r="BY597"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2053</v>
          </cell>
          <cell r="C598">
            <v>591</v>
          </cell>
          <cell r="D598">
            <v>7</v>
          </cell>
          <cell r="E598">
            <v>10</v>
          </cell>
          <cell r="F598">
            <v>2565</v>
          </cell>
          <cell r="G598">
            <v>800087294438</v>
          </cell>
          <cell r="H598" t="str">
            <v>นาง</v>
          </cell>
          <cell r="I598" t="str">
            <v>เล็ก</v>
          </cell>
          <cell r="J598" t="str">
            <v>คำวินิจ</v>
          </cell>
          <cell r="K598">
            <v>3500900028238</v>
          </cell>
          <cell r="L598" t="str">
            <v>ฝาง</v>
          </cell>
          <cell r="M598" t="str">
            <v>เชียงใหม่ 2</v>
          </cell>
          <cell r="N598">
            <v>8</v>
          </cell>
          <cell r="O598" t="str">
            <v xml:space="preserve"> สินเชื่อพัฒนาองค์กรชุมชน (รายบุคคล)</v>
          </cell>
          <cell r="P598" t="str">
            <v>1.บุคคลค้ำประกัน</v>
          </cell>
          <cell r="Q598">
            <v>82448.160000000003</v>
          </cell>
          <cell r="R598">
            <v>16214.28</v>
          </cell>
          <cell r="S598" t="str">
            <v>จังหวัดฝาง</v>
          </cell>
          <cell r="T598" t="str">
            <v>ผบE474</v>
          </cell>
          <cell r="U598">
            <v>2565</v>
          </cell>
          <cell r="V598" t="str">
            <v>ผบE636</v>
          </cell>
          <cell r="W598">
            <v>2565</v>
          </cell>
          <cell r="X598">
            <v>16</v>
          </cell>
          <cell r="Y598">
            <v>8</v>
          </cell>
          <cell r="Z598">
            <v>2565</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7/10/2565)//กำลังดำเนินการสืบทรัพย์//รายงานผลวันที่ 22/2/2566</v>
          </cell>
          <cell r="BC598">
            <v>1800</v>
          </cell>
          <cell r="BD598">
            <v>11</v>
          </cell>
          <cell r="BE598">
            <v>8</v>
          </cell>
          <cell r="BF598">
            <v>2566</v>
          </cell>
          <cell r="BG598">
            <v>0</v>
          </cell>
          <cell r="BH598" t="str">
            <v>-</v>
          </cell>
          <cell r="BI598" t="str">
            <v>-</v>
          </cell>
          <cell r="BJ598" t="str">
            <v>-</v>
          </cell>
          <cell r="BK598">
            <v>0</v>
          </cell>
          <cell r="BL598">
            <v>1450</v>
          </cell>
          <cell r="BM598">
            <v>0</v>
          </cell>
          <cell r="BN598" t="str">
            <v/>
          </cell>
          <cell r="BO598" t="str">
            <v/>
          </cell>
          <cell r="BP598" t="str">
            <v/>
          </cell>
          <cell r="BQ598" t="str">
            <v>-</v>
          </cell>
          <cell r="BR598" t="str">
            <v>-</v>
          </cell>
          <cell r="BS598" t="str">
            <v>-</v>
          </cell>
          <cell r="BT598" t="str">
            <v>นางเล็ก คำวินิจ</v>
          </cell>
          <cell r="BU598">
            <v>883265010388</v>
          </cell>
          <cell r="BV598" t="str">
            <v>1.นางเล็ก  คำวินิจ
2.นายล้วน  คำวินินจ
3.นางเพชร  ปันทะ
4.นายอินสร  ปันทะ
5.นางอำพร  พระเจริญ
6.นายธวัช  กรรมใจ</v>
          </cell>
          <cell r="BW598" t="str">
            <v>จำเลยที่ 1
คู่สมรสจำเลยที่ 1
จำเลยที่ 2
คู่สมรสจำเลยที่ 2
จำเลยที่ 3
จำเลยที่ 4</v>
          </cell>
          <cell r="BX598" t="str">
            <v>3-5009-00028-23-8
3-5009-00026-65-1
3-5009-00024-56-9
3-5012-00028-62-7
3-5009-00026-64-2
1-5009-00090-41-7</v>
          </cell>
          <cell r="BY59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8" t="str">
            <v>ไม่พบทรัพย์</v>
          </cell>
          <cell r="CA598"/>
          <cell r="CB598">
            <v>6</v>
          </cell>
          <cell r="CC598" t="str">
            <v>วรกมล</v>
          </cell>
          <cell r="CD598"/>
          <cell r="CE598"/>
          <cell r="CF598"/>
          <cell r="CG598"/>
          <cell r="CH598"/>
          <cell r="CI598"/>
          <cell r="CJ598"/>
          <cell r="CK598"/>
          <cell r="CL598"/>
          <cell r="CM598">
            <v>243468</v>
          </cell>
          <cell r="CN598"/>
          <cell r="CO598"/>
        </row>
        <row r="599">
          <cell r="B599">
            <v>2054</v>
          </cell>
          <cell r="C599">
            <v>592</v>
          </cell>
          <cell r="D599">
            <v>7</v>
          </cell>
          <cell r="E599">
            <v>10</v>
          </cell>
          <cell r="F599">
            <v>2565</v>
          </cell>
          <cell r="G599">
            <v>800091575582</v>
          </cell>
          <cell r="H599" t="str">
            <v>นาง</v>
          </cell>
          <cell r="I599" t="str">
            <v>สุมาลี</v>
          </cell>
          <cell r="J599" t="str">
            <v>ดีทอง</v>
          </cell>
          <cell r="K599">
            <v>3500900028238</v>
          </cell>
          <cell r="L599" t="str">
            <v>ฝาง</v>
          </cell>
          <cell r="M599" t="str">
            <v>เชียงใหม่ 2</v>
          </cell>
          <cell r="N599">
            <v>8</v>
          </cell>
          <cell r="O599" t="str">
            <v>สินเชื่อแก้ไขปัญหาหนี้นอกระบบPSAระยะที่2</v>
          </cell>
          <cell r="P599" t="str">
            <v>1.บุคคลค้ำประกัน</v>
          </cell>
          <cell r="Q599">
            <v>36657.919999999998</v>
          </cell>
          <cell r="R599">
            <v>11119.47</v>
          </cell>
          <cell r="S599" t="str">
            <v>จังหวัดฝาง</v>
          </cell>
          <cell r="T599" t="str">
            <v>ผบE476</v>
          </cell>
          <cell r="U599">
            <v>2565</v>
          </cell>
          <cell r="V599" t="str">
            <v>ผบE638</v>
          </cell>
          <cell r="W599">
            <v>2565</v>
          </cell>
          <cell r="X599"/>
          <cell r="Y599"/>
          <cell r="Z599"/>
          <cell r="AA599">
            <v>16</v>
          </cell>
          <cell r="AB599">
            <v>8</v>
          </cell>
          <cell r="AC599">
            <v>2565</v>
          </cell>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7/10/2565)//กำลังดำเนินการสืบทรัพย์//สืบแล้ว รายงานผล 15/2/2566</v>
          </cell>
          <cell r="BC599">
            <v>1500</v>
          </cell>
          <cell r="BD599">
            <v>11</v>
          </cell>
          <cell r="BE599">
            <v>8</v>
          </cell>
          <cell r="BF599">
            <v>2566</v>
          </cell>
          <cell r="BG599">
            <v>0</v>
          </cell>
          <cell r="BH599" t="str">
            <v>-</v>
          </cell>
          <cell r="BI599" t="str">
            <v>-</v>
          </cell>
          <cell r="BJ599" t="str">
            <v>-</v>
          </cell>
          <cell r="BK599">
            <v>0</v>
          </cell>
          <cell r="BL599">
            <v>1225</v>
          </cell>
          <cell r="BM599">
            <v>0</v>
          </cell>
          <cell r="BN599" t="str">
            <v/>
          </cell>
          <cell r="BO599" t="str">
            <v/>
          </cell>
          <cell r="BP599" t="str">
            <v/>
          </cell>
          <cell r="BQ599" t="str">
            <v>-</v>
          </cell>
          <cell r="BR599" t="str">
            <v>-</v>
          </cell>
          <cell r="BS599" t="str">
            <v>-</v>
          </cell>
          <cell r="BT599" t="str">
            <v>นางสุมาลี ดีทอง</v>
          </cell>
          <cell r="BU599">
            <v>883265010383</v>
          </cell>
          <cell r="BV599" t="str">
            <v>1.นางสุมาลี  ดีทอง
2.นายประดิษฐ์  ดีทอง
3.นางจิรภัทร์  หลวงคำ
4.นางดรุณี  หลวงคำ
5.นายบุญส่ง  หลวงคำ</v>
          </cell>
          <cell r="BW599" t="str">
            <v>จำเลยที่ 1
คู่สมรสจำเลยที่ 1
จำเลยที่ 2
จำเลยที่ 3
คู่สมรสจำเลยที่ 3</v>
          </cell>
          <cell r="BX599" t="str">
            <v>3-5009-00385-86-3
5-5009-00035-31-1
3-5009-00384-37-9
3-5009-00377-00-3
3-5009-00384-31-0</v>
          </cell>
          <cell r="BY599"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99" t="str">
            <v>พบทรัพย์</v>
          </cell>
          <cell r="CA599"/>
          <cell r="CB599">
            <v>5</v>
          </cell>
          <cell r="CC599" t="str">
            <v>วรกมล</v>
          </cell>
          <cell r="CD599"/>
          <cell r="CE599"/>
          <cell r="CF599"/>
          <cell r="CG599"/>
          <cell r="CH599"/>
          <cell r="CI599"/>
          <cell r="CJ599"/>
          <cell r="CK599"/>
          <cell r="CL599"/>
          <cell r="CM599"/>
          <cell r="CN599"/>
          <cell r="CO599"/>
        </row>
        <row r="600">
          <cell r="B600">
            <v>2055</v>
          </cell>
          <cell r="C600">
            <v>593</v>
          </cell>
          <cell r="D600">
            <v>7</v>
          </cell>
          <cell r="E600">
            <v>10</v>
          </cell>
          <cell r="F600">
            <v>2565</v>
          </cell>
          <cell r="G600">
            <v>800094262592</v>
          </cell>
          <cell r="H600" t="str">
            <v>นาย</v>
          </cell>
          <cell r="I600" t="str">
            <v>จันทร์ทรัพย์</v>
          </cell>
          <cell r="J600" t="str">
            <v>ทีนคร</v>
          </cell>
          <cell r="K600">
            <v>3610700274587</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33729.019999999997</v>
          </cell>
          <cell r="R600">
            <v>7620.48</v>
          </cell>
          <cell r="S600" t="str">
            <v>จังหวัดฝาง</v>
          </cell>
          <cell r="T600" t="str">
            <v>ผบE470</v>
          </cell>
          <cell r="U600">
            <v>2565</v>
          </cell>
          <cell r="V600" t="str">
            <v>ผบE590</v>
          </cell>
          <cell r="W600">
            <v>2565</v>
          </cell>
          <cell r="X600"/>
          <cell r="Y600"/>
          <cell r="Z600"/>
          <cell r="AA600">
            <v>2</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รายงานผล2/2/2566</v>
          </cell>
          <cell r="BC600">
            <v>900</v>
          </cell>
          <cell r="BD600">
            <v>10</v>
          </cell>
          <cell r="BE600">
            <v>6</v>
          </cell>
          <cell r="BF600">
            <v>2567</v>
          </cell>
          <cell r="BG600">
            <v>0</v>
          </cell>
          <cell r="BH600" t="str">
            <v>-</v>
          </cell>
          <cell r="BI600" t="str">
            <v>-</v>
          </cell>
          <cell r="BJ600" t="str">
            <v>-</v>
          </cell>
          <cell r="BK600">
            <v>0</v>
          </cell>
          <cell r="BL600">
            <v>805</v>
          </cell>
          <cell r="BM600">
            <v>0</v>
          </cell>
          <cell r="BN600" t="str">
            <v/>
          </cell>
          <cell r="BO600" t="str">
            <v/>
          </cell>
          <cell r="BP600" t="str">
            <v/>
          </cell>
          <cell r="BQ600" t="str">
            <v>-</v>
          </cell>
          <cell r="BR600" t="str">
            <v>-</v>
          </cell>
          <cell r="BS600" t="str">
            <v>-</v>
          </cell>
          <cell r="BT600" t="str">
            <v>นายจันทร์ทรัพย์ ทีนคร</v>
          </cell>
          <cell r="BU600">
            <v>883265010382</v>
          </cell>
          <cell r="BV600" t="str">
            <v>1.นายจันทร์ทรัพย์  ทีนคร
2.นายพงศ์ภัทร์  พลับพลารัตน์
3.นางสาววารุณี  ปัญญาเจริญ</v>
          </cell>
          <cell r="BW600" t="str">
            <v>จำเลยที่ 1
จำเลยที่ 2
คู่สมรสจำเลยที่ 2</v>
          </cell>
          <cell r="BX600" t="str">
            <v>3-6107-00274-58-7
3-4308-00121-55-5
3-5101-01117-93-1</v>
          </cell>
          <cell r="BY600"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0" t="str">
            <v>ไม่พบทรัพย์</v>
          </cell>
          <cell r="CA600"/>
          <cell r="CB600">
            <v>3</v>
          </cell>
          <cell r="CC600" t="str">
            <v>วรกมล</v>
          </cell>
          <cell r="CD600"/>
          <cell r="CE600"/>
          <cell r="CF600"/>
          <cell r="CG600"/>
          <cell r="CH600"/>
          <cell r="CI600"/>
          <cell r="CJ600"/>
          <cell r="CK600"/>
          <cell r="CL600"/>
          <cell r="CM600"/>
          <cell r="CN600"/>
          <cell r="CO600"/>
        </row>
        <row r="601">
          <cell r="B601">
            <v>2056</v>
          </cell>
          <cell r="C601">
            <v>594</v>
          </cell>
          <cell r="D601">
            <v>7</v>
          </cell>
          <cell r="E601">
            <v>10</v>
          </cell>
          <cell r="F601">
            <v>2565</v>
          </cell>
          <cell r="G601">
            <v>800087289685</v>
          </cell>
          <cell r="H601" t="str">
            <v>นาง</v>
          </cell>
          <cell r="I601" t="str">
            <v>อำพร</v>
          </cell>
          <cell r="J601" t="str">
            <v>พระเจริญ</v>
          </cell>
          <cell r="K601">
            <v>3500900026642</v>
          </cell>
          <cell r="L601" t="str">
            <v>ฝาง</v>
          </cell>
          <cell r="M601" t="str">
            <v>เชียงใหม่ 2</v>
          </cell>
          <cell r="N601">
            <v>8</v>
          </cell>
          <cell r="O601" t="str">
            <v>สินเชื่อพัฒนาองค์กรชุมชน (รายบุคคล)</v>
          </cell>
          <cell r="P601" t="str">
            <v>1.บุคคลค้ำประกัน</v>
          </cell>
          <cell r="Q601">
            <v>82448.160000000003</v>
          </cell>
          <cell r="R601">
            <v>15016.07</v>
          </cell>
          <cell r="S601" t="str">
            <v>จังหวัดฝาง</v>
          </cell>
          <cell r="T601" t="str">
            <v>ผบE475</v>
          </cell>
          <cell r="U601">
            <v>2565</v>
          </cell>
          <cell r="V601" t="str">
            <v>ผบE637</v>
          </cell>
          <cell r="W601">
            <v>2565</v>
          </cell>
          <cell r="X601"/>
          <cell r="Y601"/>
          <cell r="Z601"/>
          <cell r="AA601">
            <v>16</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1800</v>
          </cell>
          <cell r="BD601">
            <v>10</v>
          </cell>
          <cell r="BE601">
            <v>6</v>
          </cell>
          <cell r="BF601">
            <v>2567</v>
          </cell>
          <cell r="BG601">
            <v>0</v>
          </cell>
          <cell r="BH601" t="str">
            <v>-</v>
          </cell>
          <cell r="BI601" t="str">
            <v>-</v>
          </cell>
          <cell r="BJ601" t="str">
            <v>-</v>
          </cell>
          <cell r="BK601">
            <v>0</v>
          </cell>
          <cell r="BL601">
            <v>1450</v>
          </cell>
          <cell r="BM601">
            <v>0</v>
          </cell>
          <cell r="BN601" t="str">
            <v/>
          </cell>
          <cell r="BO601" t="str">
            <v/>
          </cell>
          <cell r="BP601" t="str">
            <v/>
          </cell>
          <cell r="BQ601" t="str">
            <v>-</v>
          </cell>
          <cell r="BR601" t="str">
            <v>-</v>
          </cell>
          <cell r="BS601" t="str">
            <v>-</v>
          </cell>
          <cell r="BT601" t="str">
            <v>นางอำพร พระเจริญ</v>
          </cell>
          <cell r="BU601">
            <v>883265010389</v>
          </cell>
          <cell r="BV601" t="str">
            <v>1.นางอำพร  พระเจริญ
2.นางเพชร  ปันทะ
3.นายอินสร  ปันทะ
4.นายธวัช  กรรมใจ
5.นางเล็ก  คำวินิจ
6.นายล้วน  คำวินิจ</v>
          </cell>
          <cell r="BW601" t="str">
            <v>จำเลยที่ 1
จำเลยที่ 2
คู่สมรสจำเลยที่ 2
จำเลยที่ 3
จำเลยที่ 4
คู่สมรสจำเลยที่ 4</v>
          </cell>
          <cell r="BX601" t="str">
            <v>3-5009-0026-64-2
3-5009-00024-56-9
3-5012-00028-62-7
1-5009-00090-41-7
3-5009-00028-23-8
3-5009-00026-65-1</v>
          </cell>
          <cell r="BY601"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6</v>
          </cell>
          <cell r="CC601" t="str">
            <v>วรกมล</v>
          </cell>
          <cell r="CD601"/>
          <cell r="CE601"/>
          <cell r="CF601"/>
          <cell r="CG601"/>
          <cell r="CH601"/>
          <cell r="CI601"/>
          <cell r="CJ601"/>
          <cell r="CK601"/>
          <cell r="CL601"/>
          <cell r="CM601"/>
          <cell r="CN601"/>
          <cell r="CO601"/>
        </row>
        <row r="602">
          <cell r="B602">
            <v>2057</v>
          </cell>
          <cell r="C602">
            <v>595</v>
          </cell>
          <cell r="D602">
            <v>7</v>
          </cell>
          <cell r="E602">
            <v>10</v>
          </cell>
          <cell r="F602">
            <v>2565</v>
          </cell>
          <cell r="G602">
            <v>800099922323</v>
          </cell>
          <cell r="H602" t="str">
            <v>นาย</v>
          </cell>
          <cell r="I602" t="str">
            <v>ศักดิ์ชัย</v>
          </cell>
          <cell r="J602" t="str">
            <v>เมธากวินวงศ์</v>
          </cell>
          <cell r="K602">
            <v>3120101844747</v>
          </cell>
          <cell r="L602" t="str">
            <v>ฝาง</v>
          </cell>
          <cell r="M602" t="str">
            <v>เชียงใหม่ 2</v>
          </cell>
          <cell r="N602">
            <v>8</v>
          </cell>
          <cell r="O602" t="str">
            <v>สินเชื่อ ธปช. เพื่อผู้มีสวัสดีการแห่งรัฐ</v>
          </cell>
          <cell r="P602" t="str">
            <v>2.หลักทรัพย์ค้ำประกัน</v>
          </cell>
          <cell r="Q602">
            <v>44996</v>
          </cell>
          <cell r="R602">
            <v>9352.2199999999993</v>
          </cell>
          <cell r="S602" t="str">
            <v>จังหวัดฝาง</v>
          </cell>
          <cell r="T602" t="str">
            <v>ผบE473</v>
          </cell>
          <cell r="U602">
            <v>2565</v>
          </cell>
          <cell r="V602" t="str">
            <v>ผบE657</v>
          </cell>
          <cell r="W602">
            <v>2565</v>
          </cell>
          <cell r="X602">
            <v>23</v>
          </cell>
          <cell r="Y602">
            <v>8</v>
          </cell>
          <cell r="Z602">
            <v>2565</v>
          </cell>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7/10/2565)//กำลังดำเนินการสืบทรัพย์//รายงานผลสืบทรัพย์วันที่ 9/3/2566</v>
          </cell>
          <cell r="BC602">
            <v>300</v>
          </cell>
          <cell r="BD602">
            <v>10</v>
          </cell>
          <cell r="BE602">
            <v>6</v>
          </cell>
          <cell r="BF602">
            <v>2567</v>
          </cell>
          <cell r="BG602">
            <v>0</v>
          </cell>
          <cell r="BH602" t="str">
            <v>-</v>
          </cell>
          <cell r="BI602" t="str">
            <v>-</v>
          </cell>
          <cell r="BJ602" t="str">
            <v>-</v>
          </cell>
          <cell r="BK602">
            <v>0</v>
          </cell>
          <cell r="BL602">
            <v>560</v>
          </cell>
          <cell r="BM602">
            <v>0</v>
          </cell>
          <cell r="BN602" t="str">
            <v/>
          </cell>
          <cell r="BO602" t="str">
            <v/>
          </cell>
          <cell r="BP602" t="str">
            <v/>
          </cell>
          <cell r="BQ602" t="str">
            <v>-</v>
          </cell>
          <cell r="BR602" t="str">
            <v>-</v>
          </cell>
          <cell r="BS602" t="str">
            <v>-</v>
          </cell>
          <cell r="BT602" t="str">
            <v>นายศักดิ์ชัย เมธากวินวงศ์</v>
          </cell>
          <cell r="BU602">
            <v>883265010386</v>
          </cell>
          <cell r="BV602" t="str">
            <v>1.นายศักดิ์ชัย  เมธากวินวงศ์</v>
          </cell>
          <cell r="BW602" t="str">
            <v>จำเลย</v>
          </cell>
          <cell r="BX602" t="str">
            <v>3-1201-01844-74-7</v>
          </cell>
          <cell r="BY602"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2" t="str">
            <v>พบทรัพย์</v>
          </cell>
          <cell r="CA602"/>
          <cell r="CB602">
            <v>1</v>
          </cell>
          <cell r="CC602" t="str">
            <v>วรกมล</v>
          </cell>
          <cell r="CD602"/>
          <cell r="CE602"/>
          <cell r="CF602"/>
          <cell r="CG602"/>
          <cell r="CH602"/>
          <cell r="CI602"/>
          <cell r="CJ602"/>
          <cell r="CK602"/>
          <cell r="CL602"/>
          <cell r="CM602"/>
          <cell r="CN602"/>
          <cell r="CO602"/>
        </row>
        <row r="603">
          <cell r="B603">
            <v>2058</v>
          </cell>
          <cell r="C603">
            <v>596</v>
          </cell>
          <cell r="D603">
            <v>7</v>
          </cell>
          <cell r="E603">
            <v>10</v>
          </cell>
          <cell r="F603">
            <v>2565</v>
          </cell>
          <cell r="G603">
            <v>800100430894</v>
          </cell>
          <cell r="H603" t="str">
            <v>นาย</v>
          </cell>
          <cell r="I603" t="str">
            <v>ธนกฤต</v>
          </cell>
          <cell r="J603" t="str">
            <v>วงศ์ร้อย</v>
          </cell>
          <cell r="K603">
            <v>1500900024571</v>
          </cell>
          <cell r="L603" t="str">
            <v>ฝาง</v>
          </cell>
          <cell r="M603" t="str">
            <v>เชียงใหม่ 2</v>
          </cell>
          <cell r="N603">
            <v>8</v>
          </cell>
          <cell r="O603" t="str">
            <v>สินเชื่อธนาคารประชาชน</v>
          </cell>
          <cell r="P603" t="str">
            <v>1.บุคคลค้ำประกัน</v>
          </cell>
          <cell r="Q603">
            <v>33704.019999999997</v>
          </cell>
          <cell r="R603">
            <v>8413.94</v>
          </cell>
          <cell r="S603" t="str">
            <v>จังหวัดฝาง</v>
          </cell>
          <cell r="T603" t="str">
            <v>ผบE472</v>
          </cell>
          <cell r="U603">
            <v>2565</v>
          </cell>
          <cell r="V603" t="str">
            <v>ผบE591</v>
          </cell>
          <cell r="W603">
            <v>2565</v>
          </cell>
          <cell r="X603"/>
          <cell r="Y603"/>
          <cell r="Z603"/>
          <cell r="AA603">
            <v>2</v>
          </cell>
          <cell r="AB603">
            <v>8</v>
          </cell>
          <cell r="AC603">
            <v>2565</v>
          </cell>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7/10/2565)//กำลังดำเนินการสืบทรัพย์//สืบแล้ว รายงานผล2/2/2566</v>
          </cell>
          <cell r="BC603">
            <v>1200</v>
          </cell>
          <cell r="BD603">
            <v>10</v>
          </cell>
          <cell r="BE603">
            <v>6</v>
          </cell>
          <cell r="BF603">
            <v>2567</v>
          </cell>
          <cell r="BG603">
            <v>0</v>
          </cell>
          <cell r="BH603" t="str">
            <v>-</v>
          </cell>
          <cell r="BI603" t="str">
            <v>-</v>
          </cell>
          <cell r="BJ603" t="str">
            <v>-</v>
          </cell>
          <cell r="BK603">
            <v>0</v>
          </cell>
          <cell r="BL603">
            <v>850</v>
          </cell>
          <cell r="BM603">
            <v>0</v>
          </cell>
          <cell r="BN603" t="str">
            <v/>
          </cell>
          <cell r="BO603" t="str">
            <v/>
          </cell>
          <cell r="BP603" t="str">
            <v/>
          </cell>
          <cell r="BQ603" t="str">
            <v>-</v>
          </cell>
          <cell r="BR603" t="str">
            <v>-</v>
          </cell>
          <cell r="BS603" t="str">
            <v>-</v>
          </cell>
          <cell r="BT603" t="str">
            <v>นายธนกฤต วงศ์ร้อย</v>
          </cell>
          <cell r="BU603">
            <v>883265010385</v>
          </cell>
          <cell r="BV603" t="str">
            <v>1.นายธนกฤต  วงค์ร้อย
2.นางสาวธัญลักษณ์  วงค์ร้อย
3.นางจาริเพ็ญ  อินทิรา
4.นายสมพิษ  ชินชาติ</v>
          </cell>
          <cell r="BW603" t="str">
            <v>จำเลยที่ 1
คู่สมรสจำเลยที่ 1
จำเลยที่ 2
คู่สมรสจำเลยที่ 2</v>
          </cell>
          <cell r="BX603" t="str">
            <v>1-5009-00024-57-1
1-5009-00082-62-7
3-5009-01063-24-0
3-3017-00392-02-8</v>
          </cell>
          <cell r="BY60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3" t="str">
            <v>ไม่พบทรัพย์</v>
          </cell>
          <cell r="CA603"/>
          <cell r="CB603">
            <v>1</v>
          </cell>
          <cell r="CC603" t="str">
            <v>วรกมล</v>
          </cell>
          <cell r="CD603"/>
          <cell r="CE603"/>
          <cell r="CF603"/>
          <cell r="CG603"/>
          <cell r="CH603"/>
          <cell r="CI603"/>
          <cell r="CJ603"/>
          <cell r="CK603"/>
          <cell r="CL603"/>
          <cell r="CM603"/>
          <cell r="CN603"/>
          <cell r="CO603"/>
        </row>
        <row r="604">
          <cell r="B604">
            <v>2059</v>
          </cell>
          <cell r="C604">
            <v>597</v>
          </cell>
          <cell r="D604">
            <v>7</v>
          </cell>
          <cell r="E604">
            <v>10</v>
          </cell>
          <cell r="F604">
            <v>2565</v>
          </cell>
          <cell r="G604">
            <v>800089010436</v>
          </cell>
          <cell r="H604" t="str">
            <v>นาง</v>
          </cell>
          <cell r="I604" t="str">
            <v>ศิริขวัญ</v>
          </cell>
          <cell r="J604" t="str">
            <v>ตาวงค์</v>
          </cell>
          <cell r="K604">
            <v>3501000262723</v>
          </cell>
          <cell r="L604" t="str">
            <v>แม่อาย</v>
          </cell>
          <cell r="M604" t="str">
            <v>เชียงใหม่ 2</v>
          </cell>
          <cell r="N604">
            <v>8</v>
          </cell>
          <cell r="O604" t="str">
            <v>สินเชื่อแก้ไขปัญหาหนี้นอกระบบPSAระยะที่2</v>
          </cell>
          <cell r="P604" t="str">
            <v>1.บุคคลค้ำประกัน</v>
          </cell>
          <cell r="Q604">
            <v>37162</v>
          </cell>
          <cell r="R604">
            <v>8854.33</v>
          </cell>
          <cell r="S604" t="str">
            <v>จังหวัดฝาง</v>
          </cell>
          <cell r="T604" t="str">
            <v>ผบE469</v>
          </cell>
          <cell r="U604">
            <v>2565</v>
          </cell>
          <cell r="V604" t="str">
            <v>ผบE593</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7/10/2565)//กำลังดำเนินการสืบทรัพย์//รายงานผลสืบทรัพย์วันที่ 9/3/2566</v>
          </cell>
          <cell r="BC604">
            <v>1500</v>
          </cell>
          <cell r="BD604">
            <v>10</v>
          </cell>
          <cell r="BE604">
            <v>6</v>
          </cell>
          <cell r="BF604">
            <v>2567</v>
          </cell>
          <cell r="BG604">
            <v>0</v>
          </cell>
          <cell r="BH604" t="str">
            <v>-</v>
          </cell>
          <cell r="BI604" t="str">
            <v>-</v>
          </cell>
          <cell r="BJ604" t="str">
            <v>-</v>
          </cell>
          <cell r="BK604">
            <v>0</v>
          </cell>
          <cell r="BL604">
            <v>1430</v>
          </cell>
          <cell r="BM604">
            <v>0</v>
          </cell>
          <cell r="BN604" t="str">
            <v/>
          </cell>
          <cell r="BO604" t="str">
            <v/>
          </cell>
          <cell r="BP604" t="str">
            <v/>
          </cell>
          <cell r="BQ604" t="str">
            <v>-</v>
          </cell>
          <cell r="BR604" t="str">
            <v>-</v>
          </cell>
          <cell r="BS604" t="str">
            <v>-</v>
          </cell>
          <cell r="BT604" t="str">
            <v>นางศิริขวัญ ตาวงค์</v>
          </cell>
          <cell r="BU604">
            <v>883265010394</v>
          </cell>
          <cell r="BV604"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4" t="str">
            <v>จำเลยที่ 1
คู่สมรสจำเลยที่ 1
จำเลยที่ 2
คู่สมรสจำเลยที่ 2
จำเลยที่ 3</v>
          </cell>
          <cell r="BX604" t="str">
            <v>3-5010-00262-72-3
3-5009-00733-74-8
3-5010-00348-57-1
3-5010-00270-94-7
1-5009-00110-59-1</v>
          </cell>
          <cell r="BY604"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4" t="str">
            <v>พบทรัพย์</v>
          </cell>
          <cell r="CA604"/>
          <cell r="CB604">
            <v>5</v>
          </cell>
          <cell r="CC604" t="str">
            <v>วรกมล</v>
          </cell>
          <cell r="CD604"/>
          <cell r="CE604"/>
          <cell r="CF604"/>
          <cell r="CG604"/>
          <cell r="CH604"/>
          <cell r="CI604"/>
          <cell r="CJ604"/>
          <cell r="CK604"/>
          <cell r="CL604"/>
          <cell r="CM604"/>
          <cell r="CN604"/>
          <cell r="CO604"/>
        </row>
        <row r="605">
          <cell r="B605">
            <v>2060</v>
          </cell>
          <cell r="C605">
            <v>598</v>
          </cell>
          <cell r="D605">
            <v>7</v>
          </cell>
          <cell r="E605">
            <v>10</v>
          </cell>
          <cell r="F605">
            <v>2565</v>
          </cell>
          <cell r="G605">
            <v>800095714658</v>
          </cell>
          <cell r="H605" t="str">
            <v>นางสาวหรือนาง</v>
          </cell>
          <cell r="I605" t="str">
            <v>สร้อยสุรีย์</v>
          </cell>
          <cell r="J605" t="str">
            <v>มูลทินหรือบุดดา</v>
          </cell>
          <cell r="K605">
            <v>1501000005449</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41749.89</v>
          </cell>
          <cell r="R605">
            <v>7527.76</v>
          </cell>
          <cell r="S605" t="str">
            <v>จังหวัดฝาง</v>
          </cell>
          <cell r="T605" t="str">
            <v>ผบE478</v>
          </cell>
          <cell r="U605">
            <v>2565</v>
          </cell>
          <cell r="V605" t="str">
            <v>ผบE639</v>
          </cell>
          <cell r="W605">
            <v>2565</v>
          </cell>
          <cell r="X605"/>
          <cell r="Y605"/>
          <cell r="Z605"/>
          <cell r="AA605">
            <v>16</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t="str">
            <v/>
          </cell>
          <cell r="BD605" t="str">
            <v/>
          </cell>
          <cell r="BE605" t="str">
            <v/>
          </cell>
          <cell r="BF605" t="str">
            <v/>
          </cell>
          <cell r="BG605" t="str">
            <v/>
          </cell>
          <cell r="BH605" t="str">
            <v/>
          </cell>
          <cell r="BI605" t="str">
            <v/>
          </cell>
          <cell r="BJ605" t="str">
            <v/>
          </cell>
          <cell r="BK605" t="str">
            <v/>
          </cell>
          <cell r="BL605" t="str">
            <v/>
          </cell>
          <cell r="BM605" t="str">
            <v/>
          </cell>
          <cell r="BN605" t="str">
            <v/>
          </cell>
          <cell r="BO605" t="str">
            <v/>
          </cell>
          <cell r="BP605" t="str">
            <v/>
          </cell>
          <cell r="BQ605" t="str">
            <v/>
          </cell>
          <cell r="BR605" t="str">
            <v/>
          </cell>
          <cell r="BS605" t="str">
            <v/>
          </cell>
          <cell r="BT605" t="str">
            <v>นางสาวหรือนางสร้อยสุรีย์ มูลทินหรือบุดดา</v>
          </cell>
          <cell r="BU605">
            <v>883265010393</v>
          </cell>
          <cell r="BV605" t="str">
            <v>1.นางสร้อยสุรีย์  บุดดา
2.นายอำนาจ  บุดดา
3.นายจันทร์คำ  คำแดง
4.นางสาวสุทธิดา  เมอจู๋
5.นางแดง  โมกศิริ
6.นายสุทธิรัก  โมกศิริ</v>
          </cell>
          <cell r="BW605" t="str">
            <v>จำเลยที่ 1
คู่สมรสจำเลยที่ 1
จำเลยที่ 2
คู่สมรสจำเลยที่ 2
จำเลยที่ 3
คู่สมรสจำเลยที่ 3</v>
          </cell>
          <cell r="BX605" t="str">
            <v>1-5010-00005-44-9
3-4304-00119-02-2
3-5010-00399-09-5
5-5010-01209-27-0
3-5010-00121-05-4
3-4506-00052-39-8</v>
          </cell>
          <cell r="BY60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5" t="str">
            <v>พบทรัพย์</v>
          </cell>
          <cell r="CA605"/>
          <cell r="CB605">
            <v>6</v>
          </cell>
          <cell r="CC605" t="str">
            <v>วรกมล</v>
          </cell>
          <cell r="CD605"/>
          <cell r="CE605"/>
          <cell r="CF605"/>
          <cell r="CG605"/>
          <cell r="CH605"/>
          <cell r="CI605"/>
          <cell r="CJ605"/>
          <cell r="CK605"/>
          <cell r="CL605"/>
          <cell r="CM605"/>
          <cell r="CN605"/>
          <cell r="CO605"/>
        </row>
        <row r="606">
          <cell r="B606">
            <v>2061</v>
          </cell>
          <cell r="C606">
            <v>599</v>
          </cell>
          <cell r="D606">
            <v>10</v>
          </cell>
          <cell r="E606">
            <v>10</v>
          </cell>
          <cell r="F606">
            <v>2565</v>
          </cell>
          <cell r="G606">
            <v>800066663652</v>
          </cell>
          <cell r="H606" t="str">
            <v>นาย</v>
          </cell>
          <cell r="I606" t="str">
            <v>ณัฐกานต์</v>
          </cell>
          <cell r="J606" t="str">
            <v>คำสุข</v>
          </cell>
          <cell r="K606">
            <v>1500800074843</v>
          </cell>
          <cell r="L606" t="str">
            <v>มหาวิทยาลัยเชียงใหม่</v>
          </cell>
          <cell r="M606" t="str">
            <v>เชียงใหม่ 2</v>
          </cell>
          <cell r="N606">
            <v>8</v>
          </cell>
          <cell r="O606" t="str">
            <v>สินเชื่อธนาคารประชาชน</v>
          </cell>
          <cell r="P606" t="str">
            <v>1.บุคคลค้ำประกัน</v>
          </cell>
          <cell r="Q606">
            <v>40826</v>
          </cell>
          <cell r="R606">
            <v>10928.9</v>
          </cell>
          <cell r="S606" t="str">
            <v>แขวงเชียงใหม่</v>
          </cell>
          <cell r="T606" t="str">
            <v>ผบ.8267</v>
          </cell>
          <cell r="U606">
            <v>2562</v>
          </cell>
          <cell r="V606" t="str">
            <v>ผบ.8138</v>
          </cell>
          <cell r="W606">
            <v>2562</v>
          </cell>
          <cell r="X606"/>
          <cell r="Y606"/>
          <cell r="Z606"/>
          <cell r="AA606">
            <v>27</v>
          </cell>
          <cell r="AB606">
            <v>8</v>
          </cell>
          <cell r="AC606">
            <v>2562</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สืบทรัพย์สำนักงานอื่นฟ้อง (คำสั่ง 10/10/2565)//กำลังดำเนินการสืบทรัพย์//สืบแล้ว รายงานผล2/2/2566</v>
          </cell>
          <cell r="BC606">
            <v>1800</v>
          </cell>
          <cell r="BD606">
            <v>10</v>
          </cell>
          <cell r="BE606">
            <v>6</v>
          </cell>
          <cell r="BF606">
            <v>2567</v>
          </cell>
          <cell r="BG606">
            <v>0</v>
          </cell>
          <cell r="BH606" t="str">
            <v>-</v>
          </cell>
          <cell r="BI606" t="str">
            <v>-</v>
          </cell>
          <cell r="BJ606" t="str">
            <v>-</v>
          </cell>
          <cell r="BK606">
            <v>0</v>
          </cell>
          <cell r="BL606">
            <v>2120</v>
          </cell>
          <cell r="BM606">
            <v>0</v>
          </cell>
          <cell r="BN606" t="str">
            <v/>
          </cell>
          <cell r="BO606" t="str">
            <v/>
          </cell>
          <cell r="BP606" t="str">
            <v/>
          </cell>
          <cell r="BQ606" t="str">
            <v>-</v>
          </cell>
          <cell r="BR606" t="str">
            <v>-</v>
          </cell>
          <cell r="BS606" t="str">
            <v>-</v>
          </cell>
          <cell r="BT606" t="str">
            <v>นายณัฐกานต์ คำสุข</v>
          </cell>
          <cell r="BU606">
            <v>0</v>
          </cell>
          <cell r="BV606"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6" t="str">
            <v>จำเลยที่ 1
คู่สมรสจำเลยที่ 1
จำเลยที่ 2
คู่สมรสจำเลยที่ 2
จำเลยที่ 3
คู่สมรสจำเลยที่ 3</v>
          </cell>
          <cell r="BX606" t="str">
            <v>1-5008-00074-84-3
1-2399-00183-04-1
1-5004-00065-36-7
1-5004-00072-52-5
1-5710-00012-62-3
1-5710-00034-05-8</v>
          </cell>
          <cell r="BY606"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6" t="str">
            <v>ไม่พบทรัพย์</v>
          </cell>
          <cell r="CA606"/>
          <cell r="CB606">
            <v>6</v>
          </cell>
          <cell r="CC606" t="str">
            <v>วรกมล</v>
          </cell>
          <cell r="CD606"/>
          <cell r="CE606"/>
          <cell r="CF606"/>
          <cell r="CG606"/>
          <cell r="CH606"/>
          <cell r="CI606"/>
          <cell r="CJ606"/>
          <cell r="CK606"/>
          <cell r="CL606"/>
          <cell r="CM606"/>
          <cell r="CN606"/>
          <cell r="CO606"/>
        </row>
        <row r="607">
          <cell r="B607">
            <v>2062</v>
          </cell>
          <cell r="C607">
            <v>600</v>
          </cell>
          <cell r="D607">
            <v>19</v>
          </cell>
          <cell r="E607">
            <v>10</v>
          </cell>
          <cell r="F607">
            <v>2565</v>
          </cell>
          <cell r="G607">
            <v>800089599222</v>
          </cell>
          <cell r="H607" t="str">
            <v>นาง</v>
          </cell>
          <cell r="I607" t="str">
            <v>กัญญารัตน์</v>
          </cell>
          <cell r="J607" t="str">
            <v>กาบศรี</v>
          </cell>
          <cell r="K607">
            <v>5500100040230</v>
          </cell>
          <cell r="L607" t="str">
            <v>หนองหอย</v>
          </cell>
          <cell r="M607" t="str">
            <v>เชียงใหม่ 2</v>
          </cell>
          <cell r="N607">
            <v>8</v>
          </cell>
          <cell r="O607" t="str">
            <v>สินเชื่อแก้ไขปัญหาหนี้นอกระบบPSAระยะที่2</v>
          </cell>
          <cell r="P607" t="str">
            <v>1.บุคคลค้ำประกัน</v>
          </cell>
          <cell r="Q607">
            <v>42123.22</v>
          </cell>
          <cell r="R607">
            <v>11096.91</v>
          </cell>
          <cell r="S607" t="str">
            <v>แขวงเชียงใหม่</v>
          </cell>
          <cell r="T607" t="str">
            <v>ผบE789</v>
          </cell>
          <cell r="U607">
            <v>2565</v>
          </cell>
          <cell r="V607" t="str">
            <v>ผบE2092</v>
          </cell>
          <cell r="W607">
            <v>2565</v>
          </cell>
          <cell r="X607">
            <v>3</v>
          </cell>
          <cell r="Y607">
            <v>5</v>
          </cell>
          <cell r="Z607">
            <v>2565</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7" t="str">
            <v/>
          </cell>
          <cell r="BD607" t="str">
            <v/>
          </cell>
          <cell r="BE607" t="str">
            <v/>
          </cell>
          <cell r="BF607" t="str">
            <v/>
          </cell>
          <cell r="BG607" t="str">
            <v/>
          </cell>
          <cell r="BH607" t="str">
            <v/>
          </cell>
          <cell r="BI607" t="str">
            <v/>
          </cell>
          <cell r="BJ607" t="str">
            <v/>
          </cell>
          <cell r="BK607" t="str">
            <v/>
          </cell>
          <cell r="BL607" t="str">
            <v/>
          </cell>
          <cell r="BM607" t="str">
            <v/>
          </cell>
          <cell r="BN607" t="str">
            <v/>
          </cell>
          <cell r="BO607" t="str">
            <v/>
          </cell>
          <cell r="BP607" t="str">
            <v/>
          </cell>
          <cell r="BQ607" t="str">
            <v/>
          </cell>
          <cell r="BR607" t="str">
            <v/>
          </cell>
          <cell r="BS607" t="str">
            <v/>
          </cell>
          <cell r="BT607" t="str">
            <v>นางกัญญารัตน์ กาบศรี</v>
          </cell>
          <cell r="BU607">
            <v>883163010407</v>
          </cell>
          <cell r="BV607" t="str">
            <v>1.นางกัญญรัตน์  กาบศรี
2.นายบุญเลียบ  กาบศรี
3.นายสมประสงค์  กาบศรี</v>
          </cell>
          <cell r="BW607" t="str">
            <v>จำเลยที่1
คู่สมรสจำเลยที่ 1
จำเลยที่ 2</v>
          </cell>
          <cell r="BX607" t="str">
            <v>5-50001-00040-23-0
3-5001-00250-39-4
5-1006-00055-42-6</v>
          </cell>
          <cell r="BY60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7" t="str">
            <v>ไม่พบทรัพย์</v>
          </cell>
          <cell r="CA607"/>
          <cell r="CB607">
            <v>3</v>
          </cell>
          <cell r="CC607" t="str">
            <v>วรกมล</v>
          </cell>
          <cell r="CD607" t="str">
            <v>1.นางกัญญรัตน์  กาบศรี
2.นายบุญเลียบ  กาบศรี
3.นายสมประสงค์  กาบศรี</v>
          </cell>
          <cell r="CE607" t="str">
            <v>จำเลยที่1
คู่สมรสจำเลยที่ 1
จำเลยที่ 2</v>
          </cell>
          <cell r="CF607" t="str">
            <v>5-50001-00040-23-0
3-5001-00250-39-4
5-1006-00055-42-6</v>
          </cell>
          <cell r="CG60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7" t="str">
            <v>ไม่พบทรัพย์</v>
          </cell>
          <cell r="CI607"/>
          <cell r="CJ607"/>
          <cell r="CK607"/>
          <cell r="CL607"/>
          <cell r="CM607"/>
          <cell r="CN607"/>
          <cell r="CO607"/>
        </row>
        <row r="608">
          <cell r="B608">
            <v>2063</v>
          </cell>
          <cell r="C608">
            <v>601</v>
          </cell>
          <cell r="D608">
            <v>25</v>
          </cell>
          <cell r="E608">
            <v>10</v>
          </cell>
          <cell r="F608">
            <v>2565</v>
          </cell>
          <cell r="G608">
            <v>800090253900</v>
          </cell>
          <cell r="H608" t="str">
            <v>นาย</v>
          </cell>
          <cell r="I608" t="str">
            <v xml:space="preserve">นัทธพงศ์ </v>
          </cell>
          <cell r="J608" t="str">
            <v>นิ่มไพโรจน์</v>
          </cell>
          <cell r="K608">
            <v>5501100016861</v>
          </cell>
          <cell r="L608" t="str">
            <v>สันกำแพง</v>
          </cell>
          <cell r="M608" t="str">
            <v>เชียงใหม่ 3</v>
          </cell>
          <cell r="N608">
            <v>8</v>
          </cell>
          <cell r="O608"/>
          <cell r="P608"/>
          <cell r="Q608">
            <v>1654252.67</v>
          </cell>
          <cell r="R608">
            <v>199029.57</v>
          </cell>
          <cell r="S608" t="str">
            <v>จังหวัดเชียงใหม่</v>
          </cell>
          <cell r="T608" t="str">
            <v>ผบ.13640</v>
          </cell>
          <cell r="U608">
            <v>2563</v>
          </cell>
          <cell r="V608" t="str">
            <v>ผบ.1337</v>
          </cell>
          <cell r="W608">
            <v>2563</v>
          </cell>
          <cell r="X608"/>
          <cell r="Y608"/>
          <cell r="Z608"/>
          <cell r="AA608">
            <v>10</v>
          </cell>
          <cell r="AB608">
            <v>3</v>
          </cell>
          <cell r="AC608">
            <v>2563</v>
          </cell>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สืบทรัพย์สำนักงานอื่นฟ้อง (คำสั่ง 25/10/2565)//กำลังดำเนินการสืบทรัพย์//รายงานผลสืบทรัพย์วันที่ 21/3/2566</v>
          </cell>
          <cell r="BC608">
            <v>300</v>
          </cell>
          <cell r="BD608">
            <v>27</v>
          </cell>
          <cell r="BE608">
            <v>3</v>
          </cell>
          <cell r="BF608">
            <v>2567</v>
          </cell>
          <cell r="BG608">
            <v>0</v>
          </cell>
          <cell r="BH608" t="str">
            <v>-</v>
          </cell>
          <cell r="BI608" t="str">
            <v>-</v>
          </cell>
          <cell r="BJ608" t="str">
            <v>-</v>
          </cell>
          <cell r="BK608">
            <v>0</v>
          </cell>
          <cell r="BL608">
            <v>540</v>
          </cell>
          <cell r="BM608">
            <v>0</v>
          </cell>
          <cell r="BN608" t="str">
            <v/>
          </cell>
          <cell r="BO608" t="str">
            <v/>
          </cell>
          <cell r="BP608" t="str">
            <v/>
          </cell>
          <cell r="BQ608" t="str">
            <v>-</v>
          </cell>
          <cell r="BR608" t="str">
            <v>-</v>
          </cell>
          <cell r="BS608" t="str">
            <v>-</v>
          </cell>
          <cell r="BT608" t="str">
            <v>นายนัทธพงศ์  นิ่มไพโรจน์</v>
          </cell>
          <cell r="BU608">
            <v>0</v>
          </cell>
          <cell r="BV608" t="str">
            <v>1.นายนัทธพงศ์  นิ่มไพโรจน์</v>
          </cell>
          <cell r="BW608" t="str">
            <v>จำเลย</v>
          </cell>
          <cell r="BX608" t="str">
            <v>5-5011-00016-86-1</v>
          </cell>
          <cell r="BY608"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8" t="str">
            <v>ไม่พบ</v>
          </cell>
          <cell r="CA608"/>
          <cell r="CB608">
            <v>1</v>
          </cell>
          <cell r="CC608" t="str">
            <v>วรกมล</v>
          </cell>
          <cell r="CD608"/>
          <cell r="CE608"/>
          <cell r="CF608"/>
          <cell r="CG608"/>
          <cell r="CH608"/>
          <cell r="CI608"/>
          <cell r="CJ608"/>
          <cell r="CK608"/>
          <cell r="CL608"/>
          <cell r="CM608"/>
          <cell r="CN608"/>
          <cell r="CO608"/>
        </row>
        <row r="609">
          <cell r="B609">
            <v>2064</v>
          </cell>
          <cell r="C609">
            <v>602</v>
          </cell>
          <cell r="D609">
            <v>25</v>
          </cell>
          <cell r="E609">
            <v>10</v>
          </cell>
          <cell r="F609">
            <v>2565</v>
          </cell>
          <cell r="G609">
            <v>800097006228</v>
          </cell>
          <cell r="H609" t="str">
            <v>นางสาว</v>
          </cell>
          <cell r="I609" t="str">
            <v>บุญมี</v>
          </cell>
          <cell r="J609" t="str">
            <v>คำจันทร์</v>
          </cell>
          <cell r="K609">
            <v>3401000769870</v>
          </cell>
          <cell r="L609" t="str">
            <v>บ่อสร้าง</v>
          </cell>
          <cell r="M609" t="str">
            <v>เชียงใหม่ 3</v>
          </cell>
          <cell r="N609">
            <v>8</v>
          </cell>
          <cell r="O609"/>
          <cell r="P609"/>
          <cell r="Q609">
            <v>28332</v>
          </cell>
          <cell r="R609">
            <v>6579.87</v>
          </cell>
          <cell r="S609" t="str">
            <v>จังหวัดพล</v>
          </cell>
          <cell r="T609" t="str">
            <v>ผบE1021</v>
          </cell>
          <cell r="U609">
            <v>2564</v>
          </cell>
          <cell r="V609" t="str">
            <v>ผบE1115</v>
          </cell>
          <cell r="W609">
            <v>2564</v>
          </cell>
          <cell r="X609">
            <v>6</v>
          </cell>
          <cell r="Y609">
            <v>7</v>
          </cell>
          <cell r="Z609">
            <v>2564</v>
          </cell>
          <cell r="AA609">
            <v>6</v>
          </cell>
          <cell r="AB609">
            <v>7</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385</v>
          </cell>
          <cell r="BM609">
            <v>0</v>
          </cell>
          <cell r="BN609" t="str">
            <v/>
          </cell>
          <cell r="BO609" t="str">
            <v/>
          </cell>
          <cell r="BP609" t="str">
            <v/>
          </cell>
          <cell r="BQ609" t="str">
            <v>-</v>
          </cell>
          <cell r="BR609" t="str">
            <v>-</v>
          </cell>
          <cell r="BS609" t="str">
            <v>-</v>
          </cell>
          <cell r="BT609" t="str">
            <v>นางสาวบุญมี คำจันทร์</v>
          </cell>
          <cell r="BU609">
            <v>0</v>
          </cell>
          <cell r="BV609" t="str">
            <v>1.นางสาวบุญมี  คำจันทร์</v>
          </cell>
          <cell r="BW609" t="str">
            <v>จำเลย</v>
          </cell>
          <cell r="BX609" t="str">
            <v>3-4010-00769-87-0</v>
          </cell>
          <cell r="BY609" t="str">
            <v>-ไม่พบว่ามีกรรมสิทธิ์ในที่ดิน อ.สันกำแพง จ.เชียงใหม่
-ไม่พบว่ามีกรรมสิทธิ์ในที่ดิน อ.โนนศิลา จ.ขอนแก่น</v>
          </cell>
          <cell r="BZ609" t="str">
            <v>ไม่พบทรัพย์</v>
          </cell>
          <cell r="CA609"/>
          <cell r="CB609">
            <v>1</v>
          </cell>
          <cell r="CC609" t="str">
            <v>วรกมล</v>
          </cell>
          <cell r="CD609"/>
          <cell r="CE609"/>
          <cell r="CF609"/>
          <cell r="CG609"/>
          <cell r="CH609"/>
          <cell r="CI609"/>
          <cell r="CJ609"/>
          <cell r="CK609"/>
          <cell r="CL609"/>
          <cell r="CM609"/>
          <cell r="CN609"/>
          <cell r="CO609"/>
        </row>
        <row r="610">
          <cell r="B610">
            <v>2065</v>
          </cell>
          <cell r="C610">
            <v>603</v>
          </cell>
          <cell r="D610">
            <v>31</v>
          </cell>
          <cell r="E610">
            <v>10</v>
          </cell>
          <cell r="F610">
            <v>2565</v>
          </cell>
          <cell r="G610">
            <v>800043505190</v>
          </cell>
          <cell r="H610" t="str">
            <v>นางสาว</v>
          </cell>
          <cell r="I610" t="str">
            <v>ทิพา</v>
          </cell>
          <cell r="J610" t="str">
            <v>ชลาวา</v>
          </cell>
          <cell r="K610">
            <v>3539900285948</v>
          </cell>
          <cell r="L610" t="str">
            <v>บวกครกหลวง</v>
          </cell>
          <cell r="M610" t="str">
            <v>เชียงใหม่ 3</v>
          </cell>
          <cell r="N610">
            <v>8</v>
          </cell>
          <cell r="O610" t="str">
            <v>สินเชื่อที่อยู่อาศัย</v>
          </cell>
          <cell r="P610" t="str">
            <v>2.หลักทรัพย์ค้ำประกัน</v>
          </cell>
          <cell r="Q610">
            <v>2318895.09</v>
          </cell>
          <cell r="R610">
            <v>332628.59000000003</v>
          </cell>
          <cell r="S610" t="str">
            <v>จังหวัดเชียงใหม่</v>
          </cell>
          <cell r="T610" t="str">
            <v>ผบ.2002</v>
          </cell>
          <cell r="U610">
            <v>2559</v>
          </cell>
          <cell r="V610" t="str">
            <v>ผบ.2074</v>
          </cell>
          <cell r="W610">
            <v>2559</v>
          </cell>
          <cell r="X610">
            <v>5</v>
          </cell>
          <cell r="Y610">
            <v>9</v>
          </cell>
          <cell r="Z610">
            <v>2559</v>
          </cell>
          <cell r="AA610"/>
          <cell r="AB610"/>
          <cell r="AC610"/>
          <cell r="AD610">
            <v>20</v>
          </cell>
          <cell r="AE610">
            <v>9</v>
          </cell>
          <cell r="AF610">
            <v>2559</v>
          </cell>
          <cell r="AG610">
            <v>6</v>
          </cell>
          <cell r="AH610">
            <v>12</v>
          </cell>
          <cell r="AI610">
            <v>2559</v>
          </cell>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31/10/2565)//กำลังดำเนินการสืบทรัพย์//รายงานผลสืบทรัพย์วันที่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405</v>
          </cell>
          <cell r="BM610">
            <v>0</v>
          </cell>
          <cell r="BN610" t="str">
            <v/>
          </cell>
          <cell r="BO610" t="str">
            <v/>
          </cell>
          <cell r="BP610" t="str">
            <v/>
          </cell>
          <cell r="BQ610" t="str">
            <v>-</v>
          </cell>
          <cell r="BR610" t="str">
            <v>-</v>
          </cell>
          <cell r="BS610" t="str">
            <v>-</v>
          </cell>
          <cell r="BT610" t="str">
            <v>นางสาวทิพา ชลาวา</v>
          </cell>
          <cell r="BU610">
            <v>0</v>
          </cell>
          <cell r="BV610" t="str">
            <v>1.นางสาวทิพา  ชลาวา</v>
          </cell>
          <cell r="BW610" t="str">
            <v>จำเลย</v>
          </cell>
          <cell r="BX610" t="str">
            <v>3-5399-00285-94-8</v>
          </cell>
          <cell r="BY610" t="str">
            <v>-ไม่พบว่ามีกรรมสิทธิ์ในที่ดิน อ.เมืองเชียงใหม่ จ.เชียงใหม่
-ไม่พบว่ามีกรรมสิทธิ์ในที่ดิน อ.เมืองอุตรดิตถ์ จ.อุตรดิตถ์</v>
          </cell>
          <cell r="BZ610" t="str">
            <v>ไม่พบ</v>
          </cell>
          <cell r="CA610"/>
          <cell r="CB610">
            <v>2</v>
          </cell>
          <cell r="CC610" t="str">
            <v>วรกมล</v>
          </cell>
          <cell r="CD610"/>
          <cell r="CE610"/>
          <cell r="CF610"/>
          <cell r="CG610"/>
          <cell r="CH610"/>
          <cell r="CI610"/>
          <cell r="CJ610"/>
          <cell r="CK610"/>
          <cell r="CL610"/>
          <cell r="CM610"/>
          <cell r="CN610"/>
          <cell r="CO610"/>
        </row>
        <row r="611">
          <cell r="B611">
            <v>2066</v>
          </cell>
          <cell r="C611">
            <v>604</v>
          </cell>
          <cell r="D611">
            <v>15</v>
          </cell>
          <cell r="E611">
            <v>11</v>
          </cell>
          <cell r="F611">
            <v>2565</v>
          </cell>
          <cell r="G611">
            <v>800036285586</v>
          </cell>
          <cell r="H611" t="str">
            <v>นาย</v>
          </cell>
          <cell r="I611" t="str">
            <v>เสาร์คำ</v>
          </cell>
          <cell r="J611" t="str">
            <v>หย่อมอิน</v>
          </cell>
          <cell r="K611">
            <v>3501200013336</v>
          </cell>
          <cell r="L611" t="str">
            <v>แม่วาง</v>
          </cell>
          <cell r="M611" t="str">
            <v>เชียงใหม่ 3</v>
          </cell>
          <cell r="N611">
            <v>8</v>
          </cell>
          <cell r="O611" t="str">
            <v>สินเชื่อธนาคารประชาชน</v>
          </cell>
          <cell r="P611" t="str">
            <v>1.บุคคลค้ำประกัน</v>
          </cell>
          <cell r="Q611">
            <v>179165</v>
          </cell>
          <cell r="R611">
            <v>10147.98</v>
          </cell>
          <cell r="S611" t="str">
            <v>แขวงเชียงใหม่</v>
          </cell>
          <cell r="T611" t="str">
            <v>ผบ.4462</v>
          </cell>
          <cell r="U611">
            <v>2558</v>
          </cell>
          <cell r="V611" t="str">
            <v>ผบ.6650</v>
          </cell>
          <cell r="W611">
            <v>2558</v>
          </cell>
          <cell r="X611"/>
          <cell r="Y611"/>
          <cell r="Z611"/>
          <cell r="AA611">
            <v>8</v>
          </cell>
          <cell r="AB611">
            <v>9</v>
          </cell>
          <cell r="AC611">
            <v>2558</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15/11/2565)//กำลังดำเนินการสืบทรัพย์//รายงานผลสืบทรัพย์วันที่ 11/4/2566</v>
          </cell>
          <cell r="BC611">
            <v>1800</v>
          </cell>
          <cell r="BD611">
            <v>18</v>
          </cell>
          <cell r="BE611">
            <v>8</v>
          </cell>
          <cell r="BF611">
            <v>2566</v>
          </cell>
          <cell r="BG611">
            <v>0</v>
          </cell>
          <cell r="BH611" t="str">
            <v>-</v>
          </cell>
          <cell r="BI611" t="str">
            <v>-</v>
          </cell>
          <cell r="BJ611" t="str">
            <v>-</v>
          </cell>
          <cell r="BK611">
            <v>0</v>
          </cell>
          <cell r="BL611">
            <v>2075</v>
          </cell>
          <cell r="BM611">
            <v>0</v>
          </cell>
          <cell r="BN611" t="str">
            <v/>
          </cell>
          <cell r="BO611" t="str">
            <v/>
          </cell>
          <cell r="BP611" t="str">
            <v/>
          </cell>
          <cell r="BQ611" t="str">
            <v>-</v>
          </cell>
          <cell r="BR611" t="str">
            <v>-</v>
          </cell>
          <cell r="BS611" t="str">
            <v>-</v>
          </cell>
          <cell r="BT611" t="str">
            <v>นายเสาร์คำ หย่อมอิน</v>
          </cell>
          <cell r="BU611">
            <v>0</v>
          </cell>
          <cell r="BV611"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1" t="str">
            <v xml:space="preserve">จำเลยที่ 1
คู่สมรสจำเลยที่ 1
จำเลยที่ 2
คู่สมรสจำเลยที่ 2
จำเลยที่ 3
คู่สมรสจำเลยที่ 3
</v>
          </cell>
          <cell r="BX611" t="str">
            <v>3-5012-00013-33-6
3-5012-00579-53-4
3-5012-00107-53-5
3-5012-00112-30-0
3-5101-01312-02-4
3-5012-00008-30-8</v>
          </cell>
          <cell r="BY611"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1" t="str">
            <v>พบทรัพย์</v>
          </cell>
          <cell r="CA611"/>
          <cell r="CB611">
            <v>6</v>
          </cell>
          <cell r="CC611" t="str">
            <v>วรกมล</v>
          </cell>
          <cell r="CD611"/>
          <cell r="CE611"/>
          <cell r="CF611"/>
          <cell r="CG611"/>
          <cell r="CH611"/>
          <cell r="CI611"/>
          <cell r="CJ611"/>
          <cell r="CK611"/>
          <cell r="CL611"/>
          <cell r="CM611">
            <v>243468</v>
          </cell>
          <cell r="CN611"/>
          <cell r="CO611"/>
        </row>
        <row r="612">
          <cell r="B612">
            <v>2067</v>
          </cell>
          <cell r="C612">
            <v>605</v>
          </cell>
          <cell r="D612">
            <v>22</v>
          </cell>
          <cell r="E612">
            <v>11</v>
          </cell>
          <cell r="F612">
            <v>2565</v>
          </cell>
          <cell r="G612">
            <v>800036922360</v>
          </cell>
          <cell r="H612" t="str">
            <v>ชมรมนวดแผนไทยเพื่อสุขภาพ</v>
          </cell>
          <cell r="I612"/>
          <cell r="J612"/>
          <cell r="K612"/>
          <cell r="L612" t="str">
            <v>เซ็นทรัล แอร์พอร์ตพลาซ่า เชียงใหม่</v>
          </cell>
          <cell r="M612" t="str">
            <v>เชียงใหม่ 1</v>
          </cell>
          <cell r="N612">
            <v>8</v>
          </cell>
          <cell r="O612" t="str">
            <v>สินเชื่อพัฒนาชนบทฯ</v>
          </cell>
          <cell r="P612" t="str">
            <v>1.บุคคลค้ำประกัน</v>
          </cell>
          <cell r="Q612">
            <v>182919.99</v>
          </cell>
          <cell r="R612">
            <v>36326.74</v>
          </cell>
          <cell r="S612" t="str">
            <v>แขวงเชียงใหม่</v>
          </cell>
          <cell r="T612" t="str">
            <v>ผบE788</v>
          </cell>
          <cell r="U612">
            <v>2565</v>
          </cell>
          <cell r="V612" t="str">
            <v>ผบE7074</v>
          </cell>
          <cell r="W612">
            <v>2565</v>
          </cell>
          <cell r="X612">
            <v>4</v>
          </cell>
          <cell r="Y612">
            <v>10</v>
          </cell>
          <cell r="Z612">
            <v>2565</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22/11/2565)//กำลังดำเนินการสืบทรัพย์//รายงานผลสืบวันที่ 10/5/2566</v>
          </cell>
          <cell r="BC612">
            <v>3600</v>
          </cell>
          <cell r="BD612">
            <v>8</v>
          </cell>
          <cell r="BE612">
            <v>3</v>
          </cell>
          <cell r="BF612">
            <v>2567</v>
          </cell>
          <cell r="BG612">
            <v>0</v>
          </cell>
          <cell r="BH612" t="str">
            <v>-</v>
          </cell>
          <cell r="BI612" t="str">
            <v>-</v>
          </cell>
          <cell r="BJ612" t="str">
            <v>-</v>
          </cell>
          <cell r="BK612">
            <v>0</v>
          </cell>
          <cell r="BL612">
            <v>3455</v>
          </cell>
          <cell r="BM612">
            <v>0</v>
          </cell>
          <cell r="BN612" t="str">
            <v/>
          </cell>
          <cell r="BO612" t="str">
            <v/>
          </cell>
          <cell r="BP612" t="str">
            <v/>
          </cell>
          <cell r="BQ612" t="str">
            <v>-</v>
          </cell>
          <cell r="BR612" t="str">
            <v>-</v>
          </cell>
          <cell r="BS612" t="str">
            <v>-</v>
          </cell>
          <cell r="BT612" t="str">
            <v xml:space="preserve">ชมรมนวดแผนไทยเพื่อสุขภาพ </v>
          </cell>
          <cell r="BU612">
            <v>883161010248</v>
          </cell>
          <cell r="BV612"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2"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2" t="str">
            <v>3-5009-01400-86-4
3-1206-00405-05-6
3-5009-00920-35-0
3-5015-00316-93-8
3-5001-00460-62-3
3-5001-00460-66-6
3-2102-00091-76-2
3-5002-00912-20-8
3-5015-00316-92-0
3-5015-00299-53-7
1-5099-00999-43-0
3-5099-00832-28-1</v>
          </cell>
          <cell r="BY61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2" t="str">
            <v>พบ</v>
          </cell>
          <cell r="CA612"/>
          <cell r="CB612"/>
          <cell r="CC612" t="str">
            <v>วรกมล</v>
          </cell>
          <cell r="CD612"/>
          <cell r="CE612"/>
          <cell r="CF612"/>
          <cell r="CG612"/>
          <cell r="CH612"/>
          <cell r="CI612"/>
          <cell r="CJ612"/>
          <cell r="CK612"/>
          <cell r="CL612"/>
          <cell r="CM612"/>
          <cell r="CN612"/>
          <cell r="CO612"/>
        </row>
        <row r="613">
          <cell r="B613">
            <v>2068</v>
          </cell>
          <cell r="C613">
            <v>606</v>
          </cell>
          <cell r="D613">
            <v>24</v>
          </cell>
          <cell r="E613">
            <v>11</v>
          </cell>
          <cell r="F613">
            <v>2565</v>
          </cell>
          <cell r="G613">
            <v>800084988081</v>
          </cell>
          <cell r="H613" t="str">
            <v>นางสาว</v>
          </cell>
          <cell r="I613" t="str">
            <v>เขมมิศรา</v>
          </cell>
          <cell r="J613" t="str">
            <v>ปินใจ</v>
          </cell>
          <cell r="K613">
            <v>1549900318459</v>
          </cell>
          <cell r="L613" t="str">
            <v>เม-ญ่า เชียงใหม่</v>
          </cell>
          <cell r="M613" t="str">
            <v>เชียงใหม่ 1</v>
          </cell>
          <cell r="N613">
            <v>8</v>
          </cell>
          <cell r="O613" t="str">
            <v>สินเชื่อธนาคารประชาชน</v>
          </cell>
          <cell r="P613" t="str">
            <v>1.บุคคลค้ำประกัน</v>
          </cell>
          <cell r="Q613">
            <v>84796.49</v>
          </cell>
          <cell r="R613">
            <v>36972.94</v>
          </cell>
          <cell r="S613" t="str">
            <v>แขวงเชียงใหม่</v>
          </cell>
          <cell r="T613" t="str">
            <v>ผบ.6466</v>
          </cell>
          <cell r="U613">
            <v>2563</v>
          </cell>
          <cell r="V613" t="str">
            <v>ผบ.166</v>
          </cell>
          <cell r="W613">
            <v>2565</v>
          </cell>
          <cell r="X613"/>
          <cell r="Y613"/>
          <cell r="Z613"/>
          <cell r="AA613">
            <v>14</v>
          </cell>
          <cell r="AB613">
            <v>2</v>
          </cell>
          <cell r="AC613">
            <v>2565</v>
          </cell>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24/11/2565)//กำลังดำเนินการสืบทรัพย์//สืบแล้ว รายงานผลวันที่ 30/1/2566</v>
          </cell>
          <cell r="BC613">
            <v>1200</v>
          </cell>
          <cell r="BD613">
            <v>8</v>
          </cell>
          <cell r="BE613">
            <v>1</v>
          </cell>
          <cell r="BF613">
            <v>2567</v>
          </cell>
          <cell r="BG613">
            <v>0</v>
          </cell>
          <cell r="BH613" t="str">
            <v>-</v>
          </cell>
          <cell r="BI613" t="str">
            <v>-</v>
          </cell>
          <cell r="BJ613" t="str">
            <v>-</v>
          </cell>
          <cell r="BK613">
            <v>0</v>
          </cell>
          <cell r="BL613">
            <v>1460</v>
          </cell>
          <cell r="BM613">
            <v>0</v>
          </cell>
          <cell r="BN613" t="str">
            <v/>
          </cell>
          <cell r="BO613" t="str">
            <v/>
          </cell>
          <cell r="BP613" t="str">
            <v/>
          </cell>
          <cell r="BQ613" t="str">
            <v>-</v>
          </cell>
          <cell r="BR613" t="str">
            <v>-</v>
          </cell>
          <cell r="BS613" t="str">
            <v>-</v>
          </cell>
          <cell r="BT613" t="str">
            <v>นางสาวเขมมิศรา ปินใจ</v>
          </cell>
          <cell r="BU613">
            <v>883163011693</v>
          </cell>
          <cell r="BV613" t="str">
            <v>1.นางสาวเขมิศรา  ปินใจ
2.นางสาวกรกนก  แสนไชย
3.นายคุณากร  ไชยศิลป์
4.นายสรายุทธ์  อ้ายมา</v>
          </cell>
          <cell r="BW613" t="str">
            <v>จำเลยที่ 1
จำเลยที่ 2
คู่สมรสจำเลยที่ 2
จำเลยที่ 3</v>
          </cell>
          <cell r="BX613" t="str">
            <v>1-5099-01384-48-0
1-5099-01105-09-2
1-5051-00015-14-8
1-5499-00318-45-9</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3" t="str">
            <v>พบทรัพย์</v>
          </cell>
          <cell r="CA613" t="str">
            <v>พบทรัพย์</v>
          </cell>
          <cell r="CB613">
            <v>4</v>
          </cell>
          <cell r="CC613" t="str">
            <v>วรกมล</v>
          </cell>
          <cell r="CD613"/>
          <cell r="CE613"/>
          <cell r="CF613"/>
          <cell r="CG613"/>
          <cell r="CH613"/>
          <cell r="CI613"/>
          <cell r="CJ613"/>
          <cell r="CK613"/>
          <cell r="CL613"/>
          <cell r="CM613"/>
          <cell r="CN613"/>
          <cell r="CO613"/>
        </row>
        <row r="614">
          <cell r="B614">
            <v>2069</v>
          </cell>
          <cell r="C614">
            <v>607</v>
          </cell>
          <cell r="D614">
            <v>25</v>
          </cell>
          <cell r="E614">
            <v>11</v>
          </cell>
          <cell r="F614">
            <v>2565</v>
          </cell>
          <cell r="G614">
            <v>821952008877</v>
          </cell>
          <cell r="H614" t="str">
            <v>พ.อ.อ.</v>
          </cell>
          <cell r="I614" t="str">
            <v>สุเทพ</v>
          </cell>
          <cell r="J614" t="str">
            <v>เนียมศรี</v>
          </cell>
          <cell r="K614">
            <v>3509900809009</v>
          </cell>
          <cell r="L614" t="str">
            <v>สันกำแพง</v>
          </cell>
          <cell r="M614" t="str">
            <v>เชียงใหม่ 3</v>
          </cell>
          <cell r="N614">
            <v>8</v>
          </cell>
          <cell r="O614" t="str">
            <v>สินเชื่อพัฒนากลุ่มอาชีพ (กองบิน 41 เชียงใหม่)</v>
          </cell>
          <cell r="P614" t="str">
            <v>1.บุคคลค้ำประกัน</v>
          </cell>
          <cell r="Q614">
            <v>1353429.05</v>
          </cell>
          <cell r="R614">
            <v>138545.71</v>
          </cell>
          <cell r="S614" t="str">
            <v>จังหวัดเชียงใหม่</v>
          </cell>
          <cell r="T614" t="str">
            <v>ผบ.2780</v>
          </cell>
          <cell r="U614">
            <v>2557</v>
          </cell>
          <cell r="V614" t="str">
            <v>ผบ.945</v>
          </cell>
          <cell r="W614">
            <v>2558</v>
          </cell>
          <cell r="X614">
            <v>25</v>
          </cell>
          <cell r="Y614">
            <v>6</v>
          </cell>
          <cell r="Z614">
            <v>2558</v>
          </cell>
          <cell r="AA614"/>
          <cell r="AB614"/>
          <cell r="AC614"/>
          <cell r="AD614">
            <v>8</v>
          </cell>
          <cell r="AE614">
            <v>7</v>
          </cell>
          <cell r="AF614">
            <v>2558</v>
          </cell>
          <cell r="AG614">
            <v>6</v>
          </cell>
          <cell r="AH614">
            <v>10</v>
          </cell>
          <cell r="AI614">
            <v>2558</v>
          </cell>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25/11/2565)//กำลังดำเนินการสืบทรัพย์//รายงานผลสืบทรัพย์วันที่ 21/3/2566</v>
          </cell>
          <cell r="BC614" t="str">
            <v/>
          </cell>
          <cell r="BD614" t="str">
            <v/>
          </cell>
          <cell r="BE614" t="str">
            <v/>
          </cell>
          <cell r="BF614" t="str">
            <v/>
          </cell>
          <cell r="BG614" t="str">
            <v/>
          </cell>
          <cell r="BH614" t="str">
            <v/>
          </cell>
          <cell r="BI614" t="str">
            <v/>
          </cell>
          <cell r="BJ614" t="str">
            <v/>
          </cell>
          <cell r="BK614" t="str">
            <v/>
          </cell>
          <cell r="BL614" t="str">
            <v/>
          </cell>
          <cell r="BM614" t="str">
            <v/>
          </cell>
          <cell r="BN614" t="str">
            <v/>
          </cell>
          <cell r="BO614" t="str">
            <v/>
          </cell>
          <cell r="BP614" t="str">
            <v/>
          </cell>
          <cell r="BQ614" t="str">
            <v/>
          </cell>
          <cell r="BR614" t="str">
            <v/>
          </cell>
          <cell r="BS614" t="str">
            <v/>
          </cell>
          <cell r="BT614" t="str">
            <v>พ.อ.อ.สุเทพ เนียมศรี</v>
          </cell>
          <cell r="BU614">
            <v>823661010264</v>
          </cell>
          <cell r="BV614"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4"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4" t="str">
            <v>3-5007-00088-33-4
3-6301-00030-11-3
3-5001-00479-69-3
3-5099-00594-97-5
1-1006-99002-06-8
1-1020-00618-54-2
3-2499-00204-06-1
3-5099-00357-86-8
3-5604-00165-65-1</v>
          </cell>
          <cell r="BY61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4" t="str">
            <v>ไม่พบ</v>
          </cell>
          <cell r="CA614"/>
          <cell r="CB614">
            <v>9</v>
          </cell>
          <cell r="CC614" t="str">
            <v>วรกมล</v>
          </cell>
          <cell r="CD614"/>
          <cell r="CE614"/>
          <cell r="CF614"/>
          <cell r="CG614"/>
          <cell r="CH614"/>
          <cell r="CI614"/>
          <cell r="CJ614"/>
          <cell r="CK614"/>
          <cell r="CL614"/>
          <cell r="CM614"/>
          <cell r="CN614"/>
          <cell r="CO614"/>
        </row>
        <row r="615">
          <cell r="B615">
            <v>2071</v>
          </cell>
          <cell r="C615">
            <v>608</v>
          </cell>
          <cell r="D615">
            <v>29</v>
          </cell>
          <cell r="E615">
            <v>11</v>
          </cell>
          <cell r="F615">
            <v>2565</v>
          </cell>
          <cell r="G615" t="str">
            <v>800076318909,
800094647073</v>
          </cell>
          <cell r="H615" t="str">
            <v>นาย</v>
          </cell>
          <cell r="I615" t="str">
            <v>ศุกลวัฒน์</v>
          </cell>
          <cell r="J615" t="str">
            <v>เป็งดาหลวง</v>
          </cell>
          <cell r="K615">
            <v>1500900014524</v>
          </cell>
          <cell r="L615" t="str">
            <v>ฝาง</v>
          </cell>
          <cell r="M615" t="str">
            <v>เชียงใหม่ 2</v>
          </cell>
          <cell r="N615">
            <v>8</v>
          </cell>
          <cell r="O615" t="str">
            <v>สินเชื่อธนาคารประชาชน,
สินเชื่อแก้ไขปัญหาหนี้นอกระบบPSAระยะที่2</v>
          </cell>
          <cell r="P615" t="str">
            <v>1.บุคคลค้ำประกัน</v>
          </cell>
          <cell r="Q615">
            <v>33708.559999999998</v>
          </cell>
          <cell r="R615">
            <v>14670.41</v>
          </cell>
          <cell r="S615" t="str">
            <v>จังหวัดฝาง</v>
          </cell>
          <cell r="T615" t="str">
            <v>ผบE477</v>
          </cell>
          <cell r="U615" t="str">
            <v>2565</v>
          </cell>
          <cell r="V615" t="str">
            <v>ผบE765</v>
          </cell>
          <cell r="W615">
            <v>2565</v>
          </cell>
          <cell r="X615">
            <v>20</v>
          </cell>
          <cell r="Y615">
            <v>9</v>
          </cell>
          <cell r="Z615">
            <v>2565</v>
          </cell>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สืบทรัพย์ (คำสั่ง 29/11/2565)//กำลังดำเนินการสืบทรัพย์//รายงานผลสืบทรัพย์วันที่ 9/3/2566</v>
          </cell>
          <cell r="BC615">
            <v>2100</v>
          </cell>
          <cell r="BD615">
            <v>10</v>
          </cell>
          <cell r="BE615">
            <v>6</v>
          </cell>
          <cell r="BF615">
            <v>2567</v>
          </cell>
          <cell r="BG615">
            <v>0</v>
          </cell>
          <cell r="BH615" t="str">
            <v>-</v>
          </cell>
          <cell r="BI615" t="str">
            <v>-</v>
          </cell>
          <cell r="BJ615" t="str">
            <v>-</v>
          </cell>
          <cell r="BK615">
            <v>0</v>
          </cell>
          <cell r="BL615">
            <v>1835</v>
          </cell>
          <cell r="BM615">
            <v>0</v>
          </cell>
          <cell r="BN615" t="str">
            <v/>
          </cell>
          <cell r="BO615" t="str">
            <v/>
          </cell>
          <cell r="BP615" t="str">
            <v/>
          </cell>
          <cell r="BQ615" t="str">
            <v>-</v>
          </cell>
          <cell r="BR615" t="str">
            <v>-</v>
          </cell>
          <cell r="BS615" t="str">
            <v>-</v>
          </cell>
          <cell r="BT615" t="str">
            <v>นายศุกลวัฒน์ เป็งดาหลวง</v>
          </cell>
          <cell r="BU615">
            <v>883265010384</v>
          </cell>
          <cell r="BV615"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5" t="str">
            <v xml:space="preserve">จำเลยที่ 1
คู่สมรสจำเลยที่ 1
จำเลยที่ 2
คู่สมรสจำเลยที่ 2
จำเลยที่ 3
คู่สมรสจำเลยที่ 3
จำเลยที่ 4
</v>
          </cell>
          <cell r="BX615" t="str">
            <v>1-5009-00014-52-4
1-5009-00084-97-2
3-5009-01004-16-2
3-5009-01004-15-4
3-5009-01020-63-0
3-5009-01003-44-1 
1-5601-00234-11-2</v>
          </cell>
          <cell r="BY615"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5" t="str">
            <v>พบทรัพย์</v>
          </cell>
          <cell r="CA615"/>
          <cell r="CB615">
            <v>7</v>
          </cell>
          <cell r="CC615" t="str">
            <v>วรกมล</v>
          </cell>
          <cell r="CD615"/>
          <cell r="CE615"/>
          <cell r="CF615"/>
          <cell r="CG615"/>
          <cell r="CH615"/>
          <cell r="CI615"/>
          <cell r="CJ615"/>
          <cell r="CK615"/>
          <cell r="CL615"/>
          <cell r="CM615"/>
          <cell r="CN615"/>
          <cell r="CO615"/>
        </row>
        <row r="616">
          <cell r="B616">
            <v>2072</v>
          </cell>
          <cell r="C616">
            <v>609</v>
          </cell>
          <cell r="D616">
            <v>30</v>
          </cell>
          <cell r="E616">
            <v>11</v>
          </cell>
          <cell r="F616">
            <v>2565</v>
          </cell>
          <cell r="G616" t="str">
            <v>800079783588,
800095022409</v>
          </cell>
          <cell r="H616" t="str">
            <v>นาย</v>
          </cell>
          <cell r="I616" t="str">
            <v>ขจรพงศ์</v>
          </cell>
          <cell r="J616" t="str">
            <v>สุภาเสา</v>
          </cell>
          <cell r="K616">
            <v>3500100161383</v>
          </cell>
          <cell r="L616" t="str">
            <v>มีโชค พลาซ่า</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54320</v>
          </cell>
          <cell r="R616">
            <v>69678.740000000005</v>
          </cell>
          <cell r="S616" t="str">
            <v>แขวงเชียงดาว</v>
          </cell>
          <cell r="T616" t="str">
            <v>ผบE757</v>
          </cell>
          <cell r="U616">
            <v>2565</v>
          </cell>
          <cell r="V616" t="str">
            <v>ผบE874</v>
          </cell>
          <cell r="W616">
            <v>2565</v>
          </cell>
          <cell r="X616">
            <v>22</v>
          </cell>
          <cell r="Y616">
            <v>11</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30/11/2565)//กำลังดำเนินการสืบทรัพย์//รายงานผลสืบวันที่ 27/4/2566</v>
          </cell>
          <cell r="BC616">
            <v>1200</v>
          </cell>
          <cell r="BD616">
            <v>14</v>
          </cell>
          <cell r="BE616">
            <v>3</v>
          </cell>
          <cell r="BF616">
            <v>2567</v>
          </cell>
          <cell r="BG616">
            <v>0</v>
          </cell>
          <cell r="BH616" t="str">
            <v>-</v>
          </cell>
          <cell r="BI616" t="str">
            <v>-</v>
          </cell>
          <cell r="BJ616" t="str">
            <v>-</v>
          </cell>
          <cell r="BK616">
            <v>0</v>
          </cell>
          <cell r="BL616">
            <v>1720</v>
          </cell>
          <cell r="BM616">
            <v>0</v>
          </cell>
          <cell r="BN616" t="str">
            <v/>
          </cell>
          <cell r="BO616" t="str">
            <v/>
          </cell>
          <cell r="BP616" t="str">
            <v/>
          </cell>
          <cell r="BQ616" t="str">
            <v>-</v>
          </cell>
          <cell r="BR616" t="str">
            <v>-</v>
          </cell>
          <cell r="BS616" t="str">
            <v>-</v>
          </cell>
          <cell r="BT616" t="str">
            <v>นายขจรพงศ์ สุภาเสา</v>
          </cell>
          <cell r="BU616">
            <v>883265010310</v>
          </cell>
          <cell r="BV616" t="str">
            <v>1.นายขจรพงศ์  สุภาเสา
2.นางสาวดวงเดือน  อินต๊ะ
3.นายจิราวัฒน์  ใหม่ปา
4.ว่าที่ ร.ต.วรชาติ  วุฒิสรรพ์</v>
          </cell>
          <cell r="BW616" t="str">
            <v>จำเลยที่ 1
คู่สมรสจำเลยที่ 1
จำเลยที่ 2
จำเลยที่ 3</v>
          </cell>
          <cell r="BX616" t="str">
            <v>3-5001-00161-38-3
3-5006-00007-16-2
1-5899-00080-68-1
3-5001-00371-18-3</v>
          </cell>
          <cell r="BY616"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6" t="str">
            <v>พบทรัพย์</v>
          </cell>
          <cell r="CA616"/>
          <cell r="CB616">
            <v>4</v>
          </cell>
          <cell r="CC616" t="str">
            <v>วรกมล</v>
          </cell>
          <cell r="CD616"/>
          <cell r="CE616"/>
          <cell r="CF616"/>
          <cell r="CG616"/>
          <cell r="CH616"/>
          <cell r="CI616"/>
          <cell r="CJ616"/>
          <cell r="CK616"/>
          <cell r="CL616"/>
          <cell r="CM616"/>
          <cell r="CN616"/>
          <cell r="CO616"/>
        </row>
        <row r="617">
          <cell r="B617">
            <v>2074</v>
          </cell>
          <cell r="C617">
            <v>610</v>
          </cell>
          <cell r="D617">
            <v>2</v>
          </cell>
          <cell r="E617">
            <v>12</v>
          </cell>
          <cell r="F617">
            <v>2565</v>
          </cell>
          <cell r="G617">
            <v>800033558886</v>
          </cell>
          <cell r="H617" t="str">
            <v>นางสาว</v>
          </cell>
          <cell r="I617" t="str">
            <v>ศิริพร</v>
          </cell>
          <cell r="J617" t="str">
            <v>หล้าจ้อน</v>
          </cell>
          <cell r="K617">
            <v>3500300006497</v>
          </cell>
          <cell r="L617" t="str">
            <v>บวกครกหลวง</v>
          </cell>
          <cell r="M617" t="str">
            <v>เชียงใหม่ 3</v>
          </cell>
          <cell r="N617">
            <v>8</v>
          </cell>
          <cell r="O617" t="str">
            <v>สินเชื่อธนาคารประชาชน</v>
          </cell>
          <cell r="P617" t="str">
            <v>1.บุคคลค้ำประกัน</v>
          </cell>
          <cell r="Q617">
            <v>96666</v>
          </cell>
          <cell r="R617">
            <v>20403.150000000001</v>
          </cell>
          <cell r="S617" t="str">
            <v>จังหวัดลำพูน</v>
          </cell>
          <cell r="T617" t="str">
            <v>ผบ.2538</v>
          </cell>
          <cell r="U617">
            <v>2558</v>
          </cell>
          <cell r="V617" t="str">
            <v>ผบ.2977</v>
          </cell>
          <cell r="W617">
            <v>2558</v>
          </cell>
          <cell r="X617">
            <v>19</v>
          </cell>
          <cell r="Y617">
            <v>10</v>
          </cell>
          <cell r="Z617">
            <v>2558</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สืบทรัพย์สำนักงานอื่นฟ้อง (คำสั่ง 2/12/2565)//สืบแล้ว รายงานผลวันที่ 3/3/2566</v>
          </cell>
          <cell r="BC617">
            <v>900</v>
          </cell>
          <cell r="BD617">
            <v>27</v>
          </cell>
          <cell r="BE617">
            <v>3</v>
          </cell>
          <cell r="BF617">
            <v>2567</v>
          </cell>
          <cell r="BG617">
            <v>0</v>
          </cell>
          <cell r="BH617" t="str">
            <v>-</v>
          </cell>
          <cell r="BI617" t="str">
            <v>-</v>
          </cell>
          <cell r="BJ617" t="str">
            <v>-</v>
          </cell>
          <cell r="BK617">
            <v>0</v>
          </cell>
          <cell r="BL617">
            <v>950</v>
          </cell>
          <cell r="BM617">
            <v>0</v>
          </cell>
          <cell r="BN617" t="str">
            <v/>
          </cell>
          <cell r="BO617" t="str">
            <v/>
          </cell>
          <cell r="BP617" t="str">
            <v/>
          </cell>
          <cell r="BQ617" t="str">
            <v>-</v>
          </cell>
          <cell r="BR617" t="str">
            <v>-</v>
          </cell>
          <cell r="BS617" t="str">
            <v>-</v>
          </cell>
          <cell r="BT617" t="str">
            <v>นางสาวศิริพร หล้าจ้อน</v>
          </cell>
          <cell r="BU617">
            <v>823658010143</v>
          </cell>
          <cell r="BV617" t="str">
            <v>1.นางสาวศิริพร หล้าจ้อน
2.นายฉัตรชัย ปัญญา
3.นายวุฒิชัย นันทผาสุข</v>
          </cell>
          <cell r="BW617" t="str">
            <v>จำเลยที่ 1
จำเลยที่ 2
จำเลยที่ 3</v>
          </cell>
          <cell r="BX617" t="str">
            <v>3-5003-00006-49-7
1-5099-00922-91-7
3-3099-01366-35-8</v>
          </cell>
          <cell r="BY617"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7" t="str">
            <v>ไม่พบ</v>
          </cell>
          <cell r="CA617"/>
          <cell r="CB617"/>
          <cell r="CC617"/>
          <cell r="CD617"/>
          <cell r="CE617"/>
          <cell r="CF617"/>
          <cell r="CG617"/>
          <cell r="CH617"/>
          <cell r="CI617"/>
          <cell r="CJ617"/>
          <cell r="CK617"/>
          <cell r="CL617"/>
          <cell r="CM617"/>
          <cell r="CN617"/>
          <cell r="CO617"/>
        </row>
        <row r="618">
          <cell r="B618">
            <v>2075</v>
          </cell>
          <cell r="C618">
            <v>611</v>
          </cell>
          <cell r="D618">
            <v>2</v>
          </cell>
          <cell r="E618">
            <v>12</v>
          </cell>
          <cell r="F618">
            <v>2565</v>
          </cell>
          <cell r="G618">
            <v>800026779556</v>
          </cell>
          <cell r="H618" t="str">
            <v>นางสาว</v>
          </cell>
          <cell r="I618" t="str">
            <v>พรรณี</v>
          </cell>
          <cell r="J618" t="str">
            <v>บังวรรณ</v>
          </cell>
          <cell r="K618">
            <v>1500300075042</v>
          </cell>
          <cell r="L618" t="str">
            <v>บวกครกหลวง</v>
          </cell>
          <cell r="M618" t="str">
            <v>เชียงใหม่ 3</v>
          </cell>
          <cell r="N618">
            <v>8</v>
          </cell>
          <cell r="O618" t="str">
            <v>สินเชื่อธนาคารประชาชน</v>
          </cell>
          <cell r="P618" t="str">
            <v>1.บุคคลค้ำประกัน</v>
          </cell>
          <cell r="Q618">
            <v>74480.86</v>
          </cell>
          <cell r="R618">
            <v>13381.26</v>
          </cell>
          <cell r="S618" t="str">
            <v>จังหวัดฮอด</v>
          </cell>
          <cell r="T618" t="str">
            <v>ผบ.513</v>
          </cell>
          <cell r="U618">
            <v>2558</v>
          </cell>
          <cell r="V618" t="str">
            <v>ผบ.518</v>
          </cell>
          <cell r="W618">
            <v>2558</v>
          </cell>
          <cell r="X618">
            <v>10</v>
          </cell>
          <cell r="Y618">
            <v>11</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1260</v>
          </cell>
          <cell r="BM618">
            <v>0</v>
          </cell>
          <cell r="BN618" t="str">
            <v/>
          </cell>
          <cell r="BO618" t="str">
            <v/>
          </cell>
          <cell r="BP618" t="str">
            <v/>
          </cell>
          <cell r="BQ618" t="str">
            <v>-</v>
          </cell>
          <cell r="BR618" t="str">
            <v>-</v>
          </cell>
          <cell r="BS618" t="str">
            <v>-</v>
          </cell>
          <cell r="BT618" t="str">
            <v>นางสาวพรรณี บังวรรณ</v>
          </cell>
          <cell r="BU618">
            <v>823658010089</v>
          </cell>
          <cell r="BV618" t="str">
            <v>1.นางสาวพรรณี  บังวรรณ
2.นางสาววิไลพร  เชื้อลอง
3.นางสาวทัศนีย์  สุเป็ง</v>
          </cell>
          <cell r="BW618" t="str">
            <v>จำเลยที่ 1
จำเลยที่ 2
จำเลยที่ 3</v>
          </cell>
          <cell r="BX618" t="str">
            <v>1-5003-00075-04-2
1-5212-00042-75-5
1-5004-00077-49-7</v>
          </cell>
          <cell r="BY618"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8" t="str">
            <v>ไม่พบ</v>
          </cell>
          <cell r="CA618"/>
          <cell r="CB618">
            <v>3</v>
          </cell>
          <cell r="CC618" t="str">
            <v>วรกมล</v>
          </cell>
          <cell r="CD618"/>
          <cell r="CE618"/>
          <cell r="CF618"/>
          <cell r="CG618"/>
          <cell r="CH618"/>
          <cell r="CI618"/>
          <cell r="CJ618"/>
          <cell r="CK618"/>
          <cell r="CL618"/>
          <cell r="CM618"/>
          <cell r="CN618"/>
          <cell r="CO618"/>
        </row>
        <row r="619">
          <cell r="B619">
            <v>2076</v>
          </cell>
          <cell r="C619">
            <v>612</v>
          </cell>
          <cell r="D619">
            <v>2</v>
          </cell>
          <cell r="E619">
            <v>12</v>
          </cell>
          <cell r="F619">
            <v>2565</v>
          </cell>
          <cell r="G619">
            <v>800029191460</v>
          </cell>
          <cell r="H619" t="str">
            <v>นางสาว</v>
          </cell>
          <cell r="I619" t="str">
            <v>นริสา</v>
          </cell>
          <cell r="J619" t="str">
            <v>จันต๊ะรังษี</v>
          </cell>
          <cell r="K619">
            <v>3500100338925</v>
          </cell>
          <cell r="L619" t="str">
            <v>บ่อสร้าง</v>
          </cell>
          <cell r="M619" t="str">
            <v>เชียงใหม่ 3</v>
          </cell>
          <cell r="N619">
            <v>8</v>
          </cell>
          <cell r="O619" t="str">
            <v>สินเชื่อธนาคารประชาชน</v>
          </cell>
          <cell r="P619" t="str">
            <v>1.บุคคลค้ำประกัน</v>
          </cell>
          <cell r="Q619">
            <v>77023</v>
          </cell>
          <cell r="R619">
            <v>10162.02</v>
          </cell>
          <cell r="S619" t="str">
            <v>แขวงเชียงใหม่</v>
          </cell>
          <cell r="T619" t="str">
            <v>ผบ.7134</v>
          </cell>
          <cell r="U619">
            <v>2558</v>
          </cell>
          <cell r="V619" t="str">
            <v>ผบ.9068</v>
          </cell>
          <cell r="W619">
            <v>2558</v>
          </cell>
          <cell r="X619"/>
          <cell r="Y619"/>
          <cell r="Z619"/>
          <cell r="AA619">
            <v>24</v>
          </cell>
          <cell r="AB619">
            <v>11</v>
          </cell>
          <cell r="AC619">
            <v>2558</v>
          </cell>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950</v>
          </cell>
          <cell r="BM619">
            <v>0</v>
          </cell>
          <cell r="BN619" t="str">
            <v/>
          </cell>
          <cell r="BO619" t="str">
            <v/>
          </cell>
          <cell r="BP619" t="str">
            <v/>
          </cell>
          <cell r="BQ619" t="str">
            <v>-</v>
          </cell>
          <cell r="BR619" t="str">
            <v>-</v>
          </cell>
          <cell r="BS619" t="str">
            <v>-</v>
          </cell>
          <cell r="BT619" t="str">
            <v>นางสาวนริสา จันต๊ะรังษี</v>
          </cell>
          <cell r="BU619">
            <v>823658010251</v>
          </cell>
          <cell r="BV619" t="str">
            <v>1.นางสาวนริสา  จันต๊ะรังษี
2.นายวีระเชษฐ  ยวงคำ
3.นางเรณา  ไชยศรี</v>
          </cell>
          <cell r="BW619" t="str">
            <v>จำเลยที่ 1
คู่สมรสจำเลยที่ 1
จำเลยที่ 2</v>
          </cell>
          <cell r="BX619" t="str">
            <v>3-5001-00338-92-5
3-5001-00251-32-3
3-5001-00344-48-8</v>
          </cell>
          <cell r="BY619"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2077</v>
          </cell>
          <cell r="C620">
            <v>613</v>
          </cell>
          <cell r="D620">
            <v>2</v>
          </cell>
          <cell r="E620">
            <v>12</v>
          </cell>
          <cell r="F620">
            <v>2565</v>
          </cell>
          <cell r="G620">
            <v>800026660897</v>
          </cell>
          <cell r="H620" t="str">
            <v>นางสาว</v>
          </cell>
          <cell r="I620" t="str">
            <v>สุกัญญาหรือกนกพร</v>
          </cell>
          <cell r="J620" t="str">
            <v>ขันเป็ง</v>
          </cell>
          <cell r="K620">
            <v>3501500481521</v>
          </cell>
          <cell r="L620" t="str">
            <v>บ่อสร้าง</v>
          </cell>
          <cell r="M620" t="str">
            <v>เชียงใหม่ 3</v>
          </cell>
          <cell r="N620">
            <v>8</v>
          </cell>
          <cell r="O620" t="str">
            <v>สินเชื่อธนาคารประชาชน</v>
          </cell>
          <cell r="P620" t="str">
            <v>1.บุคคลค้ำประกัน</v>
          </cell>
          <cell r="Q620">
            <v>166660</v>
          </cell>
          <cell r="R620">
            <v>44868.86</v>
          </cell>
          <cell r="S620" t="str">
            <v>จังหวัดฮอด</v>
          </cell>
          <cell r="T620" t="str">
            <v>ผบ.556</v>
          </cell>
          <cell r="U620">
            <v>2558</v>
          </cell>
          <cell r="V620" t="str">
            <v>ผบ.540</v>
          </cell>
          <cell r="W620">
            <v>2558</v>
          </cell>
          <cell r="X620">
            <v>23</v>
          </cell>
          <cell r="Y620">
            <v>11</v>
          </cell>
          <cell r="Z620">
            <v>2558</v>
          </cell>
          <cell r="AA620"/>
          <cell r="AB620"/>
          <cell r="AC620"/>
          <cell r="AD620">
            <v>3</v>
          </cell>
          <cell r="AE620">
            <v>6</v>
          </cell>
          <cell r="AF620">
            <v>2558</v>
          </cell>
          <cell r="AG620">
            <v>14</v>
          </cell>
          <cell r="AH620">
            <v>6</v>
          </cell>
          <cell r="AI620">
            <v>2560</v>
          </cell>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1095</v>
          </cell>
          <cell r="BM620">
            <v>0</v>
          </cell>
          <cell r="BN620" t="str">
            <v/>
          </cell>
          <cell r="BO620" t="str">
            <v/>
          </cell>
          <cell r="BP620" t="str">
            <v/>
          </cell>
          <cell r="BQ620" t="str">
            <v>-</v>
          </cell>
          <cell r="BR620" t="str">
            <v>-</v>
          </cell>
          <cell r="BS620" t="str">
            <v>-</v>
          </cell>
          <cell r="BT620" t="str">
            <v>นางสาวสุกัญญาหรือกนกพร ขันเป็ง</v>
          </cell>
          <cell r="BU620">
            <v>823658010073</v>
          </cell>
          <cell r="BV620" t="str">
            <v>1.นางสาวสุกัญญา หรือกนกพร  ขันเป็ง
2.นายพันธ์ศักดิ์  บุณยศิริศรี
3.นายอัศวิน  อินทราช</v>
          </cell>
          <cell r="BW620" t="str">
            <v>จำเลยที่ 1
คู่สมรสจำเลยที่ 1
จำเลยที่ 2</v>
          </cell>
          <cell r="BX620" t="str">
            <v>3-5015-00481-52-1
1-5005-00001-05-1
1-5009-00025-14-3</v>
          </cell>
          <cell r="BY620"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2078</v>
          </cell>
          <cell r="C621">
            <v>614</v>
          </cell>
          <cell r="D621">
            <v>2</v>
          </cell>
          <cell r="E621">
            <v>12</v>
          </cell>
          <cell r="F621">
            <v>2565</v>
          </cell>
          <cell r="G621">
            <v>800031140745</v>
          </cell>
          <cell r="H621" t="str">
            <v>นางสาว</v>
          </cell>
          <cell r="I621" t="str">
            <v>วารี</v>
          </cell>
          <cell r="J621" t="str">
            <v>ท่าเสา</v>
          </cell>
          <cell r="K621">
            <v>3630100614956</v>
          </cell>
          <cell r="L621" t="str">
            <v>บวกครกหลวง</v>
          </cell>
          <cell r="M621" t="str">
            <v>เชียงใหม่ 3</v>
          </cell>
          <cell r="N621">
            <v>8</v>
          </cell>
          <cell r="O621" t="str">
            <v>สินเชื่อธนาคารประชาชน</v>
          </cell>
          <cell r="P621" t="str">
            <v>1.บุคคลค้ำประกัน</v>
          </cell>
          <cell r="Q621">
            <v>51815.13</v>
          </cell>
          <cell r="R621">
            <v>7400.12</v>
          </cell>
          <cell r="S621" t="str">
            <v>แขวงเชียงใหม่</v>
          </cell>
          <cell r="T621" t="str">
            <v>ผบ.8759</v>
          </cell>
          <cell r="U621">
            <v>2558</v>
          </cell>
          <cell r="V621" t="str">
            <v>ผบ.9749</v>
          </cell>
          <cell r="W621">
            <v>2558</v>
          </cell>
          <cell r="X621"/>
          <cell r="Y621"/>
          <cell r="Z621"/>
          <cell r="AA621">
            <v>14</v>
          </cell>
          <cell r="AB621">
            <v>12</v>
          </cell>
          <cell r="AC621">
            <v>2558</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t="str">
            <v/>
          </cell>
          <cell r="BD621" t="str">
            <v/>
          </cell>
          <cell r="BE621" t="str">
            <v/>
          </cell>
          <cell r="BF621" t="str">
            <v/>
          </cell>
          <cell r="BG621" t="str">
            <v/>
          </cell>
          <cell r="BH621" t="str">
            <v/>
          </cell>
          <cell r="BI621" t="str">
            <v/>
          </cell>
          <cell r="BJ621" t="str">
            <v/>
          </cell>
          <cell r="BK621" t="str">
            <v/>
          </cell>
          <cell r="BL621" t="str">
            <v/>
          </cell>
          <cell r="BM621" t="str">
            <v/>
          </cell>
          <cell r="BN621" t="str">
            <v/>
          </cell>
          <cell r="BO621" t="str">
            <v/>
          </cell>
          <cell r="BP621" t="str">
            <v/>
          </cell>
          <cell r="BQ621" t="str">
            <v/>
          </cell>
          <cell r="BR621" t="str">
            <v/>
          </cell>
          <cell r="BS621" t="str">
            <v/>
          </cell>
          <cell r="BT621" t="str">
            <v>นางสาววารี ท่าเสา</v>
          </cell>
          <cell r="BU621">
            <v>823658010144</v>
          </cell>
          <cell r="BV621" t="str">
            <v>1.นางสาววารี  ท่าเสา
2.นายสมพร  แสงสว่าง
3.นางสาวภิวารัตน์  ลีลารุ่งระยับ
4.นางวันเพ็ญ  บุพศิริ</v>
          </cell>
          <cell r="BW621" t="str">
            <v>จำเลยที่ 1
คู่สมรสจำเลยที่ 1
จำเลยที่ 2
จำเลยที่ 3</v>
          </cell>
          <cell r="BX621" t="str">
            <v>3-6301-00614-95-6
3-6599-00544-49-7
3-5016-00060-96-0
3-4804-00327-49-8</v>
          </cell>
          <cell r="BY62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1" t="str">
            <v>ไม่พบ</v>
          </cell>
          <cell r="CA621"/>
          <cell r="CB621">
            <v>4</v>
          </cell>
          <cell r="CC621" t="str">
            <v>วรกมล</v>
          </cell>
          <cell r="CD621"/>
          <cell r="CE621"/>
          <cell r="CF621"/>
          <cell r="CG621"/>
          <cell r="CH621"/>
          <cell r="CI621"/>
          <cell r="CJ621"/>
          <cell r="CK621"/>
          <cell r="CL621"/>
          <cell r="CM621"/>
          <cell r="CN621"/>
          <cell r="CO621"/>
        </row>
        <row r="622">
          <cell r="B622">
            <v>2079</v>
          </cell>
          <cell r="C622">
            <v>615</v>
          </cell>
          <cell r="D622">
            <v>2</v>
          </cell>
          <cell r="E622">
            <v>12</v>
          </cell>
          <cell r="F622">
            <v>2565</v>
          </cell>
          <cell r="G622">
            <v>800028034547</v>
          </cell>
          <cell r="H622" t="str">
            <v>นาย</v>
          </cell>
          <cell r="I622" t="str">
            <v>ไพรวัน</v>
          </cell>
          <cell r="J622" t="str">
            <v>ขันคำ</v>
          </cell>
          <cell r="K622">
            <v>3501500042773</v>
          </cell>
          <cell r="L622" t="str">
            <v>บวกครกหลวง</v>
          </cell>
          <cell r="M622" t="str">
            <v>เชียงใหม่ 3</v>
          </cell>
          <cell r="N622">
            <v>8</v>
          </cell>
          <cell r="O622" t="str">
            <v>สินเชื่อธนาคารประชาชน</v>
          </cell>
          <cell r="P622" t="str">
            <v>1.บุคคลค้ำประกัน</v>
          </cell>
          <cell r="Q622">
            <v>84997</v>
          </cell>
          <cell r="R622">
            <v>18852.88</v>
          </cell>
          <cell r="S622" t="str">
            <v>แขวงเชียงใหม่</v>
          </cell>
          <cell r="T622" t="str">
            <v>ผบ.8760</v>
          </cell>
          <cell r="U622">
            <v>2558</v>
          </cell>
          <cell r="V622" t="str">
            <v>ผบ.9750</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2/12/2565)//กำลังดำเนินการสืบทรัพย์//รายงานผลสืบทรัพย์วันที่ 9/3/2566</v>
          </cell>
          <cell r="BC622" t="str">
            <v/>
          </cell>
          <cell r="BD622" t="str">
            <v/>
          </cell>
          <cell r="BE622" t="str">
            <v/>
          </cell>
          <cell r="BF622" t="str">
            <v/>
          </cell>
          <cell r="BG622" t="str">
            <v/>
          </cell>
          <cell r="BH622" t="str">
            <v/>
          </cell>
          <cell r="BI622" t="str">
            <v/>
          </cell>
          <cell r="BJ622" t="str">
            <v/>
          </cell>
          <cell r="BK622" t="str">
            <v/>
          </cell>
          <cell r="BL622" t="str">
            <v/>
          </cell>
          <cell r="BM622" t="str">
            <v/>
          </cell>
          <cell r="BN622" t="str">
            <v/>
          </cell>
          <cell r="BO622" t="str">
            <v/>
          </cell>
          <cell r="BP622" t="str">
            <v/>
          </cell>
          <cell r="BQ622" t="str">
            <v/>
          </cell>
          <cell r="BR622" t="str">
            <v/>
          </cell>
          <cell r="BS622" t="str">
            <v/>
          </cell>
          <cell r="BT622" t="str">
            <v>นายไพรวัน ขันคำ</v>
          </cell>
          <cell r="BU622">
            <v>823658010142</v>
          </cell>
          <cell r="BV622" t="str">
            <v>1.นายไพรวัน  ขันคำ
2.นายยิ่งยง  วงษามูล
3.นายกิตติพงษ์  วงศ์ชัย
4.นางสาวอภิญญา  บุดดี</v>
          </cell>
          <cell r="BW622" t="str">
            <v>จำเลยที่ 1
จำเลยที่ 2
จำเลยที่ 3
คู่สมรสจำเลยที่ 3</v>
          </cell>
          <cell r="BX622" t="str">
            <v>3-5015-00042-77-3
3-5008-00045-01-7
1-5703-00022-37-2
1-5703-00008-78-7</v>
          </cell>
          <cell r="BY622"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2" t="str">
            <v>พบ</v>
          </cell>
          <cell r="CA622"/>
          <cell r="CB622">
            <v>4</v>
          </cell>
          <cell r="CC622" t="str">
            <v>วรกมล</v>
          </cell>
          <cell r="CD622"/>
          <cell r="CE622"/>
          <cell r="CF622"/>
          <cell r="CG622"/>
          <cell r="CH622"/>
          <cell r="CI622"/>
          <cell r="CJ622"/>
          <cell r="CK622"/>
          <cell r="CL622"/>
          <cell r="CM622"/>
          <cell r="CN622"/>
          <cell r="CO622"/>
        </row>
        <row r="623">
          <cell r="B623">
            <v>2080</v>
          </cell>
          <cell r="C623">
            <v>616</v>
          </cell>
          <cell r="D623">
            <v>2</v>
          </cell>
          <cell r="E623">
            <v>12</v>
          </cell>
          <cell r="F623">
            <v>2565</v>
          </cell>
          <cell r="G623">
            <v>800025006894</v>
          </cell>
          <cell r="H623" t="str">
            <v>นางสาว</v>
          </cell>
          <cell r="I623" t="str">
            <v>พัชรภรรณ</v>
          </cell>
          <cell r="J623" t="str">
            <v>บุญแผ่ผล</v>
          </cell>
          <cell r="K623">
            <v>3501200893581</v>
          </cell>
          <cell r="L623" t="str">
            <v>แม่วาง</v>
          </cell>
          <cell r="M623" t="str">
            <v>เชียงใหม่ 3</v>
          </cell>
          <cell r="N623">
            <v>8</v>
          </cell>
          <cell r="O623" t="str">
            <v>สินเชื่อพัฒนาองค์กรชุมชน</v>
          </cell>
          <cell r="P623" t="str">
            <v>1.บุคคลค้ำประกัน</v>
          </cell>
          <cell r="Q623">
            <v>250000</v>
          </cell>
          <cell r="R623">
            <v>63208.160000000003</v>
          </cell>
          <cell r="S623" t="str">
            <v>จังหวัดเชียงใหม่</v>
          </cell>
          <cell r="T623" t="str">
            <v>ผบ.1089</v>
          </cell>
          <cell r="U623">
            <v>2558</v>
          </cell>
          <cell r="V623" t="str">
            <v>ผบ.2018</v>
          </cell>
          <cell r="W623">
            <v>2558</v>
          </cell>
          <cell r="X623"/>
          <cell r="Y623"/>
          <cell r="Z623"/>
          <cell r="AA623">
            <v>28</v>
          </cell>
          <cell r="AB623">
            <v>9</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2/12/2565)//สืบแล้ว รายงานผลวันที่ 3/3/2566</v>
          </cell>
          <cell r="BC623" t="str">
            <v/>
          </cell>
          <cell r="BD623" t="str">
            <v/>
          </cell>
          <cell r="BE623" t="str">
            <v/>
          </cell>
          <cell r="BF623" t="str">
            <v/>
          </cell>
          <cell r="BG623" t="str">
            <v/>
          </cell>
          <cell r="BH623" t="str">
            <v/>
          </cell>
          <cell r="BI623" t="str">
            <v/>
          </cell>
          <cell r="BJ623" t="str">
            <v/>
          </cell>
          <cell r="BK623" t="str">
            <v/>
          </cell>
          <cell r="BL623" t="str">
            <v/>
          </cell>
          <cell r="BM623" t="str">
            <v/>
          </cell>
          <cell r="BN623" t="str">
            <v/>
          </cell>
          <cell r="BO623" t="str">
            <v/>
          </cell>
          <cell r="BP623" t="str">
            <v/>
          </cell>
          <cell r="BQ623" t="str">
            <v/>
          </cell>
          <cell r="BR623" t="str">
            <v/>
          </cell>
          <cell r="BS623" t="str">
            <v/>
          </cell>
          <cell r="BT623" t="str">
            <v>นางสาวพัชรภรรณ บุญแผ่ผล</v>
          </cell>
          <cell r="BU623">
            <v>823758010093</v>
          </cell>
          <cell r="BV623" t="str">
            <v>1.นางสาวพัชรพรรณ  บุญแผ่ผล
2.นายธนาพนธ์  ปัญญา
3.นายสุวิทย์  อริยะ
4.นางบาง  แสนปัน
5.นายบัญญัติ  ชัยญาปัน</v>
          </cell>
          <cell r="BW623" t="str">
            <v>จำเลยที่ 1
คู่สมรสจำเลยที่ 1
จำเลยที่ 2
จำเลยที่ 3
จำเลยที่ 4</v>
          </cell>
          <cell r="BX623" t="str">
            <v>3-5012-00893-58-1
3-5012-00776-98-4
3-5012-00685-86-5
3-5012-00686-02-1
1-5099-00180-37-6</v>
          </cell>
          <cell r="BY623"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3" t="str">
            <v>ไม่พบ</v>
          </cell>
          <cell r="CA623"/>
          <cell r="CB623">
            <v>5</v>
          </cell>
          <cell r="CC623" t="str">
            <v>วรกมล</v>
          </cell>
          <cell r="CD623"/>
          <cell r="CE623"/>
          <cell r="CF623"/>
          <cell r="CG623"/>
          <cell r="CH623"/>
          <cell r="CI623"/>
          <cell r="CJ623"/>
          <cell r="CK623"/>
          <cell r="CL623"/>
          <cell r="CM623"/>
          <cell r="CN623"/>
          <cell r="CO623"/>
        </row>
        <row r="624">
          <cell r="B624">
            <v>2081</v>
          </cell>
          <cell r="C624">
            <v>617</v>
          </cell>
          <cell r="D624">
            <v>15</v>
          </cell>
          <cell r="E624">
            <v>2</v>
          </cell>
          <cell r="F624">
            <v>2566</v>
          </cell>
          <cell r="G624">
            <v>800063175882</v>
          </cell>
          <cell r="H624" t="str">
            <v>นาย</v>
          </cell>
          <cell r="I624" t="str">
            <v>สุมาตย์</v>
          </cell>
          <cell r="J624" t="str">
            <v>ดีมา</v>
          </cell>
          <cell r="K624" t="str">
            <v>3 3208 00099 05 4</v>
          </cell>
          <cell r="L624" t="str">
            <v>อมก๋อย</v>
          </cell>
          <cell r="M624" t="str">
            <v>เชียงใหม่ 3</v>
          </cell>
          <cell r="N624">
            <v>8</v>
          </cell>
          <cell r="O624" t="str">
            <v>สินเชื่อธนาคารประชาชน</v>
          </cell>
          <cell r="P624" t="str">
            <v>1.บุคคลค้ำประกัน</v>
          </cell>
          <cell r="Q624">
            <v>97860.77</v>
          </cell>
          <cell r="R624">
            <v>22037.82</v>
          </cell>
          <cell r="S624" t="str">
            <v>จังหวัดฮอด</v>
          </cell>
          <cell r="T624" t="str">
            <v>ผบE282</v>
          </cell>
          <cell r="U624">
            <v>2564</v>
          </cell>
          <cell r="V624" t="str">
            <v>ผบE382</v>
          </cell>
          <cell r="W624">
            <v>2564</v>
          </cell>
          <cell r="X624">
            <v>23</v>
          </cell>
          <cell r="Y624">
            <v>8</v>
          </cell>
          <cell r="Z624">
            <v>2564</v>
          </cell>
          <cell r="AA624"/>
          <cell r="AB624"/>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15/2/2566)//รายงานผลสืบวันที่ 10/5/2566</v>
          </cell>
          <cell r="BC624">
            <v>1500</v>
          </cell>
          <cell r="BD624">
            <v>27</v>
          </cell>
          <cell r="BE624">
            <v>3</v>
          </cell>
          <cell r="BF624">
            <v>2567</v>
          </cell>
          <cell r="BG624">
            <v>0</v>
          </cell>
          <cell r="BH624" t="str">
            <v>-</v>
          </cell>
          <cell r="BI624" t="str">
            <v>-</v>
          </cell>
          <cell r="BJ624" t="str">
            <v>-</v>
          </cell>
          <cell r="BK624">
            <v>0</v>
          </cell>
          <cell r="BL624">
            <v>1975</v>
          </cell>
          <cell r="BM624">
            <v>0</v>
          </cell>
          <cell r="BN624" t="str">
            <v/>
          </cell>
          <cell r="BO624" t="str">
            <v/>
          </cell>
          <cell r="BP624" t="str">
            <v/>
          </cell>
          <cell r="BQ624" t="str">
            <v>-</v>
          </cell>
          <cell r="BR624" t="str">
            <v>-</v>
          </cell>
          <cell r="BS624" t="str">
            <v>-</v>
          </cell>
          <cell r="BT624" t="str">
            <v>นายสุมาตย์ ดีมา</v>
          </cell>
          <cell r="BU624">
            <v>888164010001</v>
          </cell>
          <cell r="BV624" t="str">
            <v>1.นายสุมาตย์  ดีมา
2.นางรัตชดาพร  ดีมา
3.นางเมตร  อินธิชัย
4.นางสาวภัทรพร  ไชยยา
5.ส.อ.จักรกฤษ  รอดฤทธิ์</v>
          </cell>
          <cell r="BW624" t="str">
            <v xml:space="preserve">จำเลยที่ 1
คู่สมรสจำเลยที่ 1
จำเลยที่ 2
จำเลยที่ 3
คู่สมรสจำเลยที่ 3
</v>
          </cell>
          <cell r="BX624" t="str">
            <v>3-3208-00099-05-4
3-5018-00095-29-5
3-5018-00095-45-7
3-5018-00095-22-8
3-6501-00579-94-8</v>
          </cell>
          <cell r="BY624"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4" t="str">
            <v>พบ</v>
          </cell>
          <cell r="CA624"/>
          <cell r="CB624"/>
          <cell r="CC624" t="str">
            <v>วรกมล</v>
          </cell>
          <cell r="CD624"/>
          <cell r="CE624"/>
          <cell r="CF624"/>
          <cell r="CG624"/>
          <cell r="CH624"/>
          <cell r="CI624"/>
          <cell r="CJ624"/>
          <cell r="CK624"/>
          <cell r="CL624"/>
          <cell r="CM624"/>
          <cell r="CN624"/>
          <cell r="CO624"/>
        </row>
        <row r="625">
          <cell r="B625">
            <v>2082</v>
          </cell>
          <cell r="C625">
            <v>618</v>
          </cell>
          <cell r="D625">
            <v>2</v>
          </cell>
          <cell r="E625">
            <v>12</v>
          </cell>
          <cell r="F625">
            <v>2565</v>
          </cell>
          <cell r="G625">
            <v>800025557565</v>
          </cell>
          <cell r="H625" t="str">
            <v>นางสาว</v>
          </cell>
          <cell r="I625" t="str">
            <v>วิภา</v>
          </cell>
          <cell r="J625" t="str">
            <v>เมืองมูล</v>
          </cell>
          <cell r="K625">
            <v>1500700081384</v>
          </cell>
          <cell r="L625" t="str">
            <v>บ่อสร้าง</v>
          </cell>
          <cell r="M625" t="str">
            <v>เชียงใหม่ 3</v>
          </cell>
          <cell r="N625">
            <v>8</v>
          </cell>
          <cell r="O625" t="str">
            <v>สินเชื่อธนาคารประชาชน</v>
          </cell>
          <cell r="P625" t="str">
            <v>1.บุคคลค้ำประกัน</v>
          </cell>
          <cell r="Q625">
            <v>121866</v>
          </cell>
          <cell r="R625">
            <v>21250.01</v>
          </cell>
          <cell r="S625" t="str">
            <v>แขวงเชียงใหม่</v>
          </cell>
          <cell r="T625" t="str">
            <v>ผบ.8758</v>
          </cell>
          <cell r="U625">
            <v>2558</v>
          </cell>
          <cell r="V625" t="str">
            <v>ผบ.2523</v>
          </cell>
          <cell r="W625">
            <v>2559</v>
          </cell>
          <cell r="X625">
            <v>26</v>
          </cell>
          <cell r="Y625">
            <v>4</v>
          </cell>
          <cell r="Z625">
            <v>2559</v>
          </cell>
          <cell r="AA625"/>
          <cell r="AB625"/>
          <cell r="AC625"/>
          <cell r="AD625">
            <v>26</v>
          </cell>
          <cell r="AE625">
            <v>4</v>
          </cell>
          <cell r="AF625">
            <v>2559</v>
          </cell>
          <cell r="AG625">
            <v>2</v>
          </cell>
          <cell r="AH625">
            <v>11</v>
          </cell>
          <cell r="AI625">
            <v>2559</v>
          </cell>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2/12/2565)//กำลังดำเนินการสืบทรัพย์//รายงานผลสืบทรัพย์วันที่ 21/3/2566</v>
          </cell>
          <cell r="BC625">
            <v>1200</v>
          </cell>
          <cell r="BD625">
            <v>27</v>
          </cell>
          <cell r="BE625">
            <v>3</v>
          </cell>
          <cell r="BF625">
            <v>2567</v>
          </cell>
          <cell r="BG625">
            <v>0</v>
          </cell>
          <cell r="BH625" t="str">
            <v>-</v>
          </cell>
          <cell r="BI625" t="str">
            <v>-</v>
          </cell>
          <cell r="BJ625" t="str">
            <v>-</v>
          </cell>
          <cell r="BK625">
            <v>0</v>
          </cell>
          <cell r="BL625">
            <v>1905</v>
          </cell>
          <cell r="BM625">
            <v>0</v>
          </cell>
          <cell r="BN625" t="str">
            <v/>
          </cell>
          <cell r="BO625" t="str">
            <v/>
          </cell>
          <cell r="BP625" t="str">
            <v/>
          </cell>
          <cell r="BQ625" t="str">
            <v>-</v>
          </cell>
          <cell r="BR625" t="str">
            <v>-</v>
          </cell>
          <cell r="BS625" t="str">
            <v>-</v>
          </cell>
          <cell r="BT625" t="str">
            <v>นางสาววิภา เมืองมูล</v>
          </cell>
          <cell r="BU625">
            <v>823658010141</v>
          </cell>
          <cell r="BV625" t="str">
            <v>1.นางสาววิภา  เมืองมูล
2.นายเบญจมินทร์  แสนไวยากรณ์
3.นายอานนท์  พุธกุล
4.นางสาวน้ำเพขร  ด่านขุนทศ</v>
          </cell>
          <cell r="BW625" t="str">
            <v>จำเลยที่ 1
จำเลยที่ 2
จำเลยที่ 3
คู่สมรสจำเลยที่ 3</v>
          </cell>
          <cell r="BX625" t="str">
            <v>1-5007-00081-38-4
5-5009-00036-68-7
3-1014-02650-49-7
3-6203-00416-29-5</v>
          </cell>
          <cell r="BY625"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5" t="str">
            <v>พบ</v>
          </cell>
          <cell r="CA625"/>
          <cell r="CB625">
            <v>5</v>
          </cell>
          <cell r="CC625" t="str">
            <v>วรกมล</v>
          </cell>
          <cell r="CD625" t="str">
            <v>1.นางสาววิภา  เมืองมูล
2.นายเบญจมินทร์  แสนไวยากรณ์
3.นายอานนท์  พุธกุล
4.นางสาวน้ำเพขร  ด่านขุนทศ</v>
          </cell>
          <cell r="CE625" t="str">
            <v>จำเลยที่ 1
จำเลยที่ 2
จำเลยที่ 3
คู่สมรสจำเลยที่ 3</v>
          </cell>
          <cell r="CF625" t="str">
            <v>1-5007-00081-38-4
5-5009-00036-68-7
3-1014-02650-49-7
3-6203-00416-29-5</v>
          </cell>
          <cell r="CG625"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5" t="str">
            <v>พบ</v>
          </cell>
          <cell r="CI625"/>
          <cell r="CJ625">
            <v>4</v>
          </cell>
          <cell r="CK625"/>
          <cell r="CL625"/>
          <cell r="CM625"/>
          <cell r="CN625"/>
          <cell r="CO625"/>
        </row>
        <row r="626">
          <cell r="B626">
            <v>2083</v>
          </cell>
          <cell r="C626">
            <v>619</v>
          </cell>
          <cell r="D626">
            <v>2</v>
          </cell>
          <cell r="E626">
            <v>12</v>
          </cell>
          <cell r="F626">
            <v>2565</v>
          </cell>
          <cell r="G626">
            <v>800025252787</v>
          </cell>
          <cell r="H626" t="str">
            <v>นาย</v>
          </cell>
          <cell r="I626" t="str">
            <v>สุริยง</v>
          </cell>
          <cell r="J626" t="str">
            <v>ชนะพิมพ์</v>
          </cell>
          <cell r="K626">
            <v>3560300375531</v>
          </cell>
          <cell r="L626" t="str">
            <v>บวกครกหลวง</v>
          </cell>
          <cell r="M626" t="str">
            <v>เชียงใหม่ 3</v>
          </cell>
          <cell r="N626">
            <v>8</v>
          </cell>
          <cell r="O626" t="str">
            <v>สินเชื่อธนาคารประชาชน</v>
          </cell>
          <cell r="P626" t="str">
            <v>1.บุคคลค้ำประกัน</v>
          </cell>
          <cell r="Q626">
            <v>82232.17</v>
          </cell>
          <cell r="R626">
            <v>19233.93</v>
          </cell>
          <cell r="S626" t="str">
            <v>จังหวัดพะเยา</v>
          </cell>
          <cell r="T626" t="str">
            <v>ผบ.3040</v>
          </cell>
          <cell r="U626">
            <v>2558</v>
          </cell>
          <cell r="V626" t="str">
            <v>ผบ.314</v>
          </cell>
          <cell r="W626">
            <v>2559</v>
          </cell>
          <cell r="X626">
            <v>29</v>
          </cell>
          <cell r="Y626">
            <v>2</v>
          </cell>
          <cell r="Z626">
            <v>2559</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v>
          </cell>
          <cell r="BC626">
            <v>1200</v>
          </cell>
          <cell r="BD626">
            <v>27</v>
          </cell>
          <cell r="BE626">
            <v>3</v>
          </cell>
          <cell r="BF626">
            <v>2567</v>
          </cell>
          <cell r="BG626">
            <v>0</v>
          </cell>
          <cell r="BH626" t="str">
            <v>-</v>
          </cell>
          <cell r="BI626" t="str">
            <v>-</v>
          </cell>
          <cell r="BJ626" t="str">
            <v>-</v>
          </cell>
          <cell r="BK626">
            <v>0</v>
          </cell>
          <cell r="BL626">
            <v>1390</v>
          </cell>
          <cell r="BM626">
            <v>0</v>
          </cell>
          <cell r="BN626" t="str">
            <v/>
          </cell>
          <cell r="BO626" t="str">
            <v/>
          </cell>
          <cell r="BP626" t="str">
            <v/>
          </cell>
          <cell r="BQ626" t="str">
            <v>-</v>
          </cell>
          <cell r="BR626" t="str">
            <v>-</v>
          </cell>
          <cell r="BS626" t="str">
            <v>-</v>
          </cell>
          <cell r="BT626" t="str">
            <v>นายสุริยง ชนะพิมพ์</v>
          </cell>
          <cell r="BU626">
            <v>823658010313</v>
          </cell>
          <cell r="BV626" t="str">
            <v>1.นายสุริยง  ชนะพิมพ์
2.นางสาวแสงขม  ไพหมื่น
3.นางกาญจนา  บุญจันต๊ะ
4.นายภานนท์  อินชัย</v>
          </cell>
          <cell r="BW626" t="str">
            <v>จำเลยที่ 1
จำเลยที่ 2
จำเลยที่ 3
คู่สมรสจำเลยที่ 3</v>
          </cell>
          <cell r="BX626" t="str">
            <v>3-5603-00375-53-1
3-5011-00021-06-0
3-5013-00254-35-1
3-5006-00075-27-3</v>
          </cell>
          <cell r="BY626"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6" t="str">
            <v>ไม่พบ</v>
          </cell>
          <cell r="CA626"/>
          <cell r="CB626">
            <v>4</v>
          </cell>
          <cell r="CC626" t="str">
            <v>วรกมล</v>
          </cell>
          <cell r="CD626"/>
          <cell r="CE626"/>
          <cell r="CF626"/>
          <cell r="CG626"/>
          <cell r="CH626"/>
          <cell r="CI626"/>
          <cell r="CJ626"/>
          <cell r="CK626"/>
          <cell r="CL626"/>
          <cell r="CM626"/>
          <cell r="CN626"/>
          <cell r="CO626"/>
        </row>
        <row r="627">
          <cell r="B627">
            <v>2084</v>
          </cell>
          <cell r="C627">
            <v>620</v>
          </cell>
          <cell r="D627">
            <v>2</v>
          </cell>
          <cell r="E627">
            <v>12</v>
          </cell>
          <cell r="F627">
            <v>2565</v>
          </cell>
          <cell r="G627">
            <v>800015647137</v>
          </cell>
          <cell r="H627" t="str">
            <v>นาง</v>
          </cell>
          <cell r="I627" t="str">
            <v>พิกุล</v>
          </cell>
          <cell r="J627" t="str">
            <v>อินต๊ะแก้ว</v>
          </cell>
          <cell r="K627">
            <v>3501300331852</v>
          </cell>
          <cell r="L627" t="str">
            <v>สันกำแพง</v>
          </cell>
          <cell r="M627" t="str">
            <v>เชียงใหม่ 3</v>
          </cell>
          <cell r="N627">
            <v>8</v>
          </cell>
          <cell r="O627" t="str">
            <v>สินเชื่อพัฒนาองค์กรชุมชน(รายบุคคล)</v>
          </cell>
          <cell r="P627" t="str">
            <v>1.บุคคลค้ำประกัน</v>
          </cell>
          <cell r="Q627">
            <v>140227.51</v>
          </cell>
          <cell r="R627">
            <v>7092.44</v>
          </cell>
          <cell r="S627" t="str">
            <v>แขวงเชียงใหม่</v>
          </cell>
          <cell r="T627" t="str">
            <v>ผบ.9497</v>
          </cell>
          <cell r="U627">
            <v>2558</v>
          </cell>
          <cell r="V627" t="str">
            <v>ผบ.278</v>
          </cell>
          <cell r="W627">
            <v>2559</v>
          </cell>
          <cell r="X627"/>
          <cell r="Y627"/>
          <cell r="Z627"/>
          <cell r="AA627">
            <v>25</v>
          </cell>
          <cell r="AB627">
            <v>1</v>
          </cell>
          <cell r="AC627">
            <v>2559</v>
          </cell>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9/3/2566</v>
          </cell>
          <cell r="BC627">
            <v>1500</v>
          </cell>
          <cell r="BD627">
            <v>27</v>
          </cell>
          <cell r="BE627">
            <v>3</v>
          </cell>
          <cell r="BF627">
            <v>2567</v>
          </cell>
          <cell r="BG627">
            <v>0</v>
          </cell>
          <cell r="BH627" t="str">
            <v>-</v>
          </cell>
          <cell r="BI627" t="str">
            <v>-</v>
          </cell>
          <cell r="BJ627" t="str">
            <v>-</v>
          </cell>
          <cell r="BK627">
            <v>0</v>
          </cell>
          <cell r="BL627">
            <v>1640</v>
          </cell>
          <cell r="BM627">
            <v>0</v>
          </cell>
          <cell r="BN627" t="str">
            <v/>
          </cell>
          <cell r="BO627" t="str">
            <v/>
          </cell>
          <cell r="BP627" t="str">
            <v/>
          </cell>
          <cell r="BQ627" t="str">
            <v>-</v>
          </cell>
          <cell r="BR627" t="str">
            <v>-</v>
          </cell>
          <cell r="BS627" t="str">
            <v>-</v>
          </cell>
          <cell r="BT627" t="str">
            <v>นางพิกุล อินต๊ะแก้ว</v>
          </cell>
          <cell r="BU627">
            <v>823658010431</v>
          </cell>
          <cell r="BV627"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7" t="str">
            <v>จำเลยที่ 1
คู่สมรสจำเลยที่ 1
จำเลยที่ 2
คู่สมรสจำเลยที่ 2
จำเลยที่ 3</v>
          </cell>
          <cell r="BX627" t="str">
            <v>3-5013-00331-85-2
3-5013-00268-26-3
3-5013-00277-99-8
3-5013-00333-59-6
3-5013-00279-33-8</v>
          </cell>
          <cell r="BY627"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7" t="str">
            <v>พบ</v>
          </cell>
          <cell r="CA627"/>
          <cell r="CB627">
            <v>5</v>
          </cell>
          <cell r="CC627" t="str">
            <v>วรกมล</v>
          </cell>
          <cell r="CD627"/>
          <cell r="CE627"/>
          <cell r="CF627"/>
          <cell r="CG627"/>
          <cell r="CH627"/>
          <cell r="CI627"/>
          <cell r="CJ627"/>
          <cell r="CK627"/>
          <cell r="CL627"/>
          <cell r="CM627"/>
          <cell r="CN627"/>
          <cell r="CO627"/>
        </row>
        <row r="628">
          <cell r="B628">
            <v>2085</v>
          </cell>
          <cell r="C628">
            <v>621</v>
          </cell>
          <cell r="D628">
            <v>2</v>
          </cell>
          <cell r="E628">
            <v>12</v>
          </cell>
          <cell r="F628">
            <v>2565</v>
          </cell>
          <cell r="G628">
            <v>800015649877</v>
          </cell>
          <cell r="H628" t="str">
            <v>นาง</v>
          </cell>
          <cell r="I628" t="str">
            <v>นิตยา</v>
          </cell>
          <cell r="J628" t="str">
            <v>ใหม่แก้วสุข</v>
          </cell>
          <cell r="K628">
            <v>3501300268972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147925.18</v>
          </cell>
          <cell r="R628">
            <v>4770.08</v>
          </cell>
          <cell r="S628" t="str">
            <v>แขวงเชียงใหม่</v>
          </cell>
          <cell r="T628" t="str">
            <v>ผบ.9496</v>
          </cell>
          <cell r="U628">
            <v>2558</v>
          </cell>
          <cell r="V628" t="str">
            <v>ผบ.239</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1820</v>
          </cell>
          <cell r="BM628">
            <v>0</v>
          </cell>
          <cell r="BN628" t="str">
            <v/>
          </cell>
          <cell r="BO628" t="str">
            <v/>
          </cell>
          <cell r="BP628" t="str">
            <v/>
          </cell>
          <cell r="BQ628" t="str">
            <v>-</v>
          </cell>
          <cell r="BR628" t="str">
            <v>-</v>
          </cell>
          <cell r="BS628" t="str">
            <v>-</v>
          </cell>
          <cell r="BT628" t="str">
            <v>นางนิตยา ใหม่แก้วสุข</v>
          </cell>
          <cell r="BU628">
            <v>823658010430</v>
          </cell>
          <cell r="BV628" t="str">
            <v>1.นางนิตยา  ใหม่แก้วสุข
2.นายบุญเกิด  ใหม่แก้วสุข
3.นางอรพินท์  ธิเป็ง
4.นายศรีทน  อินต๊ะปวง
5.นางเรณู  อินต๊ะปวง</v>
          </cell>
          <cell r="BW628" t="str">
            <v>จำเลยที่ 1
คู่สมรสจำเลยที่ 1
จำเลยที่ 2
จำเลยที่ 3
ทายาทโดยธรรมจำเลยที่ 3</v>
          </cell>
          <cell r="BX628" t="str">
            <v>3-5013-00268-97-2
3-5601-00929-29-0
3-5013-00332-07-7
3-5013-00267-93-3
3-5013-00267-94-1</v>
          </cell>
          <cell r="BY628"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8" t="str">
            <v>พบ</v>
          </cell>
          <cell r="CA628"/>
          <cell r="CB628">
            <v>5</v>
          </cell>
          <cell r="CC628" t="str">
            <v>วรกมล</v>
          </cell>
          <cell r="CD628"/>
          <cell r="CE628"/>
          <cell r="CF628"/>
          <cell r="CG628"/>
          <cell r="CH628"/>
          <cell r="CI628"/>
          <cell r="CJ628"/>
          <cell r="CK628"/>
          <cell r="CL628"/>
          <cell r="CM628"/>
          <cell r="CN628"/>
          <cell r="CO628"/>
        </row>
        <row r="629">
          <cell r="B629">
            <v>2086</v>
          </cell>
          <cell r="C629">
            <v>622</v>
          </cell>
          <cell r="D629">
            <v>2</v>
          </cell>
          <cell r="E629">
            <v>12</v>
          </cell>
          <cell r="F629">
            <v>2565</v>
          </cell>
          <cell r="G629">
            <v>800040832563</v>
          </cell>
          <cell r="H629" t="str">
            <v>นางสาว</v>
          </cell>
          <cell r="I629" t="str">
            <v>ชุมพูนุช</v>
          </cell>
          <cell r="J629" t="str">
            <v>กาวิโล</v>
          </cell>
          <cell r="K629">
            <v>1509900191157</v>
          </cell>
          <cell r="L629" t="str">
            <v>บ่อสร้าง</v>
          </cell>
          <cell r="M629" t="str">
            <v>เชียงใหม่ 3</v>
          </cell>
          <cell r="N629">
            <v>8</v>
          </cell>
          <cell r="O629" t="str">
            <v>สินเชื่อสวัสดิการ</v>
          </cell>
          <cell r="P629" t="str">
            <v>1.บุคคลค้ำประกัน</v>
          </cell>
          <cell r="Q629">
            <v>237167.49</v>
          </cell>
          <cell r="R629">
            <v>62408.78</v>
          </cell>
          <cell r="S629" t="str">
            <v>แขวงเชียงใหม่</v>
          </cell>
          <cell r="T629" t="str">
            <v>ผบ.2329</v>
          </cell>
          <cell r="U629">
            <v>2560</v>
          </cell>
          <cell r="V629" t="str">
            <v>ผบ.5224</v>
          </cell>
          <cell r="W629">
            <v>2560</v>
          </cell>
          <cell r="X629">
            <v>1</v>
          </cell>
          <cell r="Y629">
            <v>8</v>
          </cell>
          <cell r="Z629">
            <v>2560</v>
          </cell>
          <cell r="AA629"/>
          <cell r="AB629"/>
          <cell r="AC629"/>
          <cell r="AD629">
            <v>1</v>
          </cell>
          <cell r="AE629">
            <v>8</v>
          </cell>
          <cell r="AF629">
            <v>2560</v>
          </cell>
          <cell r="AG629">
            <v>8</v>
          </cell>
          <cell r="AH629">
            <v>12</v>
          </cell>
          <cell r="AI629">
            <v>2560</v>
          </cell>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2/12/2565)//สืบแล้ว รายงานผลวันที่ 3/3/2566</v>
          </cell>
          <cell r="BC629" t="str">
            <v/>
          </cell>
          <cell r="BD629" t="str">
            <v/>
          </cell>
          <cell r="BE629" t="str">
            <v/>
          </cell>
          <cell r="BF629" t="str">
            <v/>
          </cell>
          <cell r="BG629" t="str">
            <v/>
          </cell>
          <cell r="BH629" t="str">
            <v/>
          </cell>
          <cell r="BI629" t="str">
            <v/>
          </cell>
          <cell r="BJ629" t="str">
            <v/>
          </cell>
          <cell r="BK629" t="str">
            <v/>
          </cell>
          <cell r="BL629" t="str">
            <v/>
          </cell>
          <cell r="BM629" t="str">
            <v/>
          </cell>
          <cell r="BN629" t="str">
            <v/>
          </cell>
          <cell r="BO629" t="str">
            <v/>
          </cell>
          <cell r="BP629" t="str">
            <v/>
          </cell>
          <cell r="BQ629" t="str">
            <v/>
          </cell>
          <cell r="BR629" t="str">
            <v/>
          </cell>
          <cell r="BS629" t="str">
            <v/>
          </cell>
          <cell r="BT629" t="str">
            <v>นางสาวชุมพูนุช กาวิโล</v>
          </cell>
          <cell r="BU629">
            <v>823660010044</v>
          </cell>
          <cell r="BV629" t="str">
            <v>1.นางสาวชุมพูนุช  กาวิโล
2.นายพรศักดิ์  อิงธนานุวัตน์
3.นายกัณณพน  ถาดคำ
4.นางสาวไพริษา  ถาดคำ</v>
          </cell>
          <cell r="BW629" t="str">
            <v>จำเลยที่ 1
จำเลยที่ 2
จำเลยที่ 3
คู่สมรสจำเลยที่ 3</v>
          </cell>
          <cell r="BX629" t="str">
            <v>1-5099-00191-15-7
1-5099-00122-36-8
1-5099-01020-55-1
1-5099-00498-48-1</v>
          </cell>
          <cell r="BY629"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29" t="str">
            <v>ไม่พบ</v>
          </cell>
          <cell r="CA629"/>
          <cell r="CB629">
            <v>4</v>
          </cell>
          <cell r="CC629" t="str">
            <v>วรกมล</v>
          </cell>
          <cell r="CD629"/>
          <cell r="CE629"/>
          <cell r="CF629"/>
          <cell r="CG629"/>
          <cell r="CH629"/>
          <cell r="CI629"/>
          <cell r="CJ629"/>
          <cell r="CK629"/>
          <cell r="CL629"/>
          <cell r="CM629"/>
          <cell r="CN629"/>
          <cell r="CO629"/>
        </row>
        <row r="630">
          <cell r="B630">
            <v>2087</v>
          </cell>
          <cell r="C630">
            <v>623</v>
          </cell>
          <cell r="D630">
            <v>2</v>
          </cell>
          <cell r="E630">
            <v>12</v>
          </cell>
          <cell r="F630">
            <v>2565</v>
          </cell>
          <cell r="G630">
            <v>800029433789</v>
          </cell>
          <cell r="H630" t="str">
            <v>นาย</v>
          </cell>
          <cell r="I630" t="str">
            <v>สุรพงษ์</v>
          </cell>
          <cell r="J630" t="str">
            <v>จันทร์เป็ง</v>
          </cell>
          <cell r="K630">
            <v>3510600166988</v>
          </cell>
          <cell r="L630" t="str">
            <v>สันกำแพง</v>
          </cell>
          <cell r="M630" t="str">
            <v>เชียงใหม่ 3</v>
          </cell>
          <cell r="N630">
            <v>8</v>
          </cell>
          <cell r="O630" t="str">
            <v>สินเชื่อธนาคารประชาชน</v>
          </cell>
          <cell r="P630" t="str">
            <v>1.บุคคลค้ำประกัน</v>
          </cell>
          <cell r="Q630">
            <v>71651.47</v>
          </cell>
          <cell r="R630">
            <v>20168.45</v>
          </cell>
          <cell r="S630" t="str">
            <v>แขวงเชียงใหม่</v>
          </cell>
          <cell r="T630" t="str">
            <v>ผบ.2328</v>
          </cell>
          <cell r="U630">
            <v>2560</v>
          </cell>
          <cell r="V630" t="str">
            <v>ผบ.9299</v>
          </cell>
          <cell r="W630">
            <v>2560</v>
          </cell>
          <cell r="X630"/>
          <cell r="Y630"/>
          <cell r="Z630"/>
          <cell r="AA630">
            <v>2</v>
          </cell>
          <cell r="AB630">
            <v>10</v>
          </cell>
          <cell r="AC630">
            <v>2560</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2/12/2565)//กำลังดำเนินการสืบทรัพย์//รายงาน 18/4/2566</v>
          </cell>
          <cell r="BC630">
            <v>1800</v>
          </cell>
          <cell r="BD630">
            <v>1</v>
          </cell>
          <cell r="BE630">
            <v>3</v>
          </cell>
          <cell r="BF630">
            <v>2567</v>
          </cell>
          <cell r="BG630">
            <v>0</v>
          </cell>
          <cell r="BH630" t="str">
            <v>-</v>
          </cell>
          <cell r="BI630" t="str">
            <v>-</v>
          </cell>
          <cell r="BJ630" t="str">
            <v>-</v>
          </cell>
          <cell r="BK630">
            <v>0</v>
          </cell>
          <cell r="BL630">
            <v>1590</v>
          </cell>
          <cell r="BM630">
            <v>0</v>
          </cell>
          <cell r="BN630" t="str">
            <v/>
          </cell>
          <cell r="BO630" t="str">
            <v/>
          </cell>
          <cell r="BP630" t="str">
            <v/>
          </cell>
          <cell r="BQ630" t="str">
            <v>-</v>
          </cell>
          <cell r="BR630" t="str">
            <v>-</v>
          </cell>
          <cell r="BS630" t="str">
            <v>-</v>
          </cell>
          <cell r="BT630" t="str">
            <v>นายสุรพงษ์ จันทร์เป็ง</v>
          </cell>
          <cell r="BU630">
            <v>823660010053</v>
          </cell>
          <cell r="BV630"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0" t="str">
            <v>จำเลยที่ 1
คู่สมรสจำเลยที่ 1
จำเลยที่ 2
คู่สมรสจำเลยที่ 2
จำเลยที่ 3
คู่สมรสจำเลยที่ 3</v>
          </cell>
          <cell r="BX630" t="str">
            <v>3-5106-00166-98-8
5-5013-90008-90-4
3-6799-00022-70-9
3-5711-00230-76-9
3-5013-00757-78-7
3-5101-01338-69-4</v>
          </cell>
          <cell r="BY630"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0" t="str">
            <v>พบ</v>
          </cell>
          <cell r="CA630"/>
          <cell r="CB630">
            <v>6</v>
          </cell>
          <cell r="CC630" t="str">
            <v>วรกมล</v>
          </cell>
          <cell r="CD630"/>
          <cell r="CE630"/>
          <cell r="CF630"/>
          <cell r="CG630"/>
          <cell r="CH630"/>
          <cell r="CI630"/>
          <cell r="CJ630"/>
          <cell r="CK630"/>
          <cell r="CL630"/>
          <cell r="CM630"/>
          <cell r="CN630"/>
          <cell r="CO630"/>
        </row>
        <row r="631">
          <cell r="B631">
            <v>2088</v>
          </cell>
          <cell r="C631">
            <v>624</v>
          </cell>
          <cell r="D631">
            <v>2</v>
          </cell>
          <cell r="E631">
            <v>12</v>
          </cell>
          <cell r="F631">
            <v>2565</v>
          </cell>
          <cell r="G631">
            <v>800028627027</v>
          </cell>
          <cell r="H631" t="str">
            <v>นาย</v>
          </cell>
          <cell r="I631" t="str">
            <v>ศักดิ์วรา</v>
          </cell>
          <cell r="J631" t="str">
            <v>ลูนแก้ว</v>
          </cell>
          <cell r="K631">
            <v>3500200713787</v>
          </cell>
          <cell r="L631" t="str">
            <v>บ่อสร้าง</v>
          </cell>
          <cell r="M631" t="str">
            <v>เชียงใหม่ 3</v>
          </cell>
          <cell r="N631">
            <v>8</v>
          </cell>
          <cell r="O631" t="str">
            <v>สินเชื่อธนาคารประชาชน</v>
          </cell>
          <cell r="P631" t="str">
            <v>1.บุคคลค้ำประกัน</v>
          </cell>
          <cell r="Q631">
            <v>120440</v>
          </cell>
          <cell r="R631">
            <v>23717.51</v>
          </cell>
          <cell r="S631" t="str">
            <v>จังหวัดฮอด</v>
          </cell>
          <cell r="T631" t="str">
            <v>ผบ.332</v>
          </cell>
          <cell r="U631">
            <v>2561</v>
          </cell>
          <cell r="V631" t="str">
            <v>ผบ.446</v>
          </cell>
          <cell r="W631">
            <v>2561</v>
          </cell>
          <cell r="X631">
            <v>3</v>
          </cell>
          <cell r="Y631">
            <v>7</v>
          </cell>
          <cell r="Z631">
            <v>2561</v>
          </cell>
          <cell r="AA631"/>
          <cell r="AB631"/>
          <cell r="AC631"/>
          <cell r="AD631">
            <v>3</v>
          </cell>
          <cell r="AE631">
            <v>7</v>
          </cell>
          <cell r="AF631">
            <v>2561</v>
          </cell>
          <cell r="AG631">
            <v>28</v>
          </cell>
          <cell r="AH631">
            <v>2</v>
          </cell>
          <cell r="AI631">
            <v>2562</v>
          </cell>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2/12/2565)//สืบแล้ว รายงานผลวันที่ 3/3/2566</v>
          </cell>
          <cell r="BC631">
            <v>1200</v>
          </cell>
          <cell r="BD631">
            <v>27</v>
          </cell>
          <cell r="BE631">
            <v>3</v>
          </cell>
          <cell r="BF631">
            <v>2567</v>
          </cell>
          <cell r="BG631">
            <v>0</v>
          </cell>
          <cell r="BH631" t="str">
            <v>-</v>
          </cell>
          <cell r="BI631" t="str">
            <v>-</v>
          </cell>
          <cell r="BJ631" t="str">
            <v>-</v>
          </cell>
          <cell r="BK631">
            <v>0</v>
          </cell>
          <cell r="BL631">
            <v>1480</v>
          </cell>
          <cell r="BM631">
            <v>0</v>
          </cell>
          <cell r="BN631" t="str">
            <v/>
          </cell>
          <cell r="BO631" t="str">
            <v/>
          </cell>
          <cell r="BP631" t="str">
            <v/>
          </cell>
          <cell r="BQ631" t="str">
            <v>-</v>
          </cell>
          <cell r="BR631" t="str">
            <v>-</v>
          </cell>
          <cell r="BS631" t="str">
            <v>-</v>
          </cell>
          <cell r="BT631" t="str">
            <v>นายศักดิ์วรา ลูนแก้ว</v>
          </cell>
          <cell r="BU631">
            <v>823661010018</v>
          </cell>
          <cell r="BV631" t="str">
            <v>1.นายศักดิ์วรา  ลูนแก้ว
2.นางสาวพิมพ์ลดา  วาทิน
3.นางสาวจันทร์สุดา  พรหมมินทร์
4.นายวรากรณ์  ถาแยง</v>
          </cell>
          <cell r="BW631" t="str">
            <v>จำเลยที่ 1
จำเลยที่ 2
จำเลยที่ 3
คู่สมรสจำเลยที่ 3</v>
          </cell>
          <cell r="BX631" t="str">
            <v>3-5002-00713-78-7
3-7006-00301-29-8
3-5001-00356-21-4
3-5019-00671-18-2</v>
          </cell>
          <cell r="BY63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1" t="str">
            <v>ไม่พบ</v>
          </cell>
          <cell r="CA631"/>
          <cell r="CB631">
            <v>4</v>
          </cell>
          <cell r="CC631" t="str">
            <v>วรกมล</v>
          </cell>
          <cell r="CD631"/>
          <cell r="CE631"/>
          <cell r="CF631"/>
          <cell r="CG631"/>
          <cell r="CH631"/>
          <cell r="CI631"/>
          <cell r="CJ631"/>
          <cell r="CK631"/>
          <cell r="CL631"/>
          <cell r="CM631"/>
          <cell r="CN631"/>
          <cell r="CO631"/>
        </row>
        <row r="632">
          <cell r="B632">
            <v>2089</v>
          </cell>
          <cell r="C632">
            <v>625</v>
          </cell>
          <cell r="D632">
            <v>2</v>
          </cell>
          <cell r="E632">
            <v>12</v>
          </cell>
          <cell r="F632">
            <v>2565</v>
          </cell>
          <cell r="G632">
            <v>800053900737</v>
          </cell>
          <cell r="H632" t="str">
            <v>นางสาว</v>
          </cell>
          <cell r="I632" t="str">
            <v>อชิรญา</v>
          </cell>
          <cell r="J632" t="str">
            <v>สิทธิพรหม</v>
          </cell>
          <cell r="K632">
            <v>3440900994836</v>
          </cell>
          <cell r="L632" t="str">
            <v>บ่อสร้าง</v>
          </cell>
          <cell r="M632" t="str">
            <v>เชียงใหม่ 3</v>
          </cell>
          <cell r="N632">
            <v>8</v>
          </cell>
          <cell r="O632" t="str">
            <v>สินเชื่อธนาคารประชาชน</v>
          </cell>
          <cell r="P632" t="str">
            <v>1.บุคคลค้ำประกัน</v>
          </cell>
          <cell r="Q632">
            <v>164572</v>
          </cell>
          <cell r="R632">
            <v>21000.87</v>
          </cell>
          <cell r="S632" t="str">
            <v>แขวงเชียงใหม่</v>
          </cell>
          <cell r="T632" t="str">
            <v>ผบ.3956</v>
          </cell>
          <cell r="U632">
            <v>2561</v>
          </cell>
          <cell r="V632" t="str">
            <v>ผบ.5888</v>
          </cell>
          <cell r="W632">
            <v>2561</v>
          </cell>
          <cell r="X632">
            <v>2</v>
          </cell>
          <cell r="Y632">
            <v>7</v>
          </cell>
          <cell r="Z632">
            <v>2561</v>
          </cell>
          <cell r="AA632"/>
          <cell r="AB632"/>
          <cell r="AC632"/>
          <cell r="AD632">
            <v>2</v>
          </cell>
          <cell r="AE632">
            <v>7</v>
          </cell>
          <cell r="AF632">
            <v>2561</v>
          </cell>
          <cell r="AG632">
            <v>28</v>
          </cell>
          <cell r="AH632">
            <v>6</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2/12/2565)//กำลังดำเนินการสืบทรัพย์//สืบแล้ว รายงานผลวันที่ 14/3/2566</v>
          </cell>
          <cell r="BC632">
            <v>1200</v>
          </cell>
          <cell r="BD632">
            <v>27</v>
          </cell>
          <cell r="BE632">
            <v>3</v>
          </cell>
          <cell r="BF632">
            <v>2567</v>
          </cell>
          <cell r="BG632">
            <v>0</v>
          </cell>
          <cell r="BH632" t="str">
            <v>-</v>
          </cell>
          <cell r="BI632" t="str">
            <v>-</v>
          </cell>
          <cell r="BJ632" t="str">
            <v>-</v>
          </cell>
          <cell r="BK632">
            <v>0</v>
          </cell>
          <cell r="BL632">
            <v>1380</v>
          </cell>
          <cell r="BM632">
            <v>0</v>
          </cell>
          <cell r="BN632" t="str">
            <v/>
          </cell>
          <cell r="BO632" t="str">
            <v/>
          </cell>
          <cell r="BP632" t="str">
            <v/>
          </cell>
          <cell r="BQ632" t="str">
            <v>-</v>
          </cell>
          <cell r="BR632" t="str">
            <v>-</v>
          </cell>
          <cell r="BS632" t="str">
            <v>-</v>
          </cell>
          <cell r="BT632" t="str">
            <v>นางสาวอชิรญา สิทธิพรหม</v>
          </cell>
          <cell r="BU632">
            <v>823661010020</v>
          </cell>
          <cell r="BV632" t="str">
            <v xml:space="preserve">1.น.ส.อชิรญา  สิทธิพรหม
2.นางสาวพรพรรณ  เข็มราช
3.นางสาววรรณา  เปตู
4.นายหลวง  เครือสัมพันธ์
</v>
          </cell>
          <cell r="BW632" t="str">
            <v>จำเลยที่ 1
จำเลยที่ 2
จำเลยที่ 3
คู่สมรสจำเลยที่ 3</v>
          </cell>
          <cell r="BX632" t="str">
            <v>3-4409-00994-83-6
1-5099-00198-36-4
5-5010-01271-60-9
5-5099-00063-77-1</v>
          </cell>
          <cell r="BY632"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2090</v>
          </cell>
          <cell r="C633">
            <v>626</v>
          </cell>
          <cell r="D633">
            <v>2</v>
          </cell>
          <cell r="E633">
            <v>12</v>
          </cell>
          <cell r="F633">
            <v>2565</v>
          </cell>
          <cell r="G633">
            <v>800053900752</v>
          </cell>
          <cell r="H633" t="str">
            <v>นางสาว</v>
          </cell>
          <cell r="I633" t="str">
            <v>ลัดดา</v>
          </cell>
          <cell r="J633" t="str">
            <v>ปัสสาโก</v>
          </cell>
          <cell r="K633">
            <v>2419900037084</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20797.46</v>
          </cell>
          <cell r="S633" t="str">
            <v>แขวงเชียงใหม่</v>
          </cell>
          <cell r="T633" t="str">
            <v>ผบ.3957</v>
          </cell>
          <cell r="U633">
            <v>2561</v>
          </cell>
          <cell r="V633" t="str">
            <v>ผบ.5896</v>
          </cell>
          <cell r="W633">
            <v>2561</v>
          </cell>
          <cell r="X633">
            <v>2</v>
          </cell>
          <cell r="Y633">
            <v>7</v>
          </cell>
          <cell r="Z633">
            <v>2561</v>
          </cell>
          <cell r="AA633"/>
          <cell r="AB633"/>
          <cell r="AC633"/>
          <cell r="AD633">
            <v>2</v>
          </cell>
          <cell r="AE633">
            <v>7</v>
          </cell>
          <cell r="AF633">
            <v>2561</v>
          </cell>
          <cell r="AG633">
            <v>25</v>
          </cell>
          <cell r="AH633">
            <v>2</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300</v>
          </cell>
          <cell r="BD633">
            <v>27</v>
          </cell>
          <cell r="BE633">
            <v>3</v>
          </cell>
          <cell r="BF633">
            <v>2567</v>
          </cell>
          <cell r="BG633">
            <v>0</v>
          </cell>
          <cell r="BH633" t="str">
            <v>-</v>
          </cell>
          <cell r="BI633" t="str">
            <v>-</v>
          </cell>
          <cell r="BJ633" t="str">
            <v>-</v>
          </cell>
          <cell r="BK633">
            <v>0</v>
          </cell>
          <cell r="BL633">
            <v>1380</v>
          </cell>
          <cell r="BM633">
            <v>0</v>
          </cell>
          <cell r="BN633" t="str">
            <v/>
          </cell>
          <cell r="BO633" t="str">
            <v/>
          </cell>
          <cell r="BP633" t="str">
            <v/>
          </cell>
          <cell r="BQ633" t="str">
            <v>-</v>
          </cell>
          <cell r="BR633" t="str">
            <v>-</v>
          </cell>
          <cell r="BS633" t="str">
            <v>-</v>
          </cell>
          <cell r="BT633" t="str">
            <v>นางสาวลัดดา ปัสสาโก</v>
          </cell>
          <cell r="BU633">
            <v>823661010019</v>
          </cell>
          <cell r="BV633" t="str">
            <v xml:space="preserve">1.นางสาวลัดดา  ปัสสาโก
2.นางสาววรรณา  เปตู
3.นายหลวง  เครือสัมพันธ์
4.นางสาวพรพรรณ  เข็มราช
</v>
          </cell>
          <cell r="BW633" t="str">
            <v>จำเลยที่ 1
จำเลยที่ 2
คู่สมรสจำเลยที่ 2
จำเลยที่ 3</v>
          </cell>
          <cell r="BX633" t="str">
            <v>2-4199-00037-08-4
5-5010-01271-60-9
5-5099-00063-77-1
1-5099-00199-36-4</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2091</v>
          </cell>
          <cell r="C634">
            <v>627</v>
          </cell>
          <cell r="D634">
            <v>2</v>
          </cell>
          <cell r="E634">
            <v>12</v>
          </cell>
          <cell r="F634">
            <v>2565</v>
          </cell>
          <cell r="G634">
            <v>800053900778</v>
          </cell>
          <cell r="H634" t="str">
            <v>นางสาว</v>
          </cell>
          <cell r="I634" t="str">
            <v>พรพรรณ</v>
          </cell>
          <cell r="J634" t="str">
            <v>เข็มราช</v>
          </cell>
          <cell r="K634">
            <v>1509900198364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21012.89</v>
          </cell>
          <cell r="S634" t="str">
            <v>แขวงเชียงใหม่</v>
          </cell>
          <cell r="T634" t="str">
            <v>ผบ.3958</v>
          </cell>
          <cell r="U634">
            <v>2561</v>
          </cell>
          <cell r="V634" t="str">
            <v>ผบ.4829</v>
          </cell>
          <cell r="W634">
            <v>2561</v>
          </cell>
          <cell r="X634">
            <v>4</v>
          </cell>
          <cell r="Y634">
            <v>6</v>
          </cell>
          <cell r="Z634">
            <v>2561</v>
          </cell>
          <cell r="AA634"/>
          <cell r="AB634"/>
          <cell r="AC634"/>
          <cell r="AD634">
            <v>4</v>
          </cell>
          <cell r="AE634">
            <v>6</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900</v>
          </cell>
          <cell r="BD634">
            <v>1</v>
          </cell>
          <cell r="BE634">
            <v>7</v>
          </cell>
          <cell r="BF634">
            <v>2567</v>
          </cell>
          <cell r="BG634">
            <v>0</v>
          </cell>
          <cell r="BH634" t="str">
            <v>-</v>
          </cell>
          <cell r="BI634" t="str">
            <v>-</v>
          </cell>
          <cell r="BJ634" t="str">
            <v>-</v>
          </cell>
          <cell r="BK634">
            <v>0</v>
          </cell>
          <cell r="BL634">
            <v>815</v>
          </cell>
          <cell r="BM634">
            <v>0</v>
          </cell>
          <cell r="BN634" t="str">
            <v/>
          </cell>
          <cell r="BO634" t="str">
            <v/>
          </cell>
          <cell r="BP634" t="str">
            <v/>
          </cell>
          <cell r="BQ634" t="str">
            <v>-</v>
          </cell>
          <cell r="BR634" t="str">
            <v>-</v>
          </cell>
          <cell r="BS634" t="str">
            <v>-</v>
          </cell>
          <cell r="BT634" t="str">
            <v>นางสาวพรพรรณ เข็มราช</v>
          </cell>
          <cell r="BU634">
            <v>823661010021</v>
          </cell>
          <cell r="BV634" t="str">
            <v>1.นางสาวพรพรรณ  เข็มราช
2.นางสาวลัดดา  ปัสสาโก
3.น.ส.อชิรญา  สิทธิพรหม</v>
          </cell>
          <cell r="BW634" t="str">
            <v>จำเลยที่ 1
จำเลยที่ 2
จำเลยที่ 3</v>
          </cell>
          <cell r="BX634" t="str">
            <v>1-5099-00198-36-4
2-4199-00037-08-4
3-4409-00994-83-6</v>
          </cell>
          <cell r="BY634"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4" t="str">
            <v>ไม่พบ</v>
          </cell>
          <cell r="CA634"/>
          <cell r="CB634">
            <v>3</v>
          </cell>
          <cell r="CC634" t="str">
            <v>วรกมล</v>
          </cell>
          <cell r="CD634"/>
          <cell r="CE634"/>
          <cell r="CF634"/>
          <cell r="CG634"/>
          <cell r="CH634"/>
          <cell r="CI634"/>
          <cell r="CJ634"/>
          <cell r="CK634"/>
          <cell r="CL634"/>
          <cell r="CM634"/>
          <cell r="CN634"/>
          <cell r="CO634"/>
        </row>
        <row r="635">
          <cell r="B635">
            <v>2092</v>
          </cell>
          <cell r="C635">
            <v>628</v>
          </cell>
          <cell r="D635">
            <v>2</v>
          </cell>
          <cell r="E635">
            <v>12</v>
          </cell>
          <cell r="F635">
            <v>2565</v>
          </cell>
          <cell r="G635">
            <v>800046386796</v>
          </cell>
          <cell r="H635" t="str">
            <v>นางสาว</v>
          </cell>
          <cell r="I635" t="str">
            <v>ภัทร์พิชชาหรืออรพินท์</v>
          </cell>
          <cell r="J635" t="str">
            <v>วิโสภา</v>
          </cell>
          <cell r="K635">
            <v>1509900512701</v>
          </cell>
          <cell r="L635" t="str">
            <v>บวกครกหลวง</v>
          </cell>
          <cell r="M635" t="str">
            <v>เชียงใหม่ 3</v>
          </cell>
          <cell r="N635">
            <v>8</v>
          </cell>
          <cell r="O635" t="str">
            <v>สินเชื่อธนาคารประชาชน</v>
          </cell>
          <cell r="P635" t="str">
            <v>1.บุคคลค้ำประกัน</v>
          </cell>
          <cell r="Q635">
            <v>51318.17</v>
          </cell>
          <cell r="R635">
            <v>13686.06</v>
          </cell>
          <cell r="S635" t="str">
            <v>แขวงเชียงใหม่</v>
          </cell>
          <cell r="T635" t="str">
            <v>ผบ.13076</v>
          </cell>
          <cell r="U635">
            <v>2561</v>
          </cell>
          <cell r="V635" t="str">
            <v>ผบ.14702</v>
          </cell>
          <cell r="W635">
            <v>2561</v>
          </cell>
          <cell r="X635">
            <v>17</v>
          </cell>
          <cell r="Y635">
            <v>12</v>
          </cell>
          <cell r="Z635">
            <v>2561</v>
          </cell>
          <cell r="AA635"/>
          <cell r="AB635"/>
          <cell r="AC635"/>
          <cell r="AD635">
            <v>17</v>
          </cell>
          <cell r="AE635">
            <v>12</v>
          </cell>
          <cell r="AF635">
            <v>2561</v>
          </cell>
          <cell r="AG635">
            <v>1</v>
          </cell>
          <cell r="AH635">
            <v>7</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2/12/2565)//สืบแล้ว รายงานผลวันที่ 3/3/2566</v>
          </cell>
          <cell r="BC635">
            <v>600</v>
          </cell>
          <cell r="BD635">
            <v>27</v>
          </cell>
          <cell r="BE635">
            <v>3</v>
          </cell>
          <cell r="BF635">
            <v>2567</v>
          </cell>
          <cell r="BG635">
            <v>0</v>
          </cell>
          <cell r="BH635" t="str">
            <v>-</v>
          </cell>
          <cell r="BI635" t="str">
            <v>-</v>
          </cell>
          <cell r="BJ635" t="str">
            <v>-</v>
          </cell>
          <cell r="BK635">
            <v>0</v>
          </cell>
          <cell r="BL635">
            <v>730</v>
          </cell>
          <cell r="BM635">
            <v>0</v>
          </cell>
          <cell r="BN635" t="str">
            <v/>
          </cell>
          <cell r="BO635" t="str">
            <v/>
          </cell>
          <cell r="BP635" t="str">
            <v/>
          </cell>
          <cell r="BQ635" t="str">
            <v>-</v>
          </cell>
          <cell r="BR635" t="str">
            <v>-</v>
          </cell>
          <cell r="BS635" t="str">
            <v>-</v>
          </cell>
          <cell r="BT635" t="str">
            <v>นางสาวภัทร์พิชชาหรืออรพินท์ วิโสภา</v>
          </cell>
          <cell r="BU635">
            <v>823661010361</v>
          </cell>
          <cell r="BV635" t="str">
            <v>1.นางสาวอรพินท์ หรือภัทรพิชชา  วิโสภา
2.นางสาวอรพรรณ หรือภัสว์วรา  วิโสภา</v>
          </cell>
          <cell r="BW635" t="str">
            <v>จำเลยที่ 1
จำเลยที่ 2</v>
          </cell>
          <cell r="BX635" t="str">
            <v>1-5099-00512-70-1
1-5099-00512-69-7</v>
          </cell>
          <cell r="BY635"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5" t="str">
            <v>ไม่พบ</v>
          </cell>
          <cell r="CA635"/>
          <cell r="CB635">
            <v>2</v>
          </cell>
          <cell r="CC635" t="str">
            <v>วรกมล</v>
          </cell>
          <cell r="CD635"/>
          <cell r="CE635"/>
          <cell r="CF635"/>
          <cell r="CG635"/>
          <cell r="CH635"/>
          <cell r="CI635"/>
          <cell r="CJ635"/>
          <cell r="CK635"/>
          <cell r="CL635"/>
          <cell r="CM635"/>
          <cell r="CN635"/>
          <cell r="CO635"/>
        </row>
        <row r="636">
          <cell r="B636">
            <v>2093</v>
          </cell>
          <cell r="C636">
            <v>629</v>
          </cell>
          <cell r="D636">
            <v>2</v>
          </cell>
          <cell r="E636">
            <v>12</v>
          </cell>
          <cell r="F636">
            <v>2565</v>
          </cell>
          <cell r="G636">
            <v>800026036643</v>
          </cell>
          <cell r="H636" t="str">
            <v>นางสาว</v>
          </cell>
          <cell r="I636" t="str">
            <v>นฤมล</v>
          </cell>
          <cell r="J636" t="str">
            <v>จันทร์อิน</v>
          </cell>
          <cell r="K636">
            <v>1560300091692</v>
          </cell>
          <cell r="L636" t="str">
            <v>บวกครกหลวง</v>
          </cell>
          <cell r="M636" t="str">
            <v>เชียงใหม่ 3</v>
          </cell>
          <cell r="N636">
            <v>8</v>
          </cell>
          <cell r="O636" t="str">
            <v>สินเชื่อธนาคารประชาชน</v>
          </cell>
          <cell r="P636" t="str">
            <v>1.บุคคลค้ำประกัน</v>
          </cell>
          <cell r="Q636">
            <v>81134.23</v>
          </cell>
          <cell r="R636">
            <v>17580.5</v>
          </cell>
          <cell r="S636" t="str">
            <v>แขวงเชียงใหม่</v>
          </cell>
          <cell r="T636" t="str">
            <v>ผบ.9819</v>
          </cell>
          <cell r="U636">
            <v>2562</v>
          </cell>
          <cell r="V636" t="str">
            <v>ผบ.11564</v>
          </cell>
          <cell r="W636">
            <v>2562</v>
          </cell>
          <cell r="X636"/>
          <cell r="Y636"/>
          <cell r="Z636"/>
          <cell r="AA636">
            <v>11</v>
          </cell>
          <cell r="AB636">
            <v>11</v>
          </cell>
          <cell r="AC636">
            <v>2562</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2/12/2565)//กำลังดำเนินการสืบทรัพย์//รายงานผลสืบทรัพย์วันที่18/4/2566</v>
          </cell>
          <cell r="BC636">
            <v>1800</v>
          </cell>
          <cell r="BD636">
            <v>18</v>
          </cell>
          <cell r="BE636">
            <v>8</v>
          </cell>
          <cell r="BF636">
            <v>2566</v>
          </cell>
          <cell r="BG636">
            <v>0</v>
          </cell>
          <cell r="BH636" t="str">
            <v>-</v>
          </cell>
          <cell r="BI636" t="str">
            <v>-</v>
          </cell>
          <cell r="BJ636" t="str">
            <v>-</v>
          </cell>
          <cell r="BK636">
            <v>0</v>
          </cell>
          <cell r="BL636">
            <v>2300</v>
          </cell>
          <cell r="BM636">
            <v>0</v>
          </cell>
          <cell r="BN636" t="str">
            <v/>
          </cell>
          <cell r="BO636" t="str">
            <v/>
          </cell>
          <cell r="BP636" t="str">
            <v/>
          </cell>
          <cell r="BQ636" t="str">
            <v>-</v>
          </cell>
          <cell r="BR636" t="str">
            <v>-</v>
          </cell>
          <cell r="BS636" t="str">
            <v>-</v>
          </cell>
          <cell r="BT636" t="str">
            <v>นางสาวนฤมล จันทร์อิน</v>
          </cell>
          <cell r="BU636">
            <v>823661010009</v>
          </cell>
          <cell r="BV636"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6" t="str">
            <v>จำเลยที่ 1
คู่สมรสจำเลยที่ 1
จำเลยที่ 2
คู่สมรสจำเลยที่ 2
จำเลยที่ 3
คู่สมรสจำเลยที่ 3</v>
          </cell>
          <cell r="BX636" t="str">
            <v>1-5603-00091-69-2
5-6301-90004-27-0
1-5104-00116-73-5
1-5799-00069-56-4
5-5001-00037-78-6
3-5013-00807-83-1</v>
          </cell>
          <cell r="BY636"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6" t="str">
            <v>พบ</v>
          </cell>
          <cell r="CA636"/>
          <cell r="CB636">
            <v>6</v>
          </cell>
          <cell r="CC636"/>
          <cell r="CD636"/>
          <cell r="CE636"/>
          <cell r="CF636"/>
          <cell r="CG636"/>
          <cell r="CH636"/>
          <cell r="CI636"/>
          <cell r="CJ636"/>
          <cell r="CK636"/>
          <cell r="CL636"/>
          <cell r="CM636">
            <v>243468</v>
          </cell>
          <cell r="CN636"/>
          <cell r="CO636"/>
        </row>
        <row r="637">
          <cell r="B637">
            <v>2094</v>
          </cell>
          <cell r="C637">
            <v>630</v>
          </cell>
          <cell r="D637">
            <v>2</v>
          </cell>
          <cell r="E637">
            <v>12</v>
          </cell>
          <cell r="F637">
            <v>2565</v>
          </cell>
          <cell r="G637">
            <v>800055706280</v>
          </cell>
          <cell r="H637" t="str">
            <v>นาย</v>
          </cell>
          <cell r="I637" t="str">
            <v>ศิริภูมิ</v>
          </cell>
          <cell r="J637" t="str">
            <v>คำป๊อก</v>
          </cell>
          <cell r="K637">
            <v>1509901005161</v>
          </cell>
          <cell r="L637" t="str">
            <v>สันกำแพง</v>
          </cell>
          <cell r="M637" t="str">
            <v>เชียงใหม่ 3</v>
          </cell>
          <cell r="N637">
            <v>8</v>
          </cell>
          <cell r="O637" t="str">
            <v>สินเชื่อธนาคารประชาชน</v>
          </cell>
          <cell r="P637" t="str">
            <v>1.บุคคลค้ำประกัน</v>
          </cell>
          <cell r="Q637">
            <v>38324</v>
          </cell>
          <cell r="R637">
            <v>13251.56</v>
          </cell>
          <cell r="S637" t="str">
            <v>แขวงเชียงใหม่</v>
          </cell>
          <cell r="T637" t="str">
            <v>ผบ.9815</v>
          </cell>
          <cell r="U637">
            <v>2562</v>
          </cell>
          <cell r="V637" t="str">
            <v>ผบ.10507</v>
          </cell>
          <cell r="W637">
            <v>2562</v>
          </cell>
          <cell r="X637"/>
          <cell r="Y637"/>
          <cell r="Z637"/>
          <cell r="AA637">
            <v>8</v>
          </cell>
          <cell r="AB637">
            <v>10</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 18/4/2566</v>
          </cell>
          <cell r="BC637" t="str">
            <v/>
          </cell>
          <cell r="BD637" t="str">
            <v/>
          </cell>
          <cell r="BE637" t="str">
            <v/>
          </cell>
          <cell r="BF637" t="str">
            <v/>
          </cell>
          <cell r="BG637" t="str">
            <v/>
          </cell>
          <cell r="BH637" t="str">
            <v/>
          </cell>
          <cell r="BI637" t="str">
            <v/>
          </cell>
          <cell r="BJ637" t="str">
            <v/>
          </cell>
          <cell r="BK637" t="str">
            <v/>
          </cell>
          <cell r="BL637" t="str">
            <v/>
          </cell>
          <cell r="BM637" t="str">
            <v/>
          </cell>
          <cell r="BN637" t="str">
            <v/>
          </cell>
          <cell r="BO637" t="str">
            <v/>
          </cell>
          <cell r="BP637" t="str">
            <v/>
          </cell>
          <cell r="BQ637" t="str">
            <v/>
          </cell>
          <cell r="BR637" t="str">
            <v/>
          </cell>
          <cell r="BS637" t="str">
            <v/>
          </cell>
          <cell r="BT637" t="str">
            <v>นายศิริภูมิ คำป๊อก</v>
          </cell>
          <cell r="BU637">
            <v>883262011961</v>
          </cell>
          <cell r="BV637" t="str">
            <v>1.นายศิริภูมิ  คำป๊อก
2.นายธีรพงษ์  เอโหย่
3.นางชาลินี  เอโหย่
4.นางกมลพร  เอโหย่
5.นายธีรศักดิ์  เอโหย่</v>
          </cell>
          <cell r="BW637" t="str">
            <v>จำเลยที่ 1
จำเลยที่ 2
คู่สมรสจำเลยที่ 2
จำเลยที่ 3
คู่สมรสจำเลยที่ 3</v>
          </cell>
          <cell r="BX637" t="str">
            <v>1-5099-01005-16-1
1-5099-00521-81-5
1-5099-00289-22-0
1-5099-00943-46-9
3-5013-00831-30-8</v>
          </cell>
          <cell r="BY637"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7" t="str">
            <v>พบ</v>
          </cell>
          <cell r="CA637"/>
          <cell r="CB637">
            <v>5</v>
          </cell>
          <cell r="CC637"/>
          <cell r="CD637"/>
          <cell r="CE637"/>
          <cell r="CF637"/>
          <cell r="CG637"/>
          <cell r="CH637"/>
          <cell r="CI637"/>
          <cell r="CJ637"/>
          <cell r="CK637"/>
          <cell r="CL637"/>
          <cell r="CM637"/>
          <cell r="CN637"/>
          <cell r="CO637"/>
        </row>
        <row r="638">
          <cell r="B638">
            <v>2095</v>
          </cell>
          <cell r="C638">
            <v>631</v>
          </cell>
          <cell r="D638">
            <v>2</v>
          </cell>
          <cell r="E638">
            <v>12</v>
          </cell>
          <cell r="F638">
            <v>2565</v>
          </cell>
          <cell r="G638">
            <v>800057546676</v>
          </cell>
          <cell r="H638" t="str">
            <v>นางสาว</v>
          </cell>
          <cell r="I638" t="str">
            <v>ดาวเรือง</v>
          </cell>
          <cell r="J638" t="str">
            <v>ปัญญาเรือน</v>
          </cell>
          <cell r="K638">
            <v>1509900115353</v>
          </cell>
          <cell r="L638" t="str">
            <v>สันกำแพง</v>
          </cell>
          <cell r="M638" t="str">
            <v>เชียงใหม่ 3</v>
          </cell>
          <cell r="N638">
            <v>8</v>
          </cell>
          <cell r="O638" t="str">
            <v>สินเชื่อธนาคารประชาชน</v>
          </cell>
          <cell r="P638" t="str">
            <v>1.บุคคลค้ำประกัน</v>
          </cell>
          <cell r="Q638">
            <v>70831</v>
          </cell>
          <cell r="R638">
            <v>9834.34</v>
          </cell>
          <cell r="S638" t="str">
            <v>แขวงเชียงใหม่</v>
          </cell>
          <cell r="T638" t="str">
            <v>ผบ.13074</v>
          </cell>
          <cell r="U638">
            <v>2561</v>
          </cell>
          <cell r="V638" t="str">
            <v>ผบ.980</v>
          </cell>
          <cell r="W638">
            <v>2562</v>
          </cell>
          <cell r="X638"/>
          <cell r="Y638"/>
          <cell r="Z638"/>
          <cell r="AA638">
            <v>11</v>
          </cell>
          <cell r="AB638">
            <v>2</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900</v>
          </cell>
          <cell r="BD638">
            <v>1</v>
          </cell>
          <cell r="BE638">
            <v>7</v>
          </cell>
          <cell r="BF638">
            <v>2567</v>
          </cell>
          <cell r="BG638">
            <v>0</v>
          </cell>
          <cell r="BH638" t="str">
            <v>-</v>
          </cell>
          <cell r="BI638" t="str">
            <v>-</v>
          </cell>
          <cell r="BJ638" t="str">
            <v>-</v>
          </cell>
          <cell r="BK638">
            <v>0</v>
          </cell>
          <cell r="BL638">
            <v>1230</v>
          </cell>
          <cell r="BM638">
            <v>0</v>
          </cell>
          <cell r="BN638" t="str">
            <v/>
          </cell>
          <cell r="BO638" t="str">
            <v/>
          </cell>
          <cell r="BP638" t="str">
            <v/>
          </cell>
          <cell r="BQ638" t="str">
            <v>-</v>
          </cell>
          <cell r="BR638" t="str">
            <v>-</v>
          </cell>
          <cell r="BS638" t="str">
            <v>-</v>
          </cell>
          <cell r="BT638" t="str">
            <v>นางสาวดาวเรือง ปัญญาเรือน</v>
          </cell>
          <cell r="BU638">
            <v>823661010341</v>
          </cell>
          <cell r="BV638" t="str">
            <v>1.นางสาวดาวเรือง  ปัญญาเรือน
2.ยสบธนารัตน์  ปัญญาเรือน
3.นางสาวภัสราภรณ์  แสงบุญ
4.นายณัฐดนัย  คำสุข</v>
          </cell>
          <cell r="BW638" t="str">
            <v>จำเลยที่ 1
คู่สมรสจำเลยที่ 1
จำเลยที่ 2
จำเลยที่ 3</v>
          </cell>
          <cell r="BX638" t="str">
            <v>1-5099-00115-35-3
1-5099-00131-79-1
1-5099-00938-45-7
1-5099-00888-46-8</v>
          </cell>
          <cell r="BY63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8" t="str">
            <v>พบ</v>
          </cell>
          <cell r="CA638"/>
          <cell r="CB638">
            <v>4</v>
          </cell>
          <cell r="CC638"/>
          <cell r="CD638"/>
          <cell r="CE638"/>
          <cell r="CF638"/>
          <cell r="CG638"/>
          <cell r="CH638"/>
          <cell r="CI638"/>
          <cell r="CJ638"/>
          <cell r="CK638"/>
          <cell r="CL638"/>
          <cell r="CM638"/>
          <cell r="CN638"/>
          <cell r="CO638"/>
        </row>
        <row r="639">
          <cell r="B639">
            <v>2096</v>
          </cell>
          <cell r="C639">
            <v>632</v>
          </cell>
          <cell r="D639">
            <v>2</v>
          </cell>
          <cell r="E639">
            <v>12</v>
          </cell>
          <cell r="F639">
            <v>2565</v>
          </cell>
          <cell r="G639">
            <v>800025804108</v>
          </cell>
          <cell r="H639" t="str">
            <v>นางสาว</v>
          </cell>
          <cell r="I639" t="str">
            <v>สุกัญญา</v>
          </cell>
          <cell r="J639" t="str">
            <v>อิ่มอารมณ์</v>
          </cell>
          <cell r="K639">
            <v>3102001066060</v>
          </cell>
          <cell r="L639" t="str">
            <v>บวกครกหลวง</v>
          </cell>
          <cell r="M639" t="str">
            <v>เชียงใหม่ 3</v>
          </cell>
          <cell r="N639">
            <v>8</v>
          </cell>
          <cell r="O639" t="str">
            <v>สินเชื่อพัฒนาองค์กรชุมชน</v>
          </cell>
          <cell r="P639" t="str">
            <v>1.บุคคลค้ำประกัน</v>
          </cell>
          <cell r="Q639">
            <v>74867.06</v>
          </cell>
          <cell r="R639">
            <v>14580.9</v>
          </cell>
          <cell r="S639" t="str">
            <v>แขวงเชียงใหม่</v>
          </cell>
          <cell r="T639" t="str">
            <v>ผบ.9816</v>
          </cell>
          <cell r="U639">
            <v>2562</v>
          </cell>
          <cell r="V639" t="str">
            <v>ผบ.10503</v>
          </cell>
          <cell r="W639">
            <v>2562</v>
          </cell>
          <cell r="X639"/>
          <cell r="Y639"/>
          <cell r="Z639"/>
          <cell r="AA639">
            <v>8</v>
          </cell>
          <cell r="AB639">
            <v>10</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11/4/2566</v>
          </cell>
          <cell r="BC639">
            <v>900</v>
          </cell>
          <cell r="BD639">
            <v>25</v>
          </cell>
          <cell r="BE639">
            <v>9</v>
          </cell>
          <cell r="BF639">
            <v>2566</v>
          </cell>
          <cell r="BG639">
            <v>0</v>
          </cell>
          <cell r="BH639" t="str">
            <v>-</v>
          </cell>
          <cell r="BI639" t="str">
            <v>-</v>
          </cell>
          <cell r="BJ639" t="str">
            <v>-</v>
          </cell>
          <cell r="BK639">
            <v>0</v>
          </cell>
          <cell r="BL639">
            <v>1330</v>
          </cell>
          <cell r="BM639">
            <v>0</v>
          </cell>
          <cell r="BN639" t="str">
            <v/>
          </cell>
          <cell r="BO639" t="str">
            <v/>
          </cell>
          <cell r="BP639" t="str">
            <v/>
          </cell>
          <cell r="BQ639" t="str">
            <v>-</v>
          </cell>
          <cell r="BR639" t="str">
            <v>-</v>
          </cell>
          <cell r="BS639" t="str">
            <v>-</v>
          </cell>
          <cell r="BT639" t="str">
            <v>นางสาวสุกัญญา อิ่มอารมณ์</v>
          </cell>
          <cell r="BU639">
            <v>823661010364</v>
          </cell>
          <cell r="BV639" t="str">
            <v>1.นางสาวสุกัญญา  อิ่มอารมณ์
2.นางสาววาสนา  ตุ่นคำ
3.นางสาวจันทร์พิมพ์  มูลประเสริฐ</v>
          </cell>
          <cell r="BW639" t="str">
            <v>จำเลยที่ 1
จำเลยที่ 2
จำเลยที่ 3</v>
          </cell>
          <cell r="BX639" t="str">
            <v>3-1020-01066-06-0
1-5099-00194-10-5
3-5012-00165-02-1</v>
          </cell>
          <cell r="BY63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39" t="str">
            <v>พบ</v>
          </cell>
          <cell r="CA639"/>
          <cell r="CB639">
            <v>3</v>
          </cell>
          <cell r="CC639"/>
          <cell r="CD639"/>
          <cell r="CE639"/>
          <cell r="CF639"/>
          <cell r="CG639"/>
          <cell r="CH639"/>
          <cell r="CI639"/>
          <cell r="CJ639"/>
          <cell r="CK639"/>
          <cell r="CL639"/>
          <cell r="CM639"/>
          <cell r="CN639"/>
          <cell r="CO639"/>
        </row>
        <row r="640">
          <cell r="B640">
            <v>2097</v>
          </cell>
          <cell r="C640">
            <v>633</v>
          </cell>
          <cell r="D640">
            <v>2</v>
          </cell>
          <cell r="E640">
            <v>12</v>
          </cell>
          <cell r="F640">
            <v>2565</v>
          </cell>
          <cell r="G640">
            <v>800026546096</v>
          </cell>
          <cell r="H640" t="str">
            <v>นาง</v>
          </cell>
          <cell r="I640" t="str">
            <v>สุรีรัตน์</v>
          </cell>
          <cell r="J640" t="str">
            <v>สมูลดี</v>
          </cell>
          <cell r="K640">
            <v>3540400384230</v>
          </cell>
          <cell r="L640" t="str">
            <v>บวกครกหลวง</v>
          </cell>
          <cell r="M640" t="str">
            <v>เชียงใหม่ 3</v>
          </cell>
          <cell r="N640">
            <v>8</v>
          </cell>
          <cell r="O640" t="str">
            <v>สินเชื่อธนาคารประชาชน</v>
          </cell>
          <cell r="P640" t="str">
            <v>1.บุคคลค้ำประกัน</v>
          </cell>
          <cell r="Q640">
            <v>115659</v>
          </cell>
          <cell r="R640">
            <v>35683.94</v>
          </cell>
          <cell r="S640" t="str">
            <v>จังหวัดลำพูน</v>
          </cell>
          <cell r="T640" t="str">
            <v>ผบ.810</v>
          </cell>
          <cell r="U640">
            <v>2563</v>
          </cell>
          <cell r="V640" t="str">
            <v>ผบ.2179</v>
          </cell>
          <cell r="W640">
            <v>2563</v>
          </cell>
          <cell r="X640"/>
          <cell r="Y640"/>
          <cell r="Z640"/>
          <cell r="AA640">
            <v>7</v>
          </cell>
          <cell r="AB640">
            <v>9</v>
          </cell>
          <cell r="AC640">
            <v>2563</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2/12/2565)//กำลังดำเนินการสืบทรัพย์//รายงานผลสืบวันที่ 27/4/2566</v>
          </cell>
          <cell r="BC640">
            <v>1800</v>
          </cell>
          <cell r="BD640">
            <v>25</v>
          </cell>
          <cell r="BE640">
            <v>9</v>
          </cell>
          <cell r="BF640">
            <v>2566</v>
          </cell>
          <cell r="BG640">
            <v>0</v>
          </cell>
          <cell r="BH640" t="str">
            <v>-</v>
          </cell>
          <cell r="BI640" t="str">
            <v>-</v>
          </cell>
          <cell r="BJ640" t="str">
            <v>-</v>
          </cell>
          <cell r="BK640">
            <v>0</v>
          </cell>
          <cell r="BL640">
            <v>2895</v>
          </cell>
          <cell r="BM640">
            <v>0</v>
          </cell>
          <cell r="BN640" t="str">
            <v/>
          </cell>
          <cell r="BO640" t="str">
            <v/>
          </cell>
          <cell r="BP640" t="str">
            <v/>
          </cell>
          <cell r="BQ640" t="str">
            <v>-</v>
          </cell>
          <cell r="BR640" t="str">
            <v>-</v>
          </cell>
          <cell r="BS640" t="str">
            <v>-</v>
          </cell>
          <cell r="BT640" t="str">
            <v>นางสุรีรัตน์ สมูลดี</v>
          </cell>
          <cell r="BU640">
            <v>823660011024</v>
          </cell>
          <cell r="BV640"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0" t="str">
            <v>จำเลยที่ 1
คู่สมรสจำเลยที่ 1
จำเลยที่ 2
คู่สมรสจำเลยที่ 2
จำเลยที่ 3
คู่สมรสจำเลยที่ 3</v>
          </cell>
          <cell r="BX640" t="str">
            <v>3-5404-00384-23-0
3-5007-00084-69-0
3-5706-00214-77-0
3-5401-00598-71-4
3-5103-00121-37-7
3-5001-00066-22-4</v>
          </cell>
          <cell r="BY64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0" t="str">
            <v>พบ</v>
          </cell>
          <cell r="CA640"/>
          <cell r="CB640">
            <v>6</v>
          </cell>
          <cell r="CC640"/>
          <cell r="CD640"/>
          <cell r="CE640"/>
          <cell r="CF640"/>
          <cell r="CG640"/>
          <cell r="CH640"/>
          <cell r="CI640"/>
          <cell r="CJ640"/>
          <cell r="CK640"/>
          <cell r="CL640"/>
          <cell r="CM640"/>
          <cell r="CN640"/>
          <cell r="CO640"/>
        </row>
        <row r="641">
          <cell r="B641">
            <v>2098</v>
          </cell>
          <cell r="C641">
            <v>634</v>
          </cell>
          <cell r="D641">
            <v>2</v>
          </cell>
          <cell r="E641">
            <v>12</v>
          </cell>
          <cell r="F641">
            <v>2565</v>
          </cell>
          <cell r="G641">
            <v>800069235391</v>
          </cell>
          <cell r="H641" t="str">
            <v>นาย</v>
          </cell>
          <cell r="I641" t="str">
            <v>บุญยิ่ง</v>
          </cell>
          <cell r="J641" t="str">
            <v>วงค์คม</v>
          </cell>
          <cell r="K641">
            <v>3501300475048</v>
          </cell>
          <cell r="L641" t="str">
            <v>สันกำแพง</v>
          </cell>
          <cell r="M641" t="str">
            <v>เชียงใหม่ 3</v>
          </cell>
          <cell r="N641">
            <v>8</v>
          </cell>
          <cell r="O641" t="str">
            <v>สินเชื่อธนาคารประชาชน</v>
          </cell>
          <cell r="P641" t="str">
            <v>1.บุคคลค้ำประกัน</v>
          </cell>
          <cell r="Q641">
            <v>45830</v>
          </cell>
          <cell r="R641">
            <v>7812.41</v>
          </cell>
          <cell r="S641" t="str">
            <v>แขวงเชียงใหม่</v>
          </cell>
          <cell r="T641" t="str">
            <v>ผบ.13077</v>
          </cell>
          <cell r="U641">
            <v>2561</v>
          </cell>
          <cell r="V641" t="str">
            <v>ผบ.316</v>
          </cell>
          <cell r="W641">
            <v>2562</v>
          </cell>
          <cell r="X641"/>
          <cell r="Y641"/>
          <cell r="Z641"/>
          <cell r="AA641">
            <v>22</v>
          </cell>
          <cell r="AB641">
            <v>1</v>
          </cell>
          <cell r="AC641">
            <v>2562</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2/12/2565)//กำลังดำเนินการสืบทรัพย์//รายงานผลสืบทรัพย์วันที่ 9/3/2566</v>
          </cell>
          <cell r="BC641">
            <v>1500</v>
          </cell>
          <cell r="BD641">
            <v>27</v>
          </cell>
          <cell r="BE641">
            <v>3</v>
          </cell>
          <cell r="BF641">
            <v>2567</v>
          </cell>
          <cell r="BG641">
            <v>0</v>
          </cell>
          <cell r="BH641" t="str">
            <v>-</v>
          </cell>
          <cell r="BI641" t="str">
            <v>-</v>
          </cell>
          <cell r="BJ641" t="str">
            <v>-</v>
          </cell>
          <cell r="BK641">
            <v>0</v>
          </cell>
          <cell r="BL641">
            <v>1175</v>
          </cell>
          <cell r="BM641">
            <v>0</v>
          </cell>
          <cell r="BN641" t="str">
            <v/>
          </cell>
          <cell r="BO641" t="str">
            <v/>
          </cell>
          <cell r="BP641" t="str">
            <v/>
          </cell>
          <cell r="BQ641" t="str">
            <v>-</v>
          </cell>
          <cell r="BR641" t="str">
            <v>-</v>
          </cell>
          <cell r="BS641" t="str">
            <v>-</v>
          </cell>
          <cell r="BT641" t="str">
            <v>นายบุญยิ่ง วงค์คม</v>
          </cell>
          <cell r="BU641">
            <v>823661010332</v>
          </cell>
          <cell r="BV641" t="str">
            <v>1.นายบุญยิ่ง  วงค์คม
2.นางวันเพ็ญ  สังวร
3.นายขจร  นางเมาะ
4.นางอรทัย  แสงเรือน
5.นายนิวัติ  แสงเรือน</v>
          </cell>
          <cell r="BW641" t="str">
            <v>จำเลยที่ 1
จำเลยที่ 2
คู่สมรสจำเลยที่ 2
จำเลยที่ 3
คู่สมรสจำเลยที่ 3</v>
          </cell>
          <cell r="BX641" t="str">
            <v>3-5013-00475-04-8
3-5013-00374-03-9
3-5013-00100-85-1
3-5013-00522-62-3
3-5013-00475-13-7</v>
          </cell>
          <cell r="BY64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1" t="str">
            <v>พบทรัพย์</v>
          </cell>
          <cell r="CA641"/>
          <cell r="CB641">
            <v>5</v>
          </cell>
          <cell r="CC641"/>
          <cell r="CD641"/>
          <cell r="CE641"/>
          <cell r="CF641"/>
          <cell r="CG641"/>
          <cell r="CH641"/>
          <cell r="CI641"/>
          <cell r="CJ641"/>
          <cell r="CK641"/>
          <cell r="CL641"/>
          <cell r="CM641"/>
          <cell r="CN641"/>
          <cell r="CO641"/>
        </row>
        <row r="642">
          <cell r="B642">
            <v>2099</v>
          </cell>
          <cell r="C642">
            <v>635</v>
          </cell>
          <cell r="D642">
            <v>9</v>
          </cell>
          <cell r="E642">
            <v>12</v>
          </cell>
          <cell r="F642">
            <v>2565</v>
          </cell>
          <cell r="G642">
            <v>219543</v>
          </cell>
          <cell r="H642" t="str">
            <v>กองทุนหมู่บ้านบ้านท่าหัด หมู่ 4</v>
          </cell>
          <cell r="I642"/>
          <cell r="J642"/>
          <cell r="K642"/>
          <cell r="L642" t="str">
            <v>ฝาง</v>
          </cell>
          <cell r="M642" t="str">
            <v>เชียงใหม่ 2</v>
          </cell>
          <cell r="N642">
            <v>8</v>
          </cell>
          <cell r="O642" t="str">
            <v>สินเชื่อพัฒนาชนบท</v>
          </cell>
          <cell r="P642" t="str">
            <v>1.บุคคลค้ำประกัน</v>
          </cell>
          <cell r="Q642">
            <v>3304386.3</v>
          </cell>
          <cell r="R642">
            <v>49036.19</v>
          </cell>
          <cell r="S642" t="str">
            <v>จังหวัดฝาง</v>
          </cell>
          <cell r="T642" t="str">
            <v>ผบE65</v>
          </cell>
          <cell r="U642">
            <v>2565</v>
          </cell>
          <cell r="V642" t="str">
            <v>ผบE321</v>
          </cell>
          <cell r="W642">
            <v>2565</v>
          </cell>
          <cell r="X642"/>
          <cell r="Y642"/>
          <cell r="Z642"/>
          <cell r="AA642">
            <v>24</v>
          </cell>
          <cell r="AB642">
            <v>5</v>
          </cell>
          <cell r="AC642">
            <v>2565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 (คำสั่ง 9/12/2565)//กำลังดำเนินการสืบทรัพย์//รายงานผลสืบวันที่ 18/1/2566//คำสั่งขอให้งดการสืบทรัพย์และงดบังคับคดี</v>
          </cell>
          <cell r="BC642">
            <v>3000</v>
          </cell>
          <cell r="BD642">
            <v>14</v>
          </cell>
          <cell r="BE642">
            <v>3</v>
          </cell>
          <cell r="BF642">
            <v>2567</v>
          </cell>
          <cell r="BG642">
            <v>0</v>
          </cell>
          <cell r="BH642" t="str">
            <v>-</v>
          </cell>
          <cell r="BI642" t="str">
            <v>-</v>
          </cell>
          <cell r="BJ642" t="str">
            <v>-</v>
          </cell>
          <cell r="BK642">
            <v>0</v>
          </cell>
          <cell r="BL642">
            <v>2675</v>
          </cell>
          <cell r="BM642">
            <v>0</v>
          </cell>
          <cell r="BN642" t="str">
            <v/>
          </cell>
          <cell r="BO642" t="str">
            <v/>
          </cell>
          <cell r="BP642" t="str">
            <v/>
          </cell>
          <cell r="BQ642" t="str">
            <v>-</v>
          </cell>
          <cell r="BR642" t="str">
            <v>-</v>
          </cell>
          <cell r="BS642" t="str">
            <v>-</v>
          </cell>
          <cell r="BT642" t="str">
            <v xml:space="preserve">กองทุนหมู่บ้านบ้านท่าหัด หมู่ 4 </v>
          </cell>
          <cell r="BU642">
            <v>0</v>
          </cell>
          <cell r="BV642"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2"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2" t="str">
            <v xml:space="preserve">ทะเบียน กทบ เลขที่ 0149
3-5009-01008-10-9
5-5009-00028-82-0
3-5010-00192-48-2
3-5009-01013-20-0
3-5009-01001-80-5
3-5010-00419-97-5
3-5009-01002-04-6
3-5009-01005-78-9
3-5009-01005-50-9
</v>
          </cell>
          <cell r="BY642"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2" t="str">
            <v>พบทรัพย์</v>
          </cell>
          <cell r="CA642"/>
          <cell r="CB642">
            <v>10</v>
          </cell>
          <cell r="CC642"/>
          <cell r="CD642"/>
          <cell r="CE642"/>
          <cell r="CF642"/>
          <cell r="CG642"/>
          <cell r="CH642"/>
          <cell r="CI642"/>
          <cell r="CJ642"/>
          <cell r="CK642"/>
          <cell r="CL642"/>
          <cell r="CM642"/>
          <cell r="CN642"/>
          <cell r="CO642"/>
        </row>
        <row r="643">
          <cell r="B643">
            <v>2100</v>
          </cell>
          <cell r="C643">
            <v>636</v>
          </cell>
          <cell r="D643">
            <v>14</v>
          </cell>
          <cell r="E643">
            <v>12</v>
          </cell>
          <cell r="F643">
            <v>2565</v>
          </cell>
          <cell r="G643">
            <v>800028910092</v>
          </cell>
          <cell r="H643" t="str">
            <v>นาย</v>
          </cell>
          <cell r="I643" t="str">
            <v>มังกร</v>
          </cell>
          <cell r="J643" t="str">
            <v>เล้าประชา</v>
          </cell>
          <cell r="K643">
            <v>3721000292248</v>
          </cell>
          <cell r="L643" t="str">
            <v>ไชยปราการ</v>
          </cell>
          <cell r="M643" t="str">
            <v>เชียงใหม่ 2</v>
          </cell>
          <cell r="N643">
            <v>8</v>
          </cell>
          <cell r="O643"/>
          <cell r="P643" t="str">
            <v>1.บุคคลค้ำประกัน</v>
          </cell>
          <cell r="Q643">
            <v>223769.49</v>
          </cell>
          <cell r="R643">
            <v>25129.83</v>
          </cell>
          <cell r="S643" t="str">
            <v>แขวงเชียงใหม่</v>
          </cell>
          <cell r="T643" t="str">
            <v>ผบ.6272</v>
          </cell>
          <cell r="U643">
            <v>2558</v>
          </cell>
          <cell r="V643" t="str">
            <v>ผบ.6398</v>
          </cell>
          <cell r="W643">
            <v>2558</v>
          </cell>
          <cell r="X643"/>
          <cell r="Y643"/>
          <cell r="Z643"/>
          <cell r="AA643">
            <v>31</v>
          </cell>
          <cell r="AB643">
            <v>8</v>
          </cell>
          <cell r="AC643">
            <v>2558</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สืบทรัพย์สำนักงานอื่นฟ้อง (คำสั่ง 14/12/2565)สืบด่วน//กำลังดำเนินการสืบทรัพย์//สืบแล้ว รายงานผล 28/12/2565</v>
          </cell>
          <cell r="BC643">
            <v>600</v>
          </cell>
          <cell r="BD643">
            <v>31</v>
          </cell>
          <cell r="BE643">
            <v>1</v>
          </cell>
          <cell r="BF643">
            <v>2567</v>
          </cell>
          <cell r="BG643">
            <v>0</v>
          </cell>
          <cell r="BH643" t="str">
            <v>-</v>
          </cell>
          <cell r="BI643" t="str">
            <v>-</v>
          </cell>
          <cell r="BJ643" t="str">
            <v>-</v>
          </cell>
          <cell r="BK643">
            <v>0</v>
          </cell>
          <cell r="BL643">
            <v>1010</v>
          </cell>
          <cell r="BM643">
            <v>0</v>
          </cell>
          <cell r="BN643" t="str">
            <v/>
          </cell>
          <cell r="BO643" t="str">
            <v/>
          </cell>
          <cell r="BP643" t="str">
            <v/>
          </cell>
          <cell r="BQ643" t="str">
            <v>-</v>
          </cell>
          <cell r="BR643" t="str">
            <v>-</v>
          </cell>
          <cell r="BS643" t="str">
            <v>-</v>
          </cell>
          <cell r="BT643" t="str">
            <v>นายมังกร เล้าประชา</v>
          </cell>
          <cell r="BU643">
            <v>0</v>
          </cell>
          <cell r="BV643" t="str">
            <v>1. นายมังกร เล้าประชา
2.นางบังอร เล้าประชา</v>
          </cell>
          <cell r="BW643" t="str">
            <v>จำเลยที่ 1
คู่สมรสจำเลยที่ 1</v>
          </cell>
          <cell r="BX643" t="str">
            <v>3-7210-00292-24-8
3-7210-00287-88-1</v>
          </cell>
          <cell r="BY643"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3" t="str">
            <v>พบทรัพย์</v>
          </cell>
          <cell r="CA643"/>
          <cell r="CB643"/>
          <cell r="CC643"/>
          <cell r="CD643" t="str">
            <v>นายมังกร เล้าประชา</v>
          </cell>
          <cell r="CE643"/>
          <cell r="CF643"/>
          <cell r="CG643"/>
          <cell r="CH643"/>
          <cell r="CI643"/>
          <cell r="CJ643"/>
          <cell r="CK643"/>
          <cell r="CL643"/>
          <cell r="CM643"/>
          <cell r="CN643"/>
          <cell r="CO643"/>
        </row>
        <row r="644">
          <cell r="B644">
            <v>2101</v>
          </cell>
          <cell r="C644">
            <v>637</v>
          </cell>
          <cell r="D644">
            <v>14</v>
          </cell>
          <cell r="E644">
            <v>12</v>
          </cell>
          <cell r="F644">
            <v>2565</v>
          </cell>
          <cell r="G644"/>
          <cell r="H644" t="str">
            <v>นาง</v>
          </cell>
          <cell r="I644" t="str">
            <v>สวงค์</v>
          </cell>
          <cell r="J644" t="str">
            <v>แย้มดี</v>
          </cell>
          <cell r="K644">
            <v>3509900439629</v>
          </cell>
          <cell r="L644" t="str">
            <v>ฝาง</v>
          </cell>
          <cell r="M644" t="str">
            <v>เชียงใหม่ 2</v>
          </cell>
          <cell r="N644">
            <v>8</v>
          </cell>
          <cell r="O644" t="str">
            <v>สินเชื่อโครงการพัฒนาองค์กรชุมชน(รายบุคคล)</v>
          </cell>
          <cell r="P644" t="str">
            <v>1.บุคคลค้ำประกัน</v>
          </cell>
          <cell r="Q644">
            <v>358568.83</v>
          </cell>
          <cell r="R644">
            <v>27530.97</v>
          </cell>
          <cell r="S644" t="str">
            <v>จังหวัดฝาง</v>
          </cell>
          <cell r="T644" t="str">
            <v>ผบ.1603</v>
          </cell>
          <cell r="U644">
            <v>2559</v>
          </cell>
          <cell r="V644" t="str">
            <v>ผบ.109</v>
          </cell>
          <cell r="W644">
            <v>2560</v>
          </cell>
          <cell r="X644"/>
          <cell r="Y644"/>
          <cell r="Z644"/>
          <cell r="AA644">
            <v>20</v>
          </cell>
          <cell r="AB644">
            <v>2</v>
          </cell>
          <cell r="AC644">
            <v>2560</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14/12/2565)//กำลังดำเนินการสืบทรัพย์//สืบแล้ว รายงานผล2/2/2566</v>
          </cell>
          <cell r="BC644">
            <v>2100</v>
          </cell>
          <cell r="BD644">
            <v>10</v>
          </cell>
          <cell r="BE644">
            <v>6</v>
          </cell>
          <cell r="BF644">
            <v>2567</v>
          </cell>
          <cell r="BG644">
            <v>0</v>
          </cell>
          <cell r="BH644" t="str">
            <v>-</v>
          </cell>
          <cell r="BI644" t="str">
            <v>-</v>
          </cell>
          <cell r="BJ644" t="str">
            <v>-</v>
          </cell>
          <cell r="BK644">
            <v>0</v>
          </cell>
          <cell r="BL644">
            <v>2000</v>
          </cell>
          <cell r="BM644">
            <v>0</v>
          </cell>
          <cell r="BN644" t="str">
            <v/>
          </cell>
          <cell r="BO644" t="str">
            <v/>
          </cell>
          <cell r="BP644" t="str">
            <v/>
          </cell>
          <cell r="BQ644" t="str">
            <v>-</v>
          </cell>
          <cell r="BR644" t="str">
            <v>-</v>
          </cell>
          <cell r="BS644" t="str">
            <v>-</v>
          </cell>
          <cell r="BT644" t="str">
            <v>นางสวงค์ แย้มดี</v>
          </cell>
          <cell r="BU644">
            <v>0</v>
          </cell>
          <cell r="BV644"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4" t="str">
            <v>จำเลยที่ 1
คู่สมรสจำเลยที่ 1
จำเลยที่ 2
คู่สมรสจำเลยที่ 2
จำเลยที่ 3
คู่สมรสจำเลยที่ 3
จำเลยที่ 4</v>
          </cell>
          <cell r="BX644" t="str">
            <v>3-5009-00439-62-9
3-1403-00151-96-2
3-6202-00055-29-1
3-5009-00305-15-1
3-5009-00440-37-6
3-5009-00441-14-3
3-5009-00442-37-9</v>
          </cell>
          <cell r="BY644"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4" t="str">
            <v>ไม่พบ</v>
          </cell>
          <cell r="CA644"/>
          <cell r="CB644"/>
          <cell r="CC644"/>
          <cell r="CD644" t="str">
            <v>นางสวงค์ แย้มดี</v>
          </cell>
          <cell r="CE644"/>
          <cell r="CF644"/>
          <cell r="CG644"/>
          <cell r="CH644"/>
          <cell r="CI644"/>
          <cell r="CJ644"/>
          <cell r="CK644"/>
          <cell r="CL644"/>
          <cell r="CM644"/>
          <cell r="CN644"/>
          <cell r="CO644"/>
        </row>
        <row r="645">
          <cell r="B645">
            <v>2102</v>
          </cell>
          <cell r="C645">
            <v>638</v>
          </cell>
          <cell r="D645">
            <v>9</v>
          </cell>
          <cell r="E645">
            <v>1</v>
          </cell>
          <cell r="F645">
            <v>2566</v>
          </cell>
          <cell r="G645"/>
          <cell r="H645" t="str">
            <v>นาง</v>
          </cell>
          <cell r="I645" t="str">
            <v>นฤมล</v>
          </cell>
          <cell r="J645" t="str">
            <v>ธรรมสุตร</v>
          </cell>
          <cell r="K645" t="str">
            <v>3 5009 00813 80 6</v>
          </cell>
          <cell r="L645" t="str">
            <v>ฝาง</v>
          </cell>
          <cell r="M645" t="str">
            <v>เชียงใหม่ 2</v>
          </cell>
          <cell r="N645">
            <v>8</v>
          </cell>
          <cell r="O645" t="str">
            <v>สินเชื่อธนาคารประชาชน</v>
          </cell>
          <cell r="P645" t="str">
            <v>1.บุคคลค้ำประกัน</v>
          </cell>
          <cell r="Q645"/>
          <cell r="R645"/>
          <cell r="S645" t="str">
            <v>จังหวัดฝาง</v>
          </cell>
          <cell r="T645" t="str">
            <v>ผบ.881</v>
          </cell>
          <cell r="U645">
            <v>2558</v>
          </cell>
          <cell r="V645" t="str">
            <v>ผบ.105</v>
          </cell>
          <cell r="W645">
            <v>2559</v>
          </cell>
          <cell r="X645"/>
          <cell r="Y645"/>
          <cell r="Z645"/>
          <cell r="AA645">
            <v>29</v>
          </cell>
          <cell r="AB645">
            <v>2</v>
          </cell>
          <cell r="AC645">
            <v>2559</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รายงานผลสืบทรัพย์วันที่ 18/4/2566</v>
          </cell>
          <cell r="BC645"/>
          <cell r="BD645"/>
          <cell r="BE645"/>
          <cell r="BF645"/>
          <cell r="BG645"/>
          <cell r="BH645"/>
          <cell r="BI645"/>
          <cell r="BJ645"/>
          <cell r="BK645"/>
          <cell r="BL645"/>
          <cell r="BM645"/>
          <cell r="BN645"/>
          <cell r="BO645"/>
          <cell r="BP645"/>
          <cell r="BQ645"/>
          <cell r="BR645"/>
          <cell r="BS645"/>
          <cell r="BT645" t="str">
            <v>นางนฤมล ธรรมสุตร</v>
          </cell>
          <cell r="BU645">
            <v>0</v>
          </cell>
          <cell r="BV645" t="str">
            <v>1.นางนฤมล  ธรรมสุตร
2.นายประพันธ์  ธรรมสุตร
3.นางกัลยกร  กันธิยะ
4.นายยศพัฒน์  กันธิยะ
5.นางสาวอรพรรณ  ปัญญาวงค์</v>
          </cell>
          <cell r="BW645" t="str">
            <v>จำเลยที่ 1
คู่สมรสจำเลยที่ 1
จำเลยที่ 2
คู่สมรสจำเลยที่ 2
จำเลยที่ 3</v>
          </cell>
          <cell r="BX645" t="str">
            <v>3-5009-00813-80-6
3-5009-00813-79-2
3-5009-00808-63-2
3-5009-00808-62-4
1-5009-00025-43-7</v>
          </cell>
          <cell r="BY64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v>5</v>
          </cell>
          <cell r="CC645"/>
          <cell r="CD645" t="str">
            <v>นางนฤมล ธรรมสุตร</v>
          </cell>
          <cell r="CE645"/>
          <cell r="CF645"/>
          <cell r="CG645"/>
          <cell r="CH645"/>
          <cell r="CI645"/>
          <cell r="CJ645"/>
          <cell r="CK645"/>
          <cell r="CL645"/>
          <cell r="CM645"/>
          <cell r="CN645"/>
          <cell r="CO645"/>
        </row>
        <row r="646">
          <cell r="B646">
            <v>2103</v>
          </cell>
          <cell r="C646">
            <v>639</v>
          </cell>
          <cell r="D646">
            <v>21</v>
          </cell>
          <cell r="E646">
            <v>12</v>
          </cell>
          <cell r="F646">
            <v>2565</v>
          </cell>
          <cell r="G646"/>
          <cell r="H646" t="str">
            <v>นางสาว</v>
          </cell>
          <cell r="I646" t="str">
            <v>พิมพ์วลัญซ์</v>
          </cell>
          <cell r="J646" t="str">
            <v>เรือนแก้ว</v>
          </cell>
          <cell r="K646" t="str">
            <v>1 5004 00060 42 0</v>
          </cell>
          <cell r="L646" t="str">
            <v>มีโชค พลาซ่า</v>
          </cell>
          <cell r="M646" t="str">
            <v>เชียงใหม่ 2</v>
          </cell>
          <cell r="N646">
            <v>8</v>
          </cell>
          <cell r="O646"/>
          <cell r="P646"/>
          <cell r="Q646"/>
          <cell r="R646"/>
          <cell r="S646" t="str">
            <v>แขวงเชียงใหม่</v>
          </cell>
          <cell r="T646" t="str">
            <v>ผบE872</v>
          </cell>
          <cell r="U646">
            <v>2563</v>
          </cell>
          <cell r="V646" t="str">
            <v>ผบE648</v>
          </cell>
          <cell r="W646">
            <v>2563</v>
          </cell>
          <cell r="X646">
            <v>31</v>
          </cell>
          <cell r="Y646">
            <v>8</v>
          </cell>
          <cell r="Z646">
            <v>2563</v>
          </cell>
          <cell r="AA646"/>
          <cell r="AB646"/>
          <cell r="AC646"/>
          <cell r="AD646">
            <v>31</v>
          </cell>
          <cell r="AE646">
            <v>8</v>
          </cell>
          <cell r="AF646">
            <v>2563</v>
          </cell>
          <cell r="AG646">
            <v>9</v>
          </cell>
          <cell r="AH646">
            <v>2</v>
          </cell>
          <cell r="AI646">
            <v>2564</v>
          </cell>
          <cell r="AJ646"/>
          <cell r="AK646"/>
          <cell r="AL646"/>
          <cell r="AM646"/>
          <cell r="AN646"/>
          <cell r="AO646"/>
          <cell r="AP646"/>
          <cell r="AQ646"/>
          <cell r="AR646"/>
          <cell r="AS646"/>
          <cell r="AT646"/>
          <cell r="AU646"/>
          <cell r="AV646"/>
          <cell r="AW646"/>
          <cell r="AX646"/>
          <cell r="AY646"/>
          <cell r="AZ646"/>
          <cell r="BA646"/>
          <cell r="BB646" t="str">
            <v>สืบทรัพย์สำนักงานอื่นฟ้อง (คำสั่ง 21/12/2565)//รายงานผลสืบวันที่ 10/5/2566</v>
          </cell>
          <cell r="BC646"/>
          <cell r="BD646"/>
          <cell r="BE646"/>
          <cell r="BF646"/>
          <cell r="BG646"/>
          <cell r="BH646"/>
          <cell r="BI646"/>
          <cell r="BJ646"/>
          <cell r="BK646"/>
          <cell r="BL646"/>
          <cell r="BM646"/>
          <cell r="BN646"/>
          <cell r="BO646"/>
          <cell r="BP646"/>
          <cell r="BQ646"/>
          <cell r="BR646"/>
          <cell r="BS646"/>
          <cell r="BT646" t="str">
            <v>นางสาวพิมพ์วลัญซ์ เรือนแก้ว</v>
          </cell>
          <cell r="BU646">
            <v>0</v>
          </cell>
          <cell r="BV646"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6" t="str">
            <v>จำเลยที่ 1
คู่สมรสจำเลยที่ 1
จำเลยที่ 2
คู่สมรสจำเลยที่ 2
จำเลยที่ 3</v>
          </cell>
          <cell r="BX646" t="str">
            <v>1-5004-00060-42-0
1-5399-00005-55-8
1-5099-00802-45-8
1-1031-00305-34-2
1-5099-00706-89-1</v>
          </cell>
          <cell r="BY646"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6" t="str">
            <v>พบทรัพย์</v>
          </cell>
          <cell r="CA646"/>
          <cell r="CB646">
            <v>5</v>
          </cell>
          <cell r="CC646"/>
          <cell r="CD646" t="str">
            <v>นางสาวพิมพ์วลัญซ์ เรือนแก้ว</v>
          </cell>
          <cell r="CE646"/>
          <cell r="CF646"/>
          <cell r="CG646"/>
          <cell r="CH646"/>
        </row>
        <row r="647">
          <cell r="B647">
            <v>2104</v>
          </cell>
          <cell r="C647">
            <v>640</v>
          </cell>
          <cell r="D647">
            <v>6</v>
          </cell>
          <cell r="E647">
            <v>1</v>
          </cell>
          <cell r="F647">
            <v>2566</v>
          </cell>
          <cell r="G647" t="str">
            <v>800078271775 , 
800078271783 ,
800078271791</v>
          </cell>
          <cell r="H647" t="str">
            <v>นาย</v>
          </cell>
          <cell r="I647" t="str">
            <v>วีรธิน</v>
          </cell>
          <cell r="J647" t="str">
            <v>สุทธวงค์</v>
          </cell>
          <cell r="K647" t="str">
            <v>1 5711 00061 80 4</v>
          </cell>
          <cell r="L647" t="str">
            <v>บิ๊กชี ดอนจั่น</v>
          </cell>
          <cell r="M647" t="str">
            <v>เชียงใหม่ 1</v>
          </cell>
          <cell r="N647">
            <v>8</v>
          </cell>
          <cell r="O647" t="str">
            <v>สินเชื่อเคหะ , ไทรทอง</v>
          </cell>
          <cell r="P647" t="str">
            <v>2.หลักทรัพย์ค้ำประกัน</v>
          </cell>
          <cell r="Q647">
            <v>1415142.83</v>
          </cell>
          <cell r="R647">
            <v>97913.52</v>
          </cell>
          <cell r="S647" t="str">
            <v>จังหวัดเชียงราย</v>
          </cell>
          <cell r="T647" t="str">
            <v>ผบ5737</v>
          </cell>
          <cell r="U647">
            <v>2561</v>
          </cell>
          <cell r="V647" t="str">
            <v>ผบ8030</v>
          </cell>
          <cell r="W647">
            <v>2561</v>
          </cell>
          <cell r="X647"/>
          <cell r="Y647"/>
          <cell r="Z647"/>
          <cell r="AA647">
            <v>6</v>
          </cell>
          <cell r="AB647">
            <v>12</v>
          </cell>
          <cell r="AC647">
            <v>2561</v>
          </cell>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6/1/2566)//กำลังดำเนินการสืบทรัพย์//รายงานผลสืบทรัพย์วันที่ 18/4/2566</v>
          </cell>
          <cell r="BC647"/>
          <cell r="BD647"/>
          <cell r="BE647"/>
          <cell r="BF647"/>
          <cell r="BG647"/>
          <cell r="BH647"/>
          <cell r="BI647"/>
          <cell r="BJ647"/>
          <cell r="BK647"/>
          <cell r="BL647"/>
          <cell r="BM647"/>
          <cell r="BN647"/>
          <cell r="BO647"/>
          <cell r="BP647"/>
          <cell r="BQ647"/>
          <cell r="BR647"/>
          <cell r="BS647"/>
          <cell r="BT647" t="str">
            <v>นายวีรธิน สุทธวงค์</v>
          </cell>
          <cell r="BU647">
            <v>0</v>
          </cell>
          <cell r="BV647" t="str">
            <v>1.นายวีรธิน สุทธวงค์</v>
          </cell>
          <cell r="BW647" t="str">
            <v>จำเลย</v>
          </cell>
          <cell r="BX647" t="str">
            <v>1-5711-00061-80-4</v>
          </cell>
          <cell r="BY647" t="str">
            <v>-ไม่พบว่ามีกรรมสิทธิ์ในที่ดิน อ.เมืองเชียงใหม่ จ.เชียงใหม่
-ไม่พบว่ามีกรรมสิทธิ์ในที่ดิน อ.เมืองเชียงราย จ.เชียงราย</v>
          </cell>
          <cell r="BZ647" t="str">
            <v>ไม่พบ</v>
          </cell>
          <cell r="CA647"/>
          <cell r="CB647">
            <v>1</v>
          </cell>
          <cell r="CC647"/>
          <cell r="CD647" t="str">
            <v>นายวีรธิน สุทธวงค์</v>
          </cell>
          <cell r="CE647"/>
          <cell r="CF647"/>
          <cell r="CG647"/>
          <cell r="CH647"/>
        </row>
        <row r="648">
          <cell r="B648">
            <v>2105</v>
          </cell>
          <cell r="C648">
            <v>641</v>
          </cell>
          <cell r="D648">
            <v>5</v>
          </cell>
          <cell r="E648">
            <v>1</v>
          </cell>
          <cell r="F648">
            <v>2566</v>
          </cell>
          <cell r="G648">
            <v>800023434981</v>
          </cell>
          <cell r="H648" t="str">
            <v>นาย</v>
          </cell>
          <cell r="I648" t="str">
            <v xml:space="preserve">ปุญญพัฒน์  </v>
          </cell>
          <cell r="J648" t="str">
            <v>วังนิยม</v>
          </cell>
          <cell r="K648" t="str">
            <v>3 5002 00252 33 0</v>
          </cell>
          <cell r="L648" t="str">
            <v>เชียงใหม่</v>
          </cell>
          <cell r="M648" t="str">
            <v>เชียงใหม่ 1</v>
          </cell>
          <cell r="N648">
            <v>8</v>
          </cell>
          <cell r="O648" t="str">
            <v>สินเชื่อพัฒนากลุ่มอาชีพฯ</v>
          </cell>
          <cell r="P648" t="str">
            <v>1.บุคคลค้ำประกัน</v>
          </cell>
          <cell r="Q648">
            <v>1583427.87</v>
          </cell>
          <cell r="R648">
            <v>184156.15</v>
          </cell>
          <cell r="S648" t="str">
            <v>จังหวัดเชียงใหม่</v>
          </cell>
          <cell r="T648" t="str">
            <v>ผบ1998</v>
          </cell>
          <cell r="U648">
            <v>2562</v>
          </cell>
          <cell r="V648" t="str">
            <v>ผบ2243</v>
          </cell>
          <cell r="W648">
            <v>2562</v>
          </cell>
          <cell r="X648"/>
          <cell r="Y648"/>
          <cell r="Z648"/>
          <cell r="AA648">
            <v>17</v>
          </cell>
          <cell r="AB648">
            <v>10</v>
          </cell>
          <cell r="AC648">
            <v>2562</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5/1/2566)//กำลังดำเนินการสืบทรัพย์//รายงานผลสืบวันที่ 10/5/2566</v>
          </cell>
          <cell r="BC648"/>
          <cell r="BD648"/>
          <cell r="BE648"/>
          <cell r="BF648"/>
          <cell r="BG648"/>
          <cell r="BH648"/>
          <cell r="BI648"/>
          <cell r="BJ648"/>
          <cell r="BK648"/>
          <cell r="BL648"/>
          <cell r="BM648"/>
          <cell r="BN648"/>
          <cell r="BO648"/>
          <cell r="BP648"/>
          <cell r="BQ648"/>
          <cell r="BR648"/>
          <cell r="BS648"/>
          <cell r="BT648" t="str">
            <v>นายปุญญพัฒน์   วังนิยม</v>
          </cell>
          <cell r="BU648">
            <v>0</v>
          </cell>
          <cell r="BV648"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8" t="str">
            <v>จำเลยที่ 1
คู่สมรสจำเลยที่1
จำเลยที่ 2
คู่สมรสจำเลยที่ 2
จำเลยที่ 3
จำเลยที่4
คู่สมรสจำเลยที่ 4</v>
          </cell>
          <cell r="BX648" t="str">
            <v>3-5002-00252-33-0
3-5002-00347-18-7
3-5711-00328-72-6
3-5014-00401-84-3
3-5002-00786-54-7
3-5002-00347-18-7
3-6605-00161-85-1</v>
          </cell>
          <cell r="BY648"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8" t="str">
            <v>พบ</v>
          </cell>
          <cell r="CA648"/>
          <cell r="CB648">
            <v>6</v>
          </cell>
          <cell r="CC648"/>
          <cell r="CD648" t="str">
            <v>นายปุญญพัฒน์   วังนิยม</v>
          </cell>
          <cell r="CE648"/>
          <cell r="CF648"/>
          <cell r="CG648"/>
          <cell r="CH648"/>
        </row>
        <row r="649">
          <cell r="B649">
            <v>2106</v>
          </cell>
          <cell r="C649">
            <v>642</v>
          </cell>
          <cell r="D649">
            <v>5</v>
          </cell>
          <cell r="E649">
            <v>1</v>
          </cell>
          <cell r="F649">
            <v>2566</v>
          </cell>
          <cell r="G649">
            <v>800028838798</v>
          </cell>
          <cell r="H649" t="str">
            <v>นาย</v>
          </cell>
          <cell r="I649" t="str">
            <v>สุภาพ</v>
          </cell>
          <cell r="J649" t="str">
            <v>นะวะศรี</v>
          </cell>
          <cell r="K649"/>
          <cell r="L649" t="str">
            <v>แม่ริม</v>
          </cell>
          <cell r="M649" t="str">
            <v>เชียงใหม่ 2</v>
          </cell>
          <cell r="N649">
            <v>8</v>
          </cell>
          <cell r="O649" t="str">
            <v>สินเชื่อสวัสดิการ</v>
          </cell>
          <cell r="P649" t="str">
            <v>1.บุคคลค้ำประกัน</v>
          </cell>
          <cell r="Q649">
            <v>596153.84</v>
          </cell>
          <cell r="R649">
            <v>99281.93</v>
          </cell>
          <cell r="S649" t="str">
            <v>จังหวัดเชียงใหม่</v>
          </cell>
          <cell r="T649" t="str">
            <v>ผบE795</v>
          </cell>
          <cell r="U649">
            <v>2565</v>
          </cell>
          <cell r="V649" t="str">
            <v>ผบE1777</v>
          </cell>
          <cell r="W649">
            <v>2565</v>
          </cell>
          <cell r="X649">
            <v>28</v>
          </cell>
          <cell r="Y649">
            <v>11</v>
          </cell>
          <cell r="Z649">
            <v>2565</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18/7/2566</v>
          </cell>
          <cell r="BC649"/>
          <cell r="BD649"/>
          <cell r="BE649"/>
          <cell r="BF649"/>
          <cell r="BG649"/>
          <cell r="BH649"/>
          <cell r="BI649"/>
          <cell r="BJ649"/>
          <cell r="BK649"/>
          <cell r="BL649"/>
          <cell r="BM649"/>
          <cell r="BN649"/>
          <cell r="BO649"/>
          <cell r="BP649"/>
          <cell r="BQ649"/>
          <cell r="BR649"/>
          <cell r="BS649"/>
          <cell r="BT649" t="str">
            <v>นายสุภาพ นะวะศรี</v>
          </cell>
          <cell r="BU649">
            <v>0</v>
          </cell>
          <cell r="BV649" t="str">
            <v>1.นายสุภาพ  นะวะศรี
2.ส.ต.พลพล  เฉลยบุญ
3.นางสุวิมล  เฉลยบุญ
4.นายวีระยุทธ์  อินวิเชียร
5.นางสาวเนตรนภา  อินวิเชียร</v>
          </cell>
          <cell r="BW649" t="str">
            <v>จำเลยที่ 1
จำเลยที่ 2
คู่สมรสจำเลยที่ 2
จำเลยที่ 3
คู่สมรสจำเลยที่ 3</v>
          </cell>
          <cell r="BX649" t="str">
            <v>2-4109-00002-47-9
3-1909-00302-71-6
3-1601-00285-34-5
5-1002-99004-69-4
5-5004-01081-85-7</v>
          </cell>
          <cell r="BY649"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49" t="str">
            <v>ไม่พบ</v>
          </cell>
          <cell r="CA649"/>
          <cell r="CB649"/>
          <cell r="CC649"/>
          <cell r="CD649" t="str">
            <v>นายสุภาพ นะวะศรี</v>
          </cell>
          <cell r="CE649"/>
          <cell r="CF649"/>
          <cell r="CG649"/>
          <cell r="CH649"/>
        </row>
        <row r="650">
          <cell r="B650">
            <v>2107</v>
          </cell>
          <cell r="C650">
            <v>1259</v>
          </cell>
          <cell r="D650">
            <v>11</v>
          </cell>
          <cell r="E650">
            <v>1</v>
          </cell>
          <cell r="F650">
            <v>2566</v>
          </cell>
          <cell r="G650" t="str">
            <v>800071297439,
800071297447</v>
          </cell>
          <cell r="H650" t="str">
            <v>นาย</v>
          </cell>
          <cell r="I650" t="str">
            <v>พงศ์พันธุ์</v>
          </cell>
          <cell r="J650" t="str">
            <v>แก้วสมศรี</v>
          </cell>
          <cell r="K650" t="str">
            <v>1 5899 00053 22 5</v>
          </cell>
          <cell r="L650" t="str">
            <v>ถนนทิพย์เนตร</v>
          </cell>
          <cell r="M650" t="str">
            <v>เชียงใหม่ 1</v>
          </cell>
          <cell r="N650">
            <v>8</v>
          </cell>
          <cell r="O650" t="str">
            <v>สินเชื่อเคหะ,ไทรทอง</v>
          </cell>
          <cell r="P650" t="str">
            <v>2.หลักทรัพย์ค้ำประกัน</v>
          </cell>
          <cell r="Q650">
            <v>1503543.01</v>
          </cell>
          <cell r="R650">
            <v>549725.9</v>
          </cell>
          <cell r="S650" t="str">
            <v>จังหวัดแม่ฮ่องสอน</v>
          </cell>
          <cell r="T650" t="str">
            <v>ผบE171</v>
          </cell>
          <cell r="U650">
            <v>2565</v>
          </cell>
          <cell r="V650" t="str">
            <v>ผบE209</v>
          </cell>
          <cell r="W650">
            <v>2565</v>
          </cell>
          <cell r="X650">
            <v>17</v>
          </cell>
          <cell r="Y650">
            <v>10</v>
          </cell>
          <cell r="Z650">
            <v>2565</v>
          </cell>
          <cell r="AA650"/>
          <cell r="AB650"/>
          <cell r="AC650"/>
          <cell r="AD650"/>
          <cell r="AE650"/>
          <cell r="AF650"/>
          <cell r="AG650">
            <v>27</v>
          </cell>
          <cell r="AH650">
            <v>10</v>
          </cell>
          <cell r="AI650">
            <v>2565</v>
          </cell>
          <cell r="AJ650"/>
          <cell r="AK650"/>
          <cell r="AL650"/>
          <cell r="AM650"/>
          <cell r="AN650"/>
          <cell r="AO650"/>
          <cell r="AP650"/>
          <cell r="AQ650"/>
          <cell r="AR650"/>
          <cell r="AS650"/>
          <cell r="AT650"/>
          <cell r="AU650"/>
          <cell r="AV650"/>
          <cell r="AW650"/>
          <cell r="AX650"/>
          <cell r="AY650"/>
          <cell r="AZ650"/>
          <cell r="BA650"/>
          <cell r="BB650"/>
          <cell r="BC650"/>
          <cell r="BD650"/>
          <cell r="BE650"/>
          <cell r="BF650"/>
          <cell r="BG650"/>
          <cell r="BH650"/>
          <cell r="BI650"/>
          <cell r="BJ650"/>
          <cell r="BK650"/>
          <cell r="BL650"/>
          <cell r="BM650"/>
          <cell r="BN650"/>
          <cell r="BO650"/>
          <cell r="BP650"/>
          <cell r="BQ650"/>
          <cell r="BR650"/>
          <cell r="BS650"/>
          <cell r="BT650"/>
          <cell r="BU650"/>
          <cell r="BV650"/>
          <cell r="BW650"/>
          <cell r="BX650"/>
          <cell r="BY650"/>
          <cell r="BZ650"/>
          <cell r="CA650"/>
          <cell r="CB650"/>
          <cell r="CC650"/>
          <cell r="CD650"/>
          <cell r="CE650"/>
          <cell r="CF650"/>
          <cell r="CG650"/>
          <cell r="CH650"/>
        </row>
        <row r="651">
          <cell r="B651">
            <v>2108</v>
          </cell>
          <cell r="C651">
            <v>644</v>
          </cell>
          <cell r="D651">
            <v>30</v>
          </cell>
          <cell r="E651">
            <v>1</v>
          </cell>
          <cell r="F651">
            <v>2566</v>
          </cell>
          <cell r="G651">
            <v>821953004974</v>
          </cell>
          <cell r="H651" t="str">
            <v>นางสาว</v>
          </cell>
          <cell r="I651" t="str">
            <v xml:space="preserve">รัชนีพร </v>
          </cell>
          <cell r="J651" t="str">
            <v>สัตย์หมั้น</v>
          </cell>
          <cell r="K651" t="str">
            <v>1 5007 00088 47 8</v>
          </cell>
          <cell r="L651" t="str">
            <v>สันกำแพง</v>
          </cell>
          <cell r="M651" t="str">
            <v>เชียงใหม่ 3</v>
          </cell>
          <cell r="N651">
            <v>8</v>
          </cell>
          <cell r="O651" t="str">
            <v>สินเชื่อธนาคารประชาชน</v>
          </cell>
          <cell r="P651" t="str">
            <v>1.บุคคลค้ำประกัน</v>
          </cell>
          <cell r="Q651"/>
          <cell r="R651"/>
          <cell r="S651" t="str">
            <v>แขวงเชียงใหม่</v>
          </cell>
          <cell r="T651" t="str">
            <v>ผบ.5115</v>
          </cell>
          <cell r="U651">
            <v>2556</v>
          </cell>
          <cell r="V651" t="str">
            <v>ผบ.6530</v>
          </cell>
          <cell r="W651">
            <v>2556</v>
          </cell>
          <cell r="X651">
            <v>8</v>
          </cell>
          <cell r="Y651">
            <v>10</v>
          </cell>
          <cell r="Z651">
            <v>2556</v>
          </cell>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//รายงานผลสืบวันที่ 27/4/2566</v>
          </cell>
          <cell r="BC651">
            <v>1200</v>
          </cell>
          <cell r="BD651">
            <v>25</v>
          </cell>
          <cell r="BE651">
            <v>9</v>
          </cell>
          <cell r="BF651">
            <v>2566</v>
          </cell>
          <cell r="BG651">
            <v>0</v>
          </cell>
          <cell r="BH651" t="str">
            <v>-</v>
          </cell>
          <cell r="BI651" t="str">
            <v>-</v>
          </cell>
          <cell r="BJ651" t="str">
            <v>-</v>
          </cell>
          <cell r="BK651">
            <v>0</v>
          </cell>
          <cell r="BL651">
            <v>1285</v>
          </cell>
          <cell r="BM651">
            <v>0</v>
          </cell>
          <cell r="BN651">
            <v>30</v>
          </cell>
          <cell r="BO651">
            <v>10</v>
          </cell>
          <cell r="BP651">
            <v>2567</v>
          </cell>
          <cell r="BQ651" t="str">
            <v>-</v>
          </cell>
          <cell r="BR651" t="str">
            <v>-</v>
          </cell>
          <cell r="BS651" t="str">
            <v>-</v>
          </cell>
          <cell r="BT651" t="str">
            <v>นางสาวรัชนีพร  สัตย์หมั้น</v>
          </cell>
          <cell r="BU651">
            <v>0</v>
          </cell>
          <cell r="BV651" t="str">
            <v>1.นางสาวรัชนีพร  สัตย์หมั้น
2.นายสมบูรณ์  อรุณชัย
3.นางกรกนก  อรุนชัย
4.นายชัยวัฒน์  อินต๊ะวงค์</v>
          </cell>
          <cell r="BW651" t="str">
            <v>จำเลยที่ 1
จำเลยที่ 2
คู่สมรสจำเลยที่ 2
จำเลยที่ 3</v>
          </cell>
          <cell r="BX651" t="str">
            <v>1-5007-00088-47-8
3-5001-00474-89-6
3-5013-00415-23-1
3-5013-00826-04-5</v>
          </cell>
          <cell r="BY651"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1" t="str">
            <v>ไม่พบ</v>
          </cell>
          <cell r="CA651"/>
          <cell r="CB651"/>
          <cell r="CC651"/>
          <cell r="CD651"/>
          <cell r="CE651"/>
          <cell r="CF651"/>
          <cell r="CG651"/>
          <cell r="CH651"/>
          <cell r="CI651"/>
          <cell r="CJ651"/>
          <cell r="CK651"/>
          <cell r="CL651"/>
          <cell r="CM651"/>
          <cell r="CN651"/>
          <cell r="CO651"/>
        </row>
        <row r="652">
          <cell r="B652">
            <v>2109</v>
          </cell>
          <cell r="C652">
            <v>645</v>
          </cell>
          <cell r="D652">
            <v>30</v>
          </cell>
          <cell r="E652">
            <v>1</v>
          </cell>
          <cell r="F652">
            <v>2566</v>
          </cell>
          <cell r="G652">
            <v>800012078096</v>
          </cell>
          <cell r="H652" t="str">
            <v>นาย</v>
          </cell>
          <cell r="I652" t="str">
            <v>จรัส</v>
          </cell>
          <cell r="J652" t="str">
            <v>หมูทา</v>
          </cell>
          <cell r="K652" t="str">
            <v>1 5099 00119 59 6</v>
          </cell>
          <cell r="L652" t="str">
            <v>แม่วาง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ผบ.7546</v>
          </cell>
          <cell r="U652">
            <v>2557</v>
          </cell>
          <cell r="V652"/>
          <cell r="W652"/>
          <cell r="X652"/>
          <cell r="Y652"/>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
          </cell>
          <cell r="BD652" t="str">
            <v/>
          </cell>
          <cell r="BE652" t="str">
            <v/>
          </cell>
          <cell r="BF652" t="str">
            <v/>
          </cell>
          <cell r="BG652" t="str">
            <v/>
          </cell>
          <cell r="BH652" t="str">
            <v/>
          </cell>
          <cell r="BI652" t="str">
            <v/>
          </cell>
          <cell r="BJ652" t="str">
            <v/>
          </cell>
          <cell r="BK652" t="str">
            <v/>
          </cell>
          <cell r="BL652" t="str">
            <v/>
          </cell>
          <cell r="BM652" t="str">
            <v/>
          </cell>
          <cell r="BN652" t="str">
            <v/>
          </cell>
          <cell r="BO652" t="str">
            <v/>
          </cell>
          <cell r="BP652" t="str">
            <v/>
          </cell>
          <cell r="BQ652" t="str">
            <v/>
          </cell>
          <cell r="BR652" t="str">
            <v/>
          </cell>
          <cell r="BS652" t="str">
            <v/>
          </cell>
          <cell r="BT652" t="str">
            <v>นายจรัส หมูทา</v>
          </cell>
          <cell r="BU652">
            <v>823757010230</v>
          </cell>
          <cell r="BV652" t="str">
            <v>1.นายจรัส  หมูทา
2.นางสาวพัณภัช  ทัดเทียม
3.นายวิโรจน์  หมื่นสม
4.นายชูชาติ  ใจคำ
5.นางสาวนฤมล  หล้าสุยะ</v>
          </cell>
          <cell r="BW652" t="str">
            <v>จำเลยที่ 1
คู่สมรสจำเลยที่ 1
จำเลยที่ 2
จำเลยที่ 3
คู่สมรสจำเลยที่ 3</v>
          </cell>
          <cell r="BX652" t="str">
            <v>1-5099-00119-59-6
2-5012-00016-69-8
3-5012-00102-49-5
3-5012-00117-14-0
1-5012-00009-28-6</v>
          </cell>
          <cell r="BY652"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2" t="str">
            <v>ไม่พบทรัพย์</v>
          </cell>
          <cell r="CA652"/>
          <cell r="CB652"/>
          <cell r="CC652"/>
          <cell r="CD652"/>
          <cell r="CE652"/>
          <cell r="CF652"/>
          <cell r="CG652"/>
          <cell r="CH652"/>
          <cell r="CI652"/>
          <cell r="CJ652"/>
          <cell r="CK652"/>
          <cell r="CL652"/>
          <cell r="CM652"/>
          <cell r="CN652"/>
          <cell r="CO652"/>
        </row>
        <row r="653">
          <cell r="B653">
            <v>2110</v>
          </cell>
          <cell r="C653">
            <v>646</v>
          </cell>
          <cell r="D653">
            <v>30</v>
          </cell>
          <cell r="E653">
            <v>1</v>
          </cell>
          <cell r="F653">
            <v>2566</v>
          </cell>
          <cell r="G653">
            <v>839752012444</v>
          </cell>
          <cell r="H653" t="str">
            <v>นาย</v>
          </cell>
          <cell r="I653" t="str">
            <v>มานพ</v>
          </cell>
          <cell r="J653" t="str">
            <v>สุริยะมโน</v>
          </cell>
          <cell r="K653"/>
          <cell r="L653" t="str">
            <v>บวกครกหลวง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ผบ.13002</v>
          </cell>
          <cell r="U653">
            <v>2559</v>
          </cell>
          <cell r="V653" t="str">
            <v>ผบ.228</v>
          </cell>
          <cell r="W653">
            <v>2560</v>
          </cell>
          <cell r="X653"/>
          <cell r="Y653"/>
          <cell r="Z653"/>
          <cell r="AA653">
            <v>23</v>
          </cell>
          <cell r="AB653">
            <v>1</v>
          </cell>
          <cell r="AC653">
            <v>2560</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รายงานผลสืบวันที่ 10/5/2566</v>
          </cell>
          <cell r="BC653">
            <v>1200</v>
          </cell>
          <cell r="BD653">
            <v>25</v>
          </cell>
          <cell r="BE653">
            <v>9</v>
          </cell>
          <cell r="BF653">
            <v>2566</v>
          </cell>
          <cell r="BG653">
            <v>0</v>
          </cell>
          <cell r="BH653" t="str">
            <v>-</v>
          </cell>
          <cell r="BI653" t="str">
            <v>-</v>
          </cell>
          <cell r="BJ653" t="str">
            <v>-</v>
          </cell>
          <cell r="BK653">
            <v>0</v>
          </cell>
          <cell r="BL653">
            <v>1345</v>
          </cell>
          <cell r="BM653">
            <v>0</v>
          </cell>
          <cell r="BN653" t="str">
            <v/>
          </cell>
          <cell r="BO653" t="str">
            <v/>
          </cell>
          <cell r="BP653" t="str">
            <v/>
          </cell>
          <cell r="BQ653" t="str">
            <v>-</v>
          </cell>
          <cell r="BR653" t="str">
            <v>-</v>
          </cell>
          <cell r="BS653" t="str">
            <v>-</v>
          </cell>
          <cell r="BT653" t="str">
            <v>นายมานพ สุริยะมโน</v>
          </cell>
          <cell r="BU653">
            <v>823659010667</v>
          </cell>
          <cell r="BV653" t="str">
            <v>1.นายมานพ  สุริยะมโน
2.นางสาวปิยวรรณ  จั่นแก้ว
3.นายโภไคยท์  มีสิทธิ์พร้อมสิน
4.นางสาวภิมผกา  ล้านกันทา</v>
          </cell>
          <cell r="BW653" t="str">
            <v>จำเลยที่ 1
คู่สมรสจำเลยที่ 1
จำเลยที่ 2
คู่สมรสจำเลยที่ 2</v>
          </cell>
          <cell r="BX653" t="str">
            <v>3-5001-00273-43-2
3-1201-01012-20-2
3-2097-00021-66-4
3-5210-00411-57-5</v>
          </cell>
          <cell r="BY653"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3" t="str">
            <v>พบ</v>
          </cell>
          <cell r="CA653"/>
          <cell r="CB653">
            <v>4</v>
          </cell>
          <cell r="CC653"/>
          <cell r="CD653"/>
          <cell r="CE653"/>
          <cell r="CF653"/>
          <cell r="CG653"/>
          <cell r="CH653"/>
          <cell r="CI653"/>
          <cell r="CJ653"/>
          <cell r="CK653"/>
          <cell r="CL653"/>
          <cell r="CM653"/>
          <cell r="CN653"/>
          <cell r="CO653"/>
        </row>
        <row r="654">
          <cell r="B654">
            <v>2111</v>
          </cell>
          <cell r="C654">
            <v>647</v>
          </cell>
          <cell r="D654">
            <v>30</v>
          </cell>
          <cell r="E654">
            <v>1</v>
          </cell>
          <cell r="F654">
            <v>2566</v>
          </cell>
          <cell r="G654">
            <v>800042978737</v>
          </cell>
          <cell r="H654" t="str">
            <v>นาย</v>
          </cell>
          <cell r="I654" t="str">
            <v>ยุทธนา</v>
          </cell>
          <cell r="J654" t="str">
            <v>รุ่งธรรม</v>
          </cell>
          <cell r="K654" t="str">
            <v>1 5099 00972 41 8</v>
          </cell>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ผบ.14187</v>
          </cell>
          <cell r="U654">
            <v>2559</v>
          </cell>
          <cell r="V654" t="str">
            <v>ผบ.1523</v>
          </cell>
          <cell r="W654">
            <v>2560</v>
          </cell>
          <cell r="X654">
            <v>14</v>
          </cell>
          <cell r="Y654">
            <v>3</v>
          </cell>
          <cell r="Z654">
            <v>2560</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27/4/2566</v>
          </cell>
          <cell r="BC654">
            <v>1500</v>
          </cell>
          <cell r="BD654">
            <v>18</v>
          </cell>
          <cell r="BE654">
            <v>8</v>
          </cell>
          <cell r="BF654">
            <v>2566</v>
          </cell>
          <cell r="BG654">
            <v>0</v>
          </cell>
          <cell r="BH654" t="str">
            <v>-</v>
          </cell>
          <cell r="BI654" t="str">
            <v>-</v>
          </cell>
          <cell r="BJ654" t="str">
            <v>-</v>
          </cell>
          <cell r="BK654">
            <v>0</v>
          </cell>
          <cell r="BL654">
            <v>1485</v>
          </cell>
          <cell r="BM654">
            <v>0</v>
          </cell>
          <cell r="BN654" t="str">
            <v/>
          </cell>
          <cell r="BO654" t="str">
            <v/>
          </cell>
          <cell r="BP654" t="str">
            <v/>
          </cell>
          <cell r="BQ654" t="str">
            <v>-</v>
          </cell>
          <cell r="BR654" t="str">
            <v>-</v>
          </cell>
          <cell r="BS654" t="str">
            <v>-</v>
          </cell>
          <cell r="BT654" t="str">
            <v>นายยุทธนา รุ่งธรรม</v>
          </cell>
          <cell r="BU654">
            <v>0</v>
          </cell>
          <cell r="BV654" t="str">
            <v>1.นายยุทธนา  รุ่งธรรม
2.นางสาวณัฐนันท์  มอญไข่
3.นางสาวจาริยา  สีพิมพ์ใจ
4.นางสาวปนัดดา  ระยับศรี
5.นายจำรัส  ระยับศรี</v>
          </cell>
          <cell r="BW654" t="str">
            <v>จำเลยที่ 1
คู่สมรสจำเลยที่ 1
จำเลยที่ 2
จำเลยที่ 3
คู่สมรสจำเลยที่ 3</v>
          </cell>
          <cell r="BX654" t="str">
            <v>1-5099-00972-41-8
1-5099-01256-84-8
1-5101-00154-14-3
2-5709-00022-01-1
1-3210-00049-87-1</v>
          </cell>
          <cell r="BY6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4" t="str">
            <v>ไม่พบ</v>
          </cell>
          <cell r="CA654"/>
          <cell r="CB654">
            <v>5</v>
          </cell>
          <cell r="CC654"/>
          <cell r="CD654"/>
          <cell r="CE654"/>
          <cell r="CF654"/>
          <cell r="CG654"/>
          <cell r="CH654"/>
          <cell r="CI654"/>
          <cell r="CJ654"/>
          <cell r="CK654"/>
          <cell r="CL654"/>
          <cell r="CM654"/>
          <cell r="CN654"/>
          <cell r="CO654"/>
        </row>
        <row r="655">
          <cell r="B655">
            <v>2112</v>
          </cell>
          <cell r="C655">
            <v>648</v>
          </cell>
          <cell r="D655">
            <v>30</v>
          </cell>
          <cell r="E655">
            <v>1</v>
          </cell>
          <cell r="F655">
            <v>2566</v>
          </cell>
          <cell r="G655">
            <v>800048791332</v>
          </cell>
          <cell r="H655" t="str">
            <v>นาย</v>
          </cell>
          <cell r="I655" t="str">
            <v>ถาวร</v>
          </cell>
          <cell r="J655" t="str">
            <v>ยอดศิริ</v>
          </cell>
          <cell r="K655" t="str">
            <v>3 5006 00355 10 1</v>
          </cell>
          <cell r="L655" t="str">
            <v>แม่วาง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ผบ.4277</v>
          </cell>
          <cell r="U655">
            <v>2561</v>
          </cell>
          <cell r="V655" t="str">
            <v>ผบ.6684</v>
          </cell>
          <cell r="W655">
            <v>2561</v>
          </cell>
          <cell r="X655">
            <v>24</v>
          </cell>
          <cell r="Y655">
            <v>7</v>
          </cell>
          <cell r="Z655">
            <v>2561</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รายงานผลสืบทรัพย์วันที่ 11/4/2566</v>
          </cell>
          <cell r="BC655">
            <v>1500</v>
          </cell>
          <cell r="BD655">
            <v>25</v>
          </cell>
          <cell r="BE655">
            <v>9</v>
          </cell>
          <cell r="BF655">
            <v>2566</v>
          </cell>
          <cell r="BG655">
            <v>0</v>
          </cell>
          <cell r="BH655" t="str">
            <v>-</v>
          </cell>
          <cell r="BI655" t="str">
            <v>-</v>
          </cell>
          <cell r="BJ655" t="str">
            <v>-</v>
          </cell>
          <cell r="BK655">
            <v>0</v>
          </cell>
          <cell r="BL655">
            <v>1795</v>
          </cell>
          <cell r="BM655">
            <v>0</v>
          </cell>
          <cell r="BN655" t="str">
            <v/>
          </cell>
          <cell r="BO655" t="str">
            <v/>
          </cell>
          <cell r="BP655" t="str">
            <v/>
          </cell>
          <cell r="BQ655" t="str">
            <v>-</v>
          </cell>
          <cell r="BR655" t="str">
            <v>-</v>
          </cell>
          <cell r="BS655" t="str">
            <v>-</v>
          </cell>
          <cell r="BT655" t="str">
            <v>นายถาวร ยอดศิริ</v>
          </cell>
          <cell r="BU655">
            <v>823761010045</v>
          </cell>
          <cell r="BV655" t="str">
            <v>1.นายถาวร  ยอดศิริ
2.นางสาวสินีรภัทร  เทพแสง
3.นายเรืองชัย  หัตถภาสุ
4.นางจันทร์ฉาย  มณีนวล
5.นายนิคม  มณีนวล</v>
          </cell>
          <cell r="BW655" t="str">
            <v>จำเลยที่ 1
จำเลยที่ 2
คู่สมรสจำเลยที่ 2
จำเลยที่ 3
คู่สมรสจำเลยที่ 3</v>
          </cell>
          <cell r="BX655" t="str">
            <v>3-5006-00355-10-1
3-5005-00297-04-5
1-5099-00214-16-5
3-5013-00207-59-1
38604-00383-17-6</v>
          </cell>
          <cell r="BY655"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5" t="str">
            <v>ไม่พบ</v>
          </cell>
          <cell r="CA655"/>
          <cell r="CB655">
            <v>5</v>
          </cell>
          <cell r="CC655"/>
          <cell r="CD655"/>
          <cell r="CE655"/>
          <cell r="CF655"/>
          <cell r="CG655"/>
          <cell r="CH655"/>
          <cell r="CI655"/>
          <cell r="CJ655"/>
          <cell r="CK655"/>
          <cell r="CL655"/>
          <cell r="CM655"/>
          <cell r="CN655"/>
          <cell r="CO655"/>
        </row>
        <row r="656">
          <cell r="B656">
            <v>2113</v>
          </cell>
          <cell r="C656">
            <v>649</v>
          </cell>
          <cell r="D656">
            <v>30</v>
          </cell>
          <cell r="E656">
            <v>1</v>
          </cell>
          <cell r="F656">
            <v>2566</v>
          </cell>
          <cell r="G656">
            <v>800019642415</v>
          </cell>
          <cell r="H656" t="str">
            <v>นาย</v>
          </cell>
          <cell r="I656" t="str">
            <v>เฉลิม</v>
          </cell>
          <cell r="J656" t="str">
            <v>พรมมา</v>
          </cell>
          <cell r="K656" t="str">
            <v>3 5008 00082 79 6</v>
          </cell>
          <cell r="L656" t="str">
            <v>บวกครกหลวง</v>
          </cell>
          <cell r="M656" t="str">
            <v>เชียงใหม่ 3</v>
          </cell>
          <cell r="N656">
            <v>8</v>
          </cell>
          <cell r="O656" t="str">
            <v>สินเชื่อประชาชน</v>
          </cell>
          <cell r="P656" t="str">
            <v>1.บุคคลค้ำประกัน</v>
          </cell>
          <cell r="Q656"/>
          <cell r="R656"/>
          <cell r="S656" t="str">
            <v>แขวงเชียงใหม่</v>
          </cell>
          <cell r="T656" t="str">
            <v>ผบ.1128</v>
          </cell>
          <cell r="U656">
            <v>2557</v>
          </cell>
          <cell r="V656" t="str">
            <v>ผบ.2357</v>
          </cell>
          <cell r="W656">
            <v>2557</v>
          </cell>
          <cell r="X656"/>
          <cell r="Y656"/>
          <cell r="Z656"/>
          <cell r="AA656">
            <v>12</v>
          </cell>
          <cell r="AB656">
            <v>5</v>
          </cell>
          <cell r="AC656">
            <v>2557</v>
          </cell>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รายงานผลสืบวันที่ 10/5/2566</v>
          </cell>
          <cell r="BC656">
            <v>1800</v>
          </cell>
          <cell r="BD656">
            <v>18</v>
          </cell>
          <cell r="BE656">
            <v>8</v>
          </cell>
          <cell r="BF656">
            <v>2566</v>
          </cell>
          <cell r="BG656">
            <v>0</v>
          </cell>
          <cell r="BH656" t="str">
            <v>-</v>
          </cell>
          <cell r="BI656" t="str">
            <v>-</v>
          </cell>
          <cell r="BJ656" t="str">
            <v>-</v>
          </cell>
          <cell r="BK656">
            <v>0</v>
          </cell>
          <cell r="BL656">
            <v>1760</v>
          </cell>
          <cell r="BM656">
            <v>0</v>
          </cell>
          <cell r="BN656" t="str">
            <v/>
          </cell>
          <cell r="BO656" t="str">
            <v/>
          </cell>
          <cell r="BP656" t="str">
            <v/>
          </cell>
          <cell r="BQ656" t="str">
            <v>-</v>
          </cell>
          <cell r="BR656" t="str">
            <v>-</v>
          </cell>
          <cell r="BS656" t="str">
            <v>-</v>
          </cell>
          <cell r="BT656" t="str">
            <v>นายเฉลิม พรมมา</v>
          </cell>
          <cell r="BU656">
            <v>883262010263</v>
          </cell>
          <cell r="BV656"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6" t="str">
            <v>จำเลยที่ 1
คู่สมรสจำเลยที่ 1
จำเลยที่ 2
คู่สมรสจำเฃยที่ 2
จำเลยที่ 3
คู่สมรสจำเลยที่ 3</v>
          </cell>
          <cell r="BX656" t="str">
            <v>3-5008-00082-79-6
3-5013-00510-13-7
3-3204-00112-61-4
3-5705-00847-73-8
3-5099-00273-07-9
5-5020-00016-51-7</v>
          </cell>
          <cell r="BY656"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6" t="str">
            <v>พบ</v>
          </cell>
          <cell r="CA656"/>
          <cell r="CB656">
            <v>6</v>
          </cell>
          <cell r="CC656"/>
          <cell r="CD656"/>
          <cell r="CE656"/>
          <cell r="CF656"/>
          <cell r="CG656"/>
          <cell r="CH656"/>
          <cell r="CI656"/>
          <cell r="CJ656"/>
          <cell r="CK656"/>
          <cell r="CL656"/>
          <cell r="CM656"/>
          <cell r="CN656"/>
          <cell r="CO656"/>
        </row>
        <row r="657">
          <cell r="B657">
            <v>2114</v>
          </cell>
          <cell r="C657">
            <v>650</v>
          </cell>
          <cell r="D657">
            <v>10</v>
          </cell>
          <cell r="E657">
            <v>2</v>
          </cell>
          <cell r="F657">
            <v>2566</v>
          </cell>
          <cell r="G657">
            <v>800130499924</v>
          </cell>
          <cell r="H657" t="str">
            <v>นางสาว</v>
          </cell>
          <cell r="I657" t="str">
            <v>ชุติมณฑน์</v>
          </cell>
          <cell r="J657" t="str">
            <v>เฮงหลี</v>
          </cell>
          <cell r="K657" t="str">
            <v>1 5099 01461 56 5</v>
          </cell>
          <cell r="L657" t="str">
            <v>เชียงใหม่</v>
          </cell>
          <cell r="M657" t="str">
            <v>เชียงใหม่ 1</v>
          </cell>
          <cell r="N657">
            <v>8</v>
          </cell>
          <cell r="O657" t="str">
            <v>สินเชื่อธนาคารประชาชน</v>
          </cell>
          <cell r="P657" t="str">
            <v>1.บุคคลค้ำประกัน</v>
          </cell>
          <cell r="Q657"/>
          <cell r="R657"/>
          <cell r="S657" t="str">
            <v>แขวงเชียงดาว</v>
          </cell>
          <cell r="T657" t="str">
            <v>ผบE627</v>
          </cell>
          <cell r="U657">
            <v>2565</v>
          </cell>
          <cell r="V657" t="str">
            <v>ผบE727</v>
          </cell>
          <cell r="W657">
            <v>2565</v>
          </cell>
          <cell r="X657">
            <v>10</v>
          </cell>
          <cell r="Y657">
            <v>10</v>
          </cell>
          <cell r="Z657">
            <v>2565</v>
          </cell>
          <cell r="AA657"/>
          <cell r="AB657"/>
          <cell r="AC657"/>
          <cell r="AD657">
            <v>10</v>
          </cell>
          <cell r="AE657">
            <v>10</v>
          </cell>
          <cell r="AF657">
            <v>2565</v>
          </cell>
          <cell r="AG657">
            <v>13</v>
          </cell>
          <cell r="AH657">
            <v>12</v>
          </cell>
          <cell r="AI657">
            <v>2565</v>
          </cell>
          <cell r="AJ657"/>
          <cell r="AK657"/>
          <cell r="AL657"/>
          <cell r="AM657"/>
          <cell r="AN657"/>
          <cell r="AO657"/>
          <cell r="AP657"/>
          <cell r="AQ657"/>
          <cell r="AR657"/>
          <cell r="AS657"/>
          <cell r="AT657"/>
          <cell r="AU657"/>
          <cell r="AV657"/>
          <cell r="AW657"/>
          <cell r="AX657"/>
          <cell r="AY657"/>
          <cell r="AZ657"/>
          <cell r="BA657"/>
          <cell r="BB657" t="str">
            <v>รายงานผลสืบทรัพย์วันที่ 11/4/2566</v>
          </cell>
          <cell r="BC657">
            <v>300</v>
          </cell>
          <cell r="BD657">
            <v>8</v>
          </cell>
          <cell r="BE657">
            <v>3</v>
          </cell>
          <cell r="BF657">
            <v>2567</v>
          </cell>
          <cell r="BG657">
            <v>0</v>
          </cell>
          <cell r="BH657" t="str">
            <v>-</v>
          </cell>
          <cell r="BI657" t="str">
            <v>-</v>
          </cell>
          <cell r="BJ657" t="str">
            <v>-</v>
          </cell>
          <cell r="BK657">
            <v>0</v>
          </cell>
          <cell r="BL657">
            <v>415</v>
          </cell>
          <cell r="BM657">
            <v>0</v>
          </cell>
          <cell r="BN657" t="str">
            <v/>
          </cell>
          <cell r="BO657" t="str">
            <v/>
          </cell>
          <cell r="BP657" t="str">
            <v/>
          </cell>
          <cell r="BQ657" t="str">
            <v>-</v>
          </cell>
          <cell r="BR657" t="str">
            <v>-</v>
          </cell>
          <cell r="BS657" t="str">
            <v>-</v>
          </cell>
          <cell r="BT657" t="str">
            <v>นางสาวชุติมณฑน์ เฮงหลี</v>
          </cell>
          <cell r="BU657">
            <v>883165010120</v>
          </cell>
          <cell r="BV657" t="str">
            <v>1.นางสาวชุติมณฑน์  เฮงหลี</v>
          </cell>
          <cell r="BW657" t="str">
            <v>จำเลย</v>
          </cell>
          <cell r="BX657" t="str">
            <v>1-5099-01461-56-5</v>
          </cell>
          <cell r="BY657" t="str">
            <v>-ไม่พบว่ามีกรรมสิทธิ์ในที่ดิน อ.เมืองเชียงใหม่ จ.เชียงใหม่
-ไม่พบว่ามีกรรมสิทธิ์ในที่ดิน อ.แม่แตง  จ.เชียงใหม่</v>
          </cell>
          <cell r="BZ657" t="str">
            <v>ไม่พบ</v>
          </cell>
          <cell r="CA657"/>
          <cell r="CB657">
            <v>1</v>
          </cell>
          <cell r="CC657"/>
          <cell r="CD657"/>
          <cell r="CE657"/>
          <cell r="CF657"/>
          <cell r="CG657"/>
          <cell r="CH657"/>
          <cell r="CI657"/>
          <cell r="CJ657"/>
          <cell r="CK657"/>
          <cell r="CL657"/>
          <cell r="CM657"/>
          <cell r="CN657"/>
          <cell r="CO657"/>
        </row>
        <row r="658">
          <cell r="B658">
            <v>2115</v>
          </cell>
          <cell r="C658">
            <v>651</v>
          </cell>
          <cell r="D658">
            <v>10</v>
          </cell>
          <cell r="E658">
            <v>2</v>
          </cell>
          <cell r="F658">
            <v>2566</v>
          </cell>
          <cell r="G658"/>
          <cell r="H658" t="str">
            <v>นาง</v>
          </cell>
          <cell r="I658" t="str">
            <v>รัชฎาภรณ์</v>
          </cell>
          <cell r="J658" t="str">
            <v>เพ็ชรเปิยม</v>
          </cell>
          <cell r="K658" t="str">
            <v>3 5712 00295 20 0</v>
          </cell>
          <cell r="L658" t="str">
            <v>สารภี</v>
          </cell>
          <cell r="M658" t="str">
            <v>เชียงใหม่ 3</v>
          </cell>
          <cell r="N658">
            <v>8</v>
          </cell>
          <cell r="O658" t="str">
            <v>สินเชื่อธนาคารประชาชน</v>
          </cell>
          <cell r="P658" t="str">
            <v>1.บุคคลค้ำประกัน</v>
          </cell>
          <cell r="Q658"/>
          <cell r="R658"/>
          <cell r="S658" t="str">
            <v>แขวงเชียงใหม่</v>
          </cell>
          <cell r="T658" t="str">
            <v>ผบ.4459</v>
          </cell>
          <cell r="U658">
            <v>2558</v>
          </cell>
          <cell r="V658" t="str">
            <v>ผบ4963</v>
          </cell>
          <cell r="W658">
            <v>2558</v>
          </cell>
          <cell r="X658">
            <v>10</v>
          </cell>
          <cell r="Y658">
            <v>8</v>
          </cell>
          <cell r="Z658">
            <v>2558</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มีคำสั่งสืบทรัพย์วันที่ 17/01/2566//รายงานผลสืบทรัพย์วันที่ 28/10/2566</v>
          </cell>
          <cell r="BC658" t="str">
            <v/>
          </cell>
          <cell r="BD658" t="str">
            <v/>
          </cell>
          <cell r="BE658" t="str">
            <v/>
          </cell>
          <cell r="BF658" t="str">
            <v/>
          </cell>
          <cell r="BG658" t="str">
            <v/>
          </cell>
          <cell r="BH658" t="str">
            <v/>
          </cell>
          <cell r="BI658" t="str">
            <v/>
          </cell>
          <cell r="BJ658" t="str">
            <v/>
          </cell>
          <cell r="BK658" t="str">
            <v/>
          </cell>
          <cell r="BL658" t="str">
            <v/>
          </cell>
          <cell r="BM658" t="str">
            <v/>
          </cell>
          <cell r="BN658" t="str">
            <v/>
          </cell>
          <cell r="BO658" t="str">
            <v/>
          </cell>
          <cell r="BP658" t="str">
            <v/>
          </cell>
          <cell r="BQ658" t="str">
            <v/>
          </cell>
          <cell r="BR658" t="str">
            <v/>
          </cell>
          <cell r="BS658" t="str">
            <v/>
          </cell>
          <cell r="BT658" t="str">
            <v>นางรัชฎาภรณ์ เพ็ชรเปิยม</v>
          </cell>
          <cell r="BU658">
            <v>0</v>
          </cell>
          <cell r="BV658"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8" t="str">
            <v>จำเลยที่ 1
คู่สมรสจำเลยที่ 1
จำเลยที่ 2
คู่สมรสจำเลยที่ 2
จำเลยที่ 3
คู่สมรสจำเลยที่ 3</v>
          </cell>
          <cell r="BX658" t="str">
            <v>3-5712-00295-20-0
3-6005-00098-10-6
1-5099-00140-68-4
1-5099-01338-07-8
3-6402-00010-24-6
3-6602-00154-94-9</v>
          </cell>
          <cell r="BY658"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8" t="str">
            <v>พบ</v>
          </cell>
          <cell r="CA658"/>
          <cell r="CB658"/>
          <cell r="CC658"/>
          <cell r="CD658"/>
          <cell r="CE658"/>
          <cell r="CF658"/>
          <cell r="CG658"/>
          <cell r="CH658"/>
          <cell r="CI658"/>
          <cell r="CJ658"/>
          <cell r="CK658"/>
          <cell r="CL658"/>
          <cell r="CM658"/>
          <cell r="CN658"/>
          <cell r="CO658"/>
        </row>
        <row r="659">
          <cell r="B659">
            <v>2116</v>
          </cell>
          <cell r="C659">
            <v>652</v>
          </cell>
          <cell r="D659">
            <v>10</v>
          </cell>
          <cell r="E659">
            <v>2</v>
          </cell>
          <cell r="F659">
            <v>2566</v>
          </cell>
          <cell r="G659"/>
          <cell r="H659" t="str">
            <v>นางสาว</v>
          </cell>
          <cell r="I659" t="str">
            <v>ศรัณย์รักษ์หรืออรุณทิพย์</v>
          </cell>
          <cell r="J659" t="str">
            <v>เจริญสุข</v>
          </cell>
          <cell r="K659"/>
          <cell r="L659" t="str">
            <v>ประตูช้างเผือก</v>
          </cell>
          <cell r="M659" t="str">
            <v>เชียงใหม่ 1</v>
          </cell>
          <cell r="N659">
            <v>8</v>
          </cell>
          <cell r="O659" t="str">
            <v>สินเชื่อธนาคารประชาชน</v>
          </cell>
          <cell r="P659" t="str">
            <v>1.บุคคลค้ำประกัน</v>
          </cell>
          <cell r="Q659"/>
          <cell r="R659"/>
          <cell r="S659" t="str">
            <v>จังหวัดแพร่</v>
          </cell>
          <cell r="T659" t="str">
            <v>ผบ.4114</v>
          </cell>
          <cell r="U659">
            <v>2562</v>
          </cell>
          <cell r="V659" t="str">
            <v>ผบ.4741</v>
          </cell>
          <cell r="W659">
            <v>2562</v>
          </cell>
          <cell r="X659"/>
          <cell r="Y659"/>
          <cell r="Z659"/>
          <cell r="AA659">
            <v>18</v>
          </cell>
          <cell r="AB659">
            <v>11</v>
          </cell>
          <cell r="AC659">
            <v>2562</v>
          </cell>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//รายงานผลสืบวันที่ 27/4/2566</v>
          </cell>
          <cell r="BC659">
            <v>900</v>
          </cell>
          <cell r="BD659">
            <v>8</v>
          </cell>
          <cell r="BE659">
            <v>3</v>
          </cell>
          <cell r="BF659">
            <v>2567</v>
          </cell>
          <cell r="BG659">
            <v>0</v>
          </cell>
          <cell r="BH659" t="str">
            <v>-</v>
          </cell>
          <cell r="BI659" t="str">
            <v>-</v>
          </cell>
          <cell r="BJ659" t="str">
            <v>-</v>
          </cell>
          <cell r="BK659">
            <v>0</v>
          </cell>
          <cell r="BL659">
            <v>1105</v>
          </cell>
          <cell r="BM659">
            <v>0</v>
          </cell>
          <cell r="BN659" t="str">
            <v/>
          </cell>
          <cell r="BO659" t="str">
            <v/>
          </cell>
          <cell r="BP659" t="str">
            <v/>
          </cell>
          <cell r="BQ659" t="str">
            <v>-</v>
          </cell>
          <cell r="BR659" t="str">
            <v>-</v>
          </cell>
          <cell r="BS659" t="str">
            <v>-</v>
          </cell>
          <cell r="BT659" t="str">
            <v>นางสาวศรัณย์รักษ์หรืออรุณทิพย์ เจริญสุข</v>
          </cell>
          <cell r="BU659">
            <v>0</v>
          </cell>
          <cell r="BV659" t="str">
            <v>1.นางสาวศรัณย์รักษ์  เจริญสุข
2.นางสาวสุดารัตน์  อินเท้ง
3.นายศุภกิจ  สมดวงเลิศ</v>
          </cell>
          <cell r="BW659" t="str">
            <v>จำเลยที่ 1
จำเลยที่ 2
จำเลยที่ 3</v>
          </cell>
          <cell r="BX659" t="str">
            <v>1-5099-00786-26-6
1-6604-00088-02-1
1-4713-00040-71-2</v>
          </cell>
          <cell r="BY65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59" t="str">
            <v>ไม่พบ</v>
          </cell>
          <cell r="CA659"/>
          <cell r="CB659">
            <v>3</v>
          </cell>
          <cell r="CC659" t="str">
            <v>เกศินี</v>
          </cell>
          <cell r="CD659"/>
          <cell r="CE659"/>
          <cell r="CF659"/>
          <cell r="CG659"/>
          <cell r="CH659"/>
          <cell r="CI659"/>
          <cell r="CJ659"/>
          <cell r="CK659"/>
          <cell r="CL659"/>
          <cell r="CM659"/>
          <cell r="CN659"/>
          <cell r="CO659"/>
        </row>
        <row r="660">
          <cell r="B660">
            <v>2117</v>
          </cell>
          <cell r="C660">
            <v>653</v>
          </cell>
          <cell r="D660">
            <v>10</v>
          </cell>
          <cell r="E660">
            <v>2</v>
          </cell>
          <cell r="F660">
            <v>2566</v>
          </cell>
          <cell r="G660">
            <v>800070339430</v>
          </cell>
          <cell r="H660" t="str">
            <v>นาย</v>
          </cell>
          <cell r="I660" t="str">
            <v>สงกรานต์</v>
          </cell>
          <cell r="J660" t="str">
            <v>เรือนทอง</v>
          </cell>
          <cell r="K660" t="str">
            <v>1 5099 01568 15 7</v>
          </cell>
          <cell r="L660" t="str">
            <v>นิมมานเหมินทร์</v>
          </cell>
          <cell r="M660" t="str">
            <v>เชียงใหม่ 1</v>
          </cell>
          <cell r="N660">
            <v>8</v>
          </cell>
          <cell r="O660" t="str">
            <v>สินเชื่อธนาคารประชาชน</v>
          </cell>
          <cell r="P660" t="str">
            <v>1.บุคคลค้ำประกัน</v>
          </cell>
          <cell r="Q660"/>
          <cell r="R660"/>
          <cell r="S660" t="str">
            <v>แขวงเชียงใหม่</v>
          </cell>
          <cell r="T660" t="str">
            <v>ผบ.10099</v>
          </cell>
          <cell r="U660">
            <v>2562</v>
          </cell>
          <cell r="V660" t="str">
            <v>ผบ.10567</v>
          </cell>
          <cell r="W660">
            <v>2562</v>
          </cell>
          <cell r="X660"/>
          <cell r="Y660"/>
          <cell r="Z660"/>
          <cell r="AA660">
            <v>15</v>
          </cell>
          <cell r="AB660">
            <v>10</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รายงานผลสืบทรัพย์วันที่ 11/4/2566</v>
          </cell>
          <cell r="BC660">
            <v>900</v>
          </cell>
          <cell r="BD660">
            <v>8</v>
          </cell>
          <cell r="BE660">
            <v>3</v>
          </cell>
          <cell r="BF660">
            <v>2567</v>
          </cell>
          <cell r="BG660">
            <v>0</v>
          </cell>
          <cell r="BH660" t="str">
            <v>-</v>
          </cell>
          <cell r="BI660" t="str">
            <v>-</v>
          </cell>
          <cell r="BJ660" t="str">
            <v>-</v>
          </cell>
          <cell r="BK660">
            <v>0</v>
          </cell>
          <cell r="BL660">
            <v>960</v>
          </cell>
          <cell r="BM660">
            <v>0</v>
          </cell>
          <cell r="BN660" t="str">
            <v/>
          </cell>
          <cell r="BO660" t="str">
            <v/>
          </cell>
          <cell r="BP660" t="str">
            <v/>
          </cell>
          <cell r="BQ660" t="str">
            <v>-</v>
          </cell>
          <cell r="BR660" t="str">
            <v>-</v>
          </cell>
          <cell r="BS660" t="str">
            <v>-</v>
          </cell>
          <cell r="BT660" t="str">
            <v>นายสงกรานต์ เรือนทอง</v>
          </cell>
          <cell r="BU660">
            <v>0</v>
          </cell>
          <cell r="BV660" t="str">
            <v>1.นายสงกรานต์  เรือนทอง
2.นางสาววาสนา  เรือนทอง
3.นางสาวสาวรส  อินต๊ะแปง</v>
          </cell>
          <cell r="BW660" t="str">
            <v>จำเลยที่ 1
จำเลยที่ 2
จำเลยที่ 3</v>
          </cell>
          <cell r="BX660" t="str">
            <v>1-5099-01568-15-7
1-5007-00187-73-5
1-5099-00738-86-5</v>
          </cell>
          <cell r="BY66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2118</v>
          </cell>
          <cell r="C661">
            <v>654</v>
          </cell>
          <cell r="D661">
            <v>10</v>
          </cell>
          <cell r="E661">
            <v>2</v>
          </cell>
          <cell r="F661">
            <v>2566</v>
          </cell>
          <cell r="G661">
            <v>800098407896</v>
          </cell>
          <cell r="H661" t="str">
            <v>นาย</v>
          </cell>
          <cell r="I661" t="str">
            <v>บัญชา</v>
          </cell>
          <cell r="J661" t="str">
            <v>อิสสระกุล</v>
          </cell>
          <cell r="K661" t="str">
            <v xml:space="preserve">3 5099 00543 44 1 </v>
          </cell>
          <cell r="L661" t="str">
            <v>หนองหอย</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ผบ.883</v>
          </cell>
          <cell r="U661">
            <v>2565</v>
          </cell>
          <cell r="V661" t="str">
            <v>ผบ.1397</v>
          </cell>
          <cell r="W661">
            <v>2565</v>
          </cell>
          <cell r="X661">
            <v>29</v>
          </cell>
          <cell r="Y661">
            <v>8</v>
          </cell>
          <cell r="Z661">
            <v>2565</v>
          </cell>
          <cell r="AA661"/>
          <cell r="AB661"/>
          <cell r="AC661"/>
          <cell r="AD661">
            <v>29</v>
          </cell>
          <cell r="AE661">
            <v>8</v>
          </cell>
          <cell r="AF661">
            <v>2565</v>
          </cell>
          <cell r="AG661">
            <v>13</v>
          </cell>
          <cell r="AH661">
            <v>1</v>
          </cell>
          <cell r="AI661">
            <v>2566</v>
          </cell>
          <cell r="AJ661"/>
          <cell r="AK661"/>
          <cell r="AL661"/>
          <cell r="AM661"/>
          <cell r="AN661"/>
          <cell r="AO661"/>
          <cell r="AP661"/>
          <cell r="AQ661"/>
          <cell r="AR661"/>
          <cell r="AS661"/>
          <cell r="AT661"/>
          <cell r="AU661"/>
          <cell r="AV661"/>
          <cell r="AW661"/>
          <cell r="AX661"/>
          <cell r="AY661"/>
          <cell r="AZ661"/>
          <cell r="BA661"/>
          <cell r="BB661" t="str">
            <v>//รายงานผลสืบวันที่ 27/4/2566</v>
          </cell>
          <cell r="BC661">
            <v>600</v>
          </cell>
          <cell r="BD661">
            <v>8</v>
          </cell>
          <cell r="BE661">
            <v>3</v>
          </cell>
          <cell r="BF661">
            <v>2567</v>
          </cell>
          <cell r="BG661">
            <v>0</v>
          </cell>
          <cell r="BH661" t="str">
            <v>-</v>
          </cell>
          <cell r="BI661" t="str">
            <v>-</v>
          </cell>
          <cell r="BJ661" t="str">
            <v>-</v>
          </cell>
          <cell r="BK661">
            <v>0</v>
          </cell>
          <cell r="BL661">
            <v>810</v>
          </cell>
          <cell r="BM661">
            <v>0</v>
          </cell>
          <cell r="BN661" t="str">
            <v/>
          </cell>
          <cell r="BO661" t="str">
            <v/>
          </cell>
          <cell r="BP661" t="str">
            <v/>
          </cell>
          <cell r="BQ661" t="str">
            <v>-</v>
          </cell>
          <cell r="BR661" t="str">
            <v>-</v>
          </cell>
          <cell r="BS661" t="str">
            <v>-</v>
          </cell>
          <cell r="BT661" t="str">
            <v>นายบัญชา อิสสระกุล</v>
          </cell>
          <cell r="BU661">
            <v>883164010350</v>
          </cell>
          <cell r="BV661" t="str">
            <v>1.นายบัญชา  อิสสระกุล
2.นายคมกฤช  อิสสระกุล</v>
          </cell>
          <cell r="BW661" t="str">
            <v>จำเลยที่ 1
จำเลยที่ 2</v>
          </cell>
          <cell r="BX661" t="str">
            <v>3-5099-00543-44-1
1-5099-00072-20-4</v>
          </cell>
          <cell r="BY661"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1" t="str">
            <v>พบทรัพย์</v>
          </cell>
          <cell r="CA661"/>
          <cell r="CB661">
            <v>2</v>
          </cell>
          <cell r="CC661" t="str">
            <v>เกศินี</v>
          </cell>
          <cell r="CD661"/>
          <cell r="CE661"/>
          <cell r="CF661"/>
          <cell r="CG661"/>
          <cell r="CH661"/>
          <cell r="CI661"/>
          <cell r="CJ661"/>
          <cell r="CK661"/>
          <cell r="CL661"/>
          <cell r="CM661"/>
          <cell r="CN661"/>
          <cell r="CO661"/>
        </row>
        <row r="662">
          <cell r="B662">
            <v>2119</v>
          </cell>
          <cell r="C662">
            <v>655</v>
          </cell>
          <cell r="D662">
            <v>17</v>
          </cell>
          <cell r="E662">
            <v>2</v>
          </cell>
          <cell r="F662">
            <v>2566</v>
          </cell>
          <cell r="G662">
            <v>8800002277906</v>
          </cell>
          <cell r="H662" t="str">
            <v>พันตำรวจตรี</v>
          </cell>
          <cell r="I662" t="str">
            <v>กิจจา</v>
          </cell>
          <cell r="J662" t="str">
            <v>ศรีกันทา</v>
          </cell>
          <cell r="K662" t="str">
            <v>3 5804 00023 39 3</v>
          </cell>
          <cell r="L662" t="str">
            <v>บวกครกหลวง</v>
          </cell>
          <cell r="M662" t="str">
            <v>เชียงใหม่ 3</v>
          </cell>
          <cell r="N662">
            <v>8</v>
          </cell>
          <cell r="O662" t="str">
            <v>สินเชื่อสวัสดิการ</v>
          </cell>
          <cell r="P662" t="str">
            <v>1.บุคคลค้ำประกัน</v>
          </cell>
          <cell r="Q662"/>
          <cell r="R662"/>
          <cell r="S662" t="str">
            <v>จังหวัดแม่สะเรียง</v>
          </cell>
          <cell r="T662" t="str">
            <v>ผบ.291</v>
          </cell>
          <cell r="U662">
            <v>2557</v>
          </cell>
          <cell r="V662" t="str">
            <v>ผบ.2</v>
          </cell>
          <cell r="W662">
            <v>2558</v>
          </cell>
          <cell r="X662">
            <v>23</v>
          </cell>
          <cell r="Y662">
            <v>1</v>
          </cell>
          <cell r="Z662">
            <v>2558</v>
          </cell>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17//2/2566)//รายงานผลสืบวันที่ 27/4/2566</v>
          </cell>
          <cell r="BC662">
            <v>900</v>
          </cell>
          <cell r="BD662">
            <v>25</v>
          </cell>
          <cell r="BE662">
            <v>9</v>
          </cell>
          <cell r="BF662">
            <v>2566</v>
          </cell>
          <cell r="BG662">
            <v>0</v>
          </cell>
          <cell r="BH662" t="str">
            <v>-</v>
          </cell>
          <cell r="BI662" t="str">
            <v>-</v>
          </cell>
          <cell r="BJ662" t="str">
            <v>-</v>
          </cell>
          <cell r="BK662">
            <v>0</v>
          </cell>
          <cell r="BL662">
            <v>1455</v>
          </cell>
          <cell r="BM662">
            <v>0</v>
          </cell>
          <cell r="BN662" t="str">
            <v/>
          </cell>
          <cell r="BO662" t="str">
            <v/>
          </cell>
          <cell r="BP662" t="str">
            <v/>
          </cell>
          <cell r="BQ662" t="str">
            <v>-</v>
          </cell>
          <cell r="BR662" t="str">
            <v>-</v>
          </cell>
          <cell r="BS662" t="str">
            <v>-</v>
          </cell>
          <cell r="BT662" t="str">
            <v>พันตำรวจตรีกิจจา ศรีกันทา</v>
          </cell>
          <cell r="BU662">
            <v>0</v>
          </cell>
          <cell r="BV662" t="str">
            <v>1.นายณกรณ์ หรือกิจจา  ศรีกันทา
2.นางสาวเมธิกา  จันทราพัฒ
3.นายกิจวัฒน์สินธุ์  อมตธนทรัพย์</v>
          </cell>
          <cell r="BW662" t="str">
            <v>จำเลยที่ 1
คู่สมรสจำเลยที่ 1
จำเลยที่ 2</v>
          </cell>
          <cell r="BX662" t="str">
            <v>3-5804-00023-39-3
3-5804-00263-80-7
3-5701-00866-61-1</v>
          </cell>
          <cell r="BY662"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2" t="str">
            <v>ไม่พบ</v>
          </cell>
          <cell r="CA662"/>
          <cell r="CB662">
            <v>3</v>
          </cell>
          <cell r="CC662" t="str">
            <v>เกศินี</v>
          </cell>
          <cell r="CD662"/>
          <cell r="CE662"/>
          <cell r="CF662"/>
          <cell r="CG662"/>
          <cell r="CH662"/>
          <cell r="CI662"/>
          <cell r="CJ662"/>
          <cell r="CK662"/>
          <cell r="CL662"/>
          <cell r="CM662"/>
          <cell r="CN662"/>
          <cell r="CO662"/>
        </row>
        <row r="663">
          <cell r="B663">
            <v>2120</v>
          </cell>
          <cell r="C663">
            <v>656</v>
          </cell>
          <cell r="D663">
            <v>24</v>
          </cell>
          <cell r="E663">
            <v>2</v>
          </cell>
          <cell r="F663">
            <v>2566</v>
          </cell>
          <cell r="G663">
            <v>800082791008</v>
          </cell>
          <cell r="H663" t="str">
            <v>นางสาว</v>
          </cell>
          <cell r="I663" t="str">
            <v>จุฑามาศ</v>
          </cell>
          <cell r="J663" t="str">
            <v>สุดใจ</v>
          </cell>
          <cell r="K663" t="str">
            <v xml:space="preserve">1 5099 01519 10 5 </v>
          </cell>
          <cell r="L663" t="str">
            <v>ช้างคลาน</v>
          </cell>
          <cell r="M663" t="str">
            <v>เชียงใหม่ 1</v>
          </cell>
          <cell r="N663">
            <v>8</v>
          </cell>
          <cell r="O663" t="str">
            <v>สินเชื่อธนาคารประชาชน</v>
          </cell>
          <cell r="P663" t="str">
            <v>1.บุคคลค้ำประกัน</v>
          </cell>
          <cell r="Q663">
            <v>106388</v>
          </cell>
          <cell r="R663">
            <v>34004.25</v>
          </cell>
          <cell r="S663" t="str">
            <v>แขวงเชียงใหม่</v>
          </cell>
          <cell r="T663" t="str">
            <v>ผบE7121</v>
          </cell>
          <cell r="U663">
            <v>2565</v>
          </cell>
          <cell r="V663" t="str">
            <v>ผบE247</v>
          </cell>
          <cell r="W663">
            <v>2566</v>
          </cell>
          <cell r="X663">
            <v>17</v>
          </cell>
          <cell r="Y663">
            <v>1</v>
          </cell>
          <cell r="Z663">
            <v>2566</v>
          </cell>
          <cell r="AA663"/>
          <cell r="AB663"/>
          <cell r="AC663"/>
          <cell r="AD663">
            <v>17</v>
          </cell>
          <cell r="AE663">
            <v>1</v>
          </cell>
          <cell r="AF663">
            <v>2566</v>
          </cell>
          <cell r="AG663"/>
          <cell r="AH663"/>
          <cell r="AI663"/>
          <cell r="AJ663"/>
          <cell r="AK663"/>
          <cell r="AL663"/>
          <cell r="AM663"/>
          <cell r="AN663"/>
          <cell r="AO663"/>
          <cell r="AP663"/>
          <cell r="AQ663"/>
          <cell r="AR663"/>
          <cell r="AS663"/>
          <cell r="AT663"/>
          <cell r="AU663"/>
          <cell r="AV663"/>
          <cell r="AW663"/>
          <cell r="AX663"/>
          <cell r="AY663"/>
          <cell r="AZ663"/>
          <cell r="BA663"/>
          <cell r="BB663" t="str">
            <v>คำสั่งสืบทรัพย์วันที่ 24/2/2566//รายงานผลสืบทรัพย์วันที่ 14/6/2566</v>
          </cell>
          <cell r="BC663">
            <v>900</v>
          </cell>
          <cell r="BD663">
            <v>8</v>
          </cell>
          <cell r="BE663">
            <v>3</v>
          </cell>
          <cell r="BF663">
            <v>2567</v>
          </cell>
          <cell r="BG663">
            <v>0</v>
          </cell>
          <cell r="BH663" t="str">
            <v>-</v>
          </cell>
          <cell r="BI663" t="str">
            <v>-</v>
          </cell>
          <cell r="BJ663" t="str">
            <v>-</v>
          </cell>
          <cell r="BK663">
            <v>0</v>
          </cell>
          <cell r="BL663">
            <v>1105</v>
          </cell>
          <cell r="BM663">
            <v>0</v>
          </cell>
          <cell r="BN663" t="str">
            <v/>
          </cell>
          <cell r="BO663" t="str">
            <v/>
          </cell>
          <cell r="BP663" t="str">
            <v/>
          </cell>
          <cell r="BQ663" t="str">
            <v>-</v>
          </cell>
          <cell r="BR663" t="str">
            <v>-</v>
          </cell>
          <cell r="BS663" t="str">
            <v>-</v>
          </cell>
          <cell r="BT663" t="str">
            <v>นางสาวจุฑามาศ สุดใจ</v>
          </cell>
          <cell r="BU663">
            <v>883165010266</v>
          </cell>
          <cell r="BV663" t="str">
            <v>1.นางสาวจุฑามาศ  สุดใจ
2.นายกิตติชัย  ขันโท
3.นางสาวอัมพิกา  วิริยา</v>
          </cell>
          <cell r="BW663" t="str">
            <v>จำเลยที่ 1
จำเลยที่ 2
จำเลยที่ 3</v>
          </cell>
          <cell r="BX663" t="str">
            <v>1-5099-01519-10-5
1-5099-01390-13-7
1-5099-00257-29-8</v>
          </cell>
          <cell r="BY6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2121</v>
          </cell>
          <cell r="C664">
            <v>657</v>
          </cell>
          <cell r="D664">
            <v>24</v>
          </cell>
          <cell r="E664">
            <v>2</v>
          </cell>
          <cell r="F664">
            <v>2566</v>
          </cell>
          <cell r="G664">
            <v>800064708079</v>
          </cell>
          <cell r="H664" t="str">
            <v>นางสาว</v>
          </cell>
          <cell r="I664" t="str">
            <v>อำพร</v>
          </cell>
          <cell r="J664" t="str">
            <v>มูลปิน</v>
          </cell>
          <cell r="K664">
            <v>3500600246612</v>
          </cell>
          <cell r="L664" t="str">
            <v>ช้างคลาน</v>
          </cell>
          <cell r="M664" t="str">
            <v>เชียงใหม่ 1</v>
          </cell>
          <cell r="N664">
            <v>8</v>
          </cell>
          <cell r="O664" t="str">
            <v>สินเชื่อธนาคารประชาชน</v>
          </cell>
          <cell r="P664" t="str">
            <v>1.บุคคลค้ำประกัน</v>
          </cell>
          <cell r="Q664">
            <v>117764</v>
          </cell>
          <cell r="R664">
            <v>31378.400000000001</v>
          </cell>
          <cell r="S664" t="str">
            <v>แขวงเชียงใหม่</v>
          </cell>
          <cell r="T664" t="str">
            <v>ผบE7119</v>
          </cell>
          <cell r="U664">
            <v>2565</v>
          </cell>
          <cell r="V664" t="str">
            <v>ผบE201</v>
          </cell>
          <cell r="W664">
            <v>2566</v>
          </cell>
          <cell r="X664">
            <v>17</v>
          </cell>
          <cell r="Y664">
            <v>1</v>
          </cell>
          <cell r="Z664">
            <v>2566</v>
          </cell>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รายงานผลสืบทรัพย์วันที่ 17/5/2566</v>
          </cell>
          <cell r="BC664" t="str">
            <v/>
          </cell>
          <cell r="BD664" t="str">
            <v/>
          </cell>
          <cell r="BE664" t="str">
            <v/>
          </cell>
          <cell r="BF664" t="str">
            <v/>
          </cell>
          <cell r="BG664" t="str">
            <v/>
          </cell>
          <cell r="BH664" t="str">
            <v/>
          </cell>
          <cell r="BI664" t="str">
            <v/>
          </cell>
          <cell r="BJ664" t="str">
            <v/>
          </cell>
          <cell r="BK664" t="str">
            <v/>
          </cell>
          <cell r="BL664" t="str">
            <v/>
          </cell>
          <cell r="BM664" t="str">
            <v/>
          </cell>
          <cell r="BN664" t="str">
            <v/>
          </cell>
          <cell r="BO664" t="str">
            <v/>
          </cell>
          <cell r="BP664" t="str">
            <v/>
          </cell>
          <cell r="BQ664" t="str">
            <v/>
          </cell>
          <cell r="BR664" t="str">
            <v/>
          </cell>
          <cell r="BS664" t="str">
            <v/>
          </cell>
          <cell r="BT664" t="str">
            <v>นางสาวอำพร มูลปิน</v>
          </cell>
          <cell r="BU664">
            <v>883165010263</v>
          </cell>
          <cell r="BV664" t="str">
            <v>1.นางสาวอำพร  มูลปิน
2.นายบุญทา  ไชยมณี
3.นางรัศมี  เลวงค์
4.นายภรัณยู  ฮวดเจริญ</v>
          </cell>
          <cell r="BW664" t="str">
            <v>จำเลยที่ 1
คู่สมรสจำเลยที่ 1
จำเลยที่ 2
จำเลยที่ 3</v>
          </cell>
          <cell r="BX664" t="str">
            <v>3-5006-00246-61-2
3-5099-01267-57-9
3-5010-00105-30-0
1-5099-00200-03-2</v>
          </cell>
          <cell r="BY664"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4" t="str">
            <v>ไม่พบ</v>
          </cell>
          <cell r="CA664"/>
          <cell r="CB664">
            <v>4</v>
          </cell>
          <cell r="CC664" t="str">
            <v>เกศินี</v>
          </cell>
          <cell r="CD664"/>
          <cell r="CE664"/>
          <cell r="CF664"/>
          <cell r="CG664"/>
          <cell r="CH664"/>
          <cell r="CI664"/>
          <cell r="CJ664"/>
          <cell r="CK664"/>
          <cell r="CL664"/>
          <cell r="CM664"/>
          <cell r="CN664"/>
          <cell r="CO664"/>
        </row>
        <row r="665">
          <cell r="B665">
            <v>2122</v>
          </cell>
          <cell r="C665">
            <v>658</v>
          </cell>
          <cell r="D665">
            <v>24</v>
          </cell>
          <cell r="E665">
            <v>2</v>
          </cell>
          <cell r="F665">
            <v>2566</v>
          </cell>
          <cell r="G665">
            <v>800072723409</v>
          </cell>
          <cell r="H665" t="str">
            <v>นาย</v>
          </cell>
          <cell r="I665" t="str">
            <v>เจษฎา</v>
          </cell>
          <cell r="J665" t="str">
            <v>สีมา</v>
          </cell>
          <cell r="K665">
            <v>1520700078464</v>
          </cell>
          <cell r="L665" t="str">
            <v>แม่ริม</v>
          </cell>
          <cell r="M665" t="str">
            <v>เชียงใหม่ 2</v>
          </cell>
          <cell r="N665">
            <v>8</v>
          </cell>
          <cell r="O665" t="str">
            <v>สินเชื่อธนาคารประชาชน</v>
          </cell>
          <cell r="P665" t="str">
            <v>1.บุคคลค้ำประกัน</v>
          </cell>
          <cell r="Q665">
            <v>128648.28</v>
          </cell>
          <cell r="R665">
            <v>46461.71</v>
          </cell>
          <cell r="S665" t="str">
            <v>แขวงลำปาง</v>
          </cell>
          <cell r="T665" t="str">
            <v>ผบE4211</v>
          </cell>
          <cell r="U665">
            <v>2565</v>
          </cell>
          <cell r="V665" t="str">
            <v>ผบE266</v>
          </cell>
          <cell r="W665">
            <v>2566</v>
          </cell>
          <cell r="X665">
            <v>23</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v>
          </cell>
          <cell r="BC665">
            <v>300</v>
          </cell>
          <cell r="BD665">
            <v>10</v>
          </cell>
          <cell r="BE665">
            <v>6</v>
          </cell>
          <cell r="BF665">
            <v>2567</v>
          </cell>
          <cell r="BG665">
            <v>0</v>
          </cell>
          <cell r="BH665" t="str">
            <v>-</v>
          </cell>
          <cell r="BI665" t="str">
            <v>-</v>
          </cell>
          <cell r="BJ665" t="str">
            <v>-</v>
          </cell>
          <cell r="BK665">
            <v>0</v>
          </cell>
          <cell r="BL665">
            <v>550</v>
          </cell>
          <cell r="BM665">
            <v>0</v>
          </cell>
          <cell r="BN665" t="str">
            <v/>
          </cell>
          <cell r="BO665" t="str">
            <v/>
          </cell>
          <cell r="BP665" t="str">
            <v/>
          </cell>
          <cell r="BQ665" t="str">
            <v>-</v>
          </cell>
          <cell r="BR665" t="str">
            <v>-</v>
          </cell>
          <cell r="BS665" t="str">
            <v>-</v>
          </cell>
          <cell r="BT665" t="str">
            <v>นายเจษฎา สีมา</v>
          </cell>
          <cell r="BU665">
            <v>883265010635</v>
          </cell>
          <cell r="BV665" t="str">
            <v>1.นายเจษฎา  สีมา</v>
          </cell>
          <cell r="BW665" t="str">
            <v>จำเลย</v>
          </cell>
          <cell r="BX665" t="str">
            <v>1-5207-00078-46-4</v>
          </cell>
          <cell r="BY665"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5" t="str">
            <v>ไม่พบ</v>
          </cell>
          <cell r="CA665"/>
          <cell r="CB665">
            <v>1</v>
          </cell>
          <cell r="CC665" t="str">
            <v>เกศินี</v>
          </cell>
          <cell r="CD665"/>
          <cell r="CE665"/>
          <cell r="CF665"/>
          <cell r="CG665"/>
          <cell r="CH665"/>
          <cell r="CI665"/>
          <cell r="CJ665"/>
          <cell r="CK665"/>
          <cell r="CL665"/>
          <cell r="CM665"/>
          <cell r="CN665"/>
          <cell r="CO665"/>
        </row>
        <row r="666">
          <cell r="B666">
            <v>2123</v>
          </cell>
          <cell r="C666">
            <v>659</v>
          </cell>
          <cell r="D666">
            <v>10</v>
          </cell>
          <cell r="E666">
            <v>4</v>
          </cell>
          <cell r="F666">
            <v>66</v>
          </cell>
          <cell r="G666">
            <v>800100932311</v>
          </cell>
          <cell r="H666" t="str">
            <v>นาย</v>
          </cell>
          <cell r="I666" t="str">
            <v>สยุมพร</v>
          </cell>
          <cell r="J666" t="str">
            <v>เขื่อนขัน</v>
          </cell>
          <cell r="K666" t="str">
            <v>1 5099 00763 88 6</v>
          </cell>
          <cell r="L666" t="str">
            <v>ดอยสะเก็ด</v>
          </cell>
          <cell r="M666" t="str">
            <v>เชียงใหม่ 2</v>
          </cell>
          <cell r="N666">
            <v>8</v>
          </cell>
          <cell r="O666" t="str">
            <v>สินเชื่อธนาคารประชาชน</v>
          </cell>
          <cell r="P666" t="str">
            <v>1.บุคคลค้ำประกัน</v>
          </cell>
          <cell r="Q666">
            <v>86053</v>
          </cell>
          <cell r="R666">
            <v>23476.560000000001</v>
          </cell>
          <cell r="S666" t="str">
            <v>แขวงเชียงใหม่</v>
          </cell>
          <cell r="T666" t="str">
            <v>ผบE7142</v>
          </cell>
          <cell r="U666">
            <v>2565</v>
          </cell>
          <cell r="V666" t="str">
            <v>ผบE228</v>
          </cell>
          <cell r="W666">
            <v>2566</v>
          </cell>
          <cell r="X666">
            <v>17</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
          </cell>
          <cell r="BD666" t="str">
            <v/>
          </cell>
          <cell r="BE666" t="str">
            <v/>
          </cell>
          <cell r="BF666" t="str">
            <v/>
          </cell>
          <cell r="BG666" t="str">
            <v/>
          </cell>
          <cell r="BH666" t="str">
            <v/>
          </cell>
          <cell r="BI666" t="str">
            <v/>
          </cell>
          <cell r="BJ666" t="str">
            <v/>
          </cell>
          <cell r="BK666" t="str">
            <v/>
          </cell>
          <cell r="BL666" t="str">
            <v/>
          </cell>
          <cell r="BM666" t="str">
            <v/>
          </cell>
          <cell r="BN666" t="str">
            <v/>
          </cell>
          <cell r="BO666" t="str">
            <v/>
          </cell>
          <cell r="BP666" t="str">
            <v/>
          </cell>
          <cell r="BQ666" t="str">
            <v/>
          </cell>
          <cell r="BR666" t="str">
            <v/>
          </cell>
          <cell r="BS666" t="str">
            <v/>
          </cell>
          <cell r="BT666" t="str">
            <v>นายสยุมพร เขื่อนขัน</v>
          </cell>
          <cell r="BU666">
            <v>883265010429</v>
          </cell>
          <cell r="BV666"/>
          <cell r="BW666"/>
          <cell r="BX666"/>
          <cell r="BY666"/>
          <cell r="BZ666"/>
          <cell r="CA666"/>
          <cell r="CB666"/>
          <cell r="CC666" t="str">
            <v>เกศินี</v>
          </cell>
          <cell r="CD666"/>
          <cell r="CE666"/>
          <cell r="CF666"/>
          <cell r="CG666"/>
          <cell r="CH666"/>
          <cell r="CI666"/>
          <cell r="CJ666"/>
          <cell r="CK666"/>
          <cell r="CL666"/>
          <cell r="CM666"/>
          <cell r="CN666"/>
          <cell r="CO666"/>
        </row>
        <row r="667">
          <cell r="B667">
            <v>2124</v>
          </cell>
          <cell r="C667">
            <v>660</v>
          </cell>
          <cell r="D667">
            <v>3</v>
          </cell>
          <cell r="E667">
            <v>3</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t="str">
            <v>คำสั่งดำเนินการ3/3/2566//รายงานสืบทรัพย์วันที่ 18/7/2566</v>
          </cell>
          <cell r="BC667">
            <v>1200</v>
          </cell>
          <cell r="BD667">
            <v>10</v>
          </cell>
          <cell r="BE667">
            <v>6</v>
          </cell>
          <cell r="BF667">
            <v>2567</v>
          </cell>
          <cell r="BG667">
            <v>0</v>
          </cell>
          <cell r="BH667" t="str">
            <v>-</v>
          </cell>
          <cell r="BI667" t="str">
            <v>-</v>
          </cell>
          <cell r="BJ667" t="str">
            <v>-</v>
          </cell>
          <cell r="BK667">
            <v>0</v>
          </cell>
          <cell r="BL667">
            <v>1315</v>
          </cell>
          <cell r="BM667">
            <v>0</v>
          </cell>
          <cell r="BN667" t="str">
            <v/>
          </cell>
          <cell r="BO667" t="str">
            <v/>
          </cell>
          <cell r="BP667" t="str">
            <v/>
          </cell>
          <cell r="BQ667" t="str">
            <v>-</v>
          </cell>
          <cell r="BR667" t="str">
            <v>-</v>
          </cell>
          <cell r="BS667" t="str">
            <v>-</v>
          </cell>
          <cell r="BT667" t="str">
            <v>นายสยุมพร เขื่อนขัน</v>
          </cell>
          <cell r="BU667">
            <v>883265010429</v>
          </cell>
          <cell r="BV667" t="str">
            <v>1.นายสยุมพร  เขื่อนขัน
2.นายปฐมพงศ์  ถมมา
3.นางธารารัตน์  นิมะวัฒนะ
4.นายสุกิจ  นิมะวัฒนะ</v>
          </cell>
          <cell r="BW667" t="str">
            <v>จำเลยที่ 1
จำเลยที่ 2
จำเลยที่ 3
คู่สมรสจำเลยที่ 3</v>
          </cell>
          <cell r="BX667" t="str">
            <v>1-5099-00763-88-6
3-5005-00295-25-5
3-1302-00331-39-0
3-1014-00430-21-0</v>
          </cell>
          <cell r="BY667"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7" t="str">
            <v>ไม่พบ</v>
          </cell>
          <cell r="CA667"/>
          <cell r="CB667"/>
          <cell r="CC667" t="str">
            <v>เกศินี</v>
          </cell>
          <cell r="CD667"/>
          <cell r="CE667"/>
          <cell r="CF667"/>
          <cell r="CG667"/>
          <cell r="CH667"/>
          <cell r="CI667"/>
          <cell r="CJ667"/>
          <cell r="CK667"/>
          <cell r="CL667"/>
          <cell r="CM667"/>
          <cell r="CN667"/>
          <cell r="CO667"/>
        </row>
        <row r="668">
          <cell r="B668">
            <v>2125</v>
          </cell>
          <cell r="C668">
            <v>661</v>
          </cell>
          <cell r="D668">
            <v>24</v>
          </cell>
          <cell r="E668">
            <v>3</v>
          </cell>
          <cell r="F668">
            <v>2566</v>
          </cell>
          <cell r="G668">
            <v>800038885581</v>
          </cell>
          <cell r="H668" t="str">
            <v>นาย</v>
          </cell>
          <cell r="I668" t="str">
            <v>สรายุทธ์</v>
          </cell>
          <cell r="J668" t="str">
            <v>อยู่คง</v>
          </cell>
          <cell r="K668">
            <v>3600400463635</v>
          </cell>
          <cell r="L668" t="str">
            <v>บวกครกหลวง</v>
          </cell>
          <cell r="M668" t="str">
            <v>เชียงใหม่ 3</v>
          </cell>
          <cell r="N668">
            <v>8</v>
          </cell>
          <cell r="O668" t="str">
            <v>สินเชื่อธนาคารประชาชน</v>
          </cell>
          <cell r="P668" t="str">
            <v>1.บุคคลค้ำประกัน</v>
          </cell>
          <cell r="Q668"/>
          <cell r="R668"/>
          <cell r="S668" t="str">
            <v>จังหวัดลำพูน</v>
          </cell>
          <cell r="T668" t="str">
            <v>ผบ.3281</v>
          </cell>
          <cell r="U668">
            <v>2558</v>
          </cell>
          <cell r="V668" t="str">
            <v>ผบ.8138</v>
          </cell>
          <cell r="W668">
            <v>2559</v>
          </cell>
          <cell r="X668">
            <v>25</v>
          </cell>
          <cell r="Y668">
            <v>1</v>
          </cell>
          <cell r="Z668">
            <v>2559</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คำสั่งดำเนินการ24/3/2566//รายงานสืบทรัพย์วันที่ 19/9/2566</v>
          </cell>
          <cell r="BC668">
            <v>1200</v>
          </cell>
          <cell r="BD668">
            <v>27</v>
          </cell>
          <cell r="BE668">
            <v>3</v>
          </cell>
          <cell r="BF668">
            <v>2567</v>
          </cell>
          <cell r="BG668">
            <v>0</v>
          </cell>
          <cell r="BH668" t="str">
            <v>-</v>
          </cell>
          <cell r="BI668" t="str">
            <v>-</v>
          </cell>
          <cell r="BJ668" t="str">
            <v>-</v>
          </cell>
          <cell r="BK668">
            <v>0</v>
          </cell>
          <cell r="BL668">
            <v>1625</v>
          </cell>
          <cell r="BM668">
            <v>0</v>
          </cell>
          <cell r="BN668" t="str">
            <v/>
          </cell>
          <cell r="BO668" t="str">
            <v/>
          </cell>
          <cell r="BP668" t="str">
            <v/>
          </cell>
          <cell r="BQ668" t="str">
            <v>-</v>
          </cell>
          <cell r="BR668" t="str">
            <v>-</v>
          </cell>
          <cell r="BS668" t="str">
            <v>-</v>
          </cell>
          <cell r="BT668" t="str">
            <v>นายสรายุทธ์ อยู่คง</v>
          </cell>
          <cell r="BU668">
            <v>823658010221</v>
          </cell>
          <cell r="BV668" t="str">
            <v>1.นายอมรานันท์ อยู่คง
2.นางสาวตะวัน เหลาหวายนอก
3.นายปกรณ์ ทิพย์วงค์
4.นางสาวตุลจักร หลวงจันทร์</v>
          </cell>
          <cell r="BW668" t="str">
            <v>จำเลยที่ 1
คู่สมรสจำเลยที่ 1
จำเลยที่ 2
จำเลยที่ 3</v>
          </cell>
          <cell r="BX668" t="str">
            <v xml:space="preserve">3-6004-00463-5
1-1999-00062-83-1
3-5012-00697-27-8
3-5007-00146-97-1
</v>
          </cell>
          <cell r="BY6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8" t="str">
            <v>พบ</v>
          </cell>
          <cell r="CA668"/>
          <cell r="CB668"/>
          <cell r="CC668" t="str">
            <v>เกศินี</v>
          </cell>
          <cell r="CD668"/>
          <cell r="CE668"/>
          <cell r="CF668"/>
          <cell r="CG668"/>
          <cell r="CH668"/>
          <cell r="CI668"/>
          <cell r="CJ668"/>
          <cell r="CK668"/>
          <cell r="CL668"/>
          <cell r="CM668"/>
          <cell r="CN668"/>
          <cell r="CO668"/>
        </row>
        <row r="669">
          <cell r="B669">
            <v>2126</v>
          </cell>
          <cell r="C669">
            <v>662</v>
          </cell>
          <cell r="D669">
            <v>24</v>
          </cell>
          <cell r="E669">
            <v>3</v>
          </cell>
          <cell r="F669">
            <v>2566</v>
          </cell>
          <cell r="G669">
            <v>800029173625</v>
          </cell>
          <cell r="H669" t="str">
            <v>นาย</v>
          </cell>
          <cell r="I669" t="str">
            <v>สุชัย</v>
          </cell>
          <cell r="J669" t="str">
            <v>จันทร์เปรียง</v>
          </cell>
          <cell r="K669" t="str">
            <v>5 3317 0023 14 2</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จังหวัดศรีสะเกษ</v>
          </cell>
          <cell r="T669" t="str">
            <v>ผบ.5923</v>
          </cell>
          <cell r="U669">
            <v>2558</v>
          </cell>
          <cell r="V669" t="str">
            <v>ผบ.236</v>
          </cell>
          <cell r="W669">
            <v>2559</v>
          </cell>
          <cell r="X669">
            <v>1</v>
          </cell>
          <cell r="Y669">
            <v>2</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8/8/2566</v>
          </cell>
          <cell r="BC669" t="str">
            <v/>
          </cell>
          <cell r="BD669" t="str">
            <v/>
          </cell>
          <cell r="BE669" t="str">
            <v/>
          </cell>
          <cell r="BF669" t="str">
            <v/>
          </cell>
          <cell r="BG669" t="str">
            <v/>
          </cell>
          <cell r="BH669" t="str">
            <v/>
          </cell>
          <cell r="BI669" t="str">
            <v/>
          </cell>
          <cell r="BJ669" t="str">
            <v/>
          </cell>
          <cell r="BK669" t="str">
            <v/>
          </cell>
          <cell r="BL669" t="str">
            <v/>
          </cell>
          <cell r="BM669" t="str">
            <v/>
          </cell>
          <cell r="BN669" t="str">
            <v/>
          </cell>
          <cell r="BO669" t="str">
            <v/>
          </cell>
          <cell r="BP669" t="str">
            <v/>
          </cell>
          <cell r="BQ669" t="str">
            <v/>
          </cell>
          <cell r="BR669" t="str">
            <v/>
          </cell>
          <cell r="BS669" t="str">
            <v/>
          </cell>
          <cell r="BT669" t="str">
            <v>นายสุชัย จันทร์เปรียง</v>
          </cell>
          <cell r="BU669">
            <v>823658010357</v>
          </cell>
          <cell r="BV669"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69" t="str">
            <v>จำเลยที่ 1
คู่สมรสจำเลยที่ 1
จำเลยที่ 2
คู่สมรสจำเลยที่ 2
จำเลยที่ 3</v>
          </cell>
          <cell r="BX669" t="str">
            <v>5-3317-00023-14-2
3-5099-01151-92-9
5-4017-00008-71-1
1-5399-00140-22-6
1-5016-00001-30-4</v>
          </cell>
          <cell r="BY669"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69" t="str">
            <v>ไม่พบ</v>
          </cell>
          <cell r="CA669"/>
          <cell r="CB669"/>
          <cell r="CC669" t="str">
            <v>เกศินี</v>
          </cell>
          <cell r="CD669"/>
          <cell r="CE669"/>
          <cell r="CF669"/>
          <cell r="CG669"/>
          <cell r="CH669"/>
          <cell r="CI669"/>
          <cell r="CJ669"/>
          <cell r="CK669"/>
          <cell r="CL669"/>
          <cell r="CM669"/>
          <cell r="CN669"/>
          <cell r="CO669"/>
        </row>
        <row r="670">
          <cell r="B670">
            <v>2127</v>
          </cell>
          <cell r="C670">
            <v>663</v>
          </cell>
          <cell r="D670">
            <v>24</v>
          </cell>
          <cell r="E670">
            <v>3</v>
          </cell>
          <cell r="F670">
            <v>2566</v>
          </cell>
          <cell r="G670">
            <v>800030195104</v>
          </cell>
          <cell r="H670" t="str">
            <v>นางสาว</v>
          </cell>
          <cell r="I670" t="str">
            <v>ศิริพร</v>
          </cell>
          <cell r="J670" t="str">
            <v>จะหย่อ</v>
          </cell>
          <cell r="K670">
            <v>1500600005376</v>
          </cell>
          <cell r="L670" t="str">
            <v>บวกครกหลวง</v>
          </cell>
          <cell r="M670" t="str">
            <v>เชียงใหม่ 3</v>
          </cell>
          <cell r="N670">
            <v>8</v>
          </cell>
          <cell r="O670" t="str">
            <v>สินเชื่อธนาคารประชาชน</v>
          </cell>
          <cell r="P670" t="str">
            <v>1.บุคคลค้ำประกัน</v>
          </cell>
          <cell r="Q670">
            <v>38000</v>
          </cell>
          <cell r="R670">
            <v>5732.5</v>
          </cell>
          <cell r="S670" t="str">
            <v>แขวงเชียงใหม่</v>
          </cell>
          <cell r="T670" t="str">
            <v>ผบ.10412</v>
          </cell>
          <cell r="U670">
            <v>2558</v>
          </cell>
          <cell r="V670" t="str">
            <v>ผบ.976</v>
          </cell>
          <cell r="W670">
            <v>2559</v>
          </cell>
          <cell r="X670"/>
          <cell r="Y670"/>
          <cell r="Z670"/>
          <cell r="AA670">
            <v>16</v>
          </cell>
          <cell r="AB670">
            <v>2</v>
          </cell>
          <cell r="AC670">
            <v>2559</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 24/3/2566//รายงานสืบทรัพย์วันที่ 19/9/2566</v>
          </cell>
          <cell r="BC670">
            <v>1500</v>
          </cell>
          <cell r="BD670">
            <v>1</v>
          </cell>
          <cell r="BE670">
            <v>7</v>
          </cell>
          <cell r="BF670">
            <v>2567</v>
          </cell>
          <cell r="BG670">
            <v>0</v>
          </cell>
          <cell r="BH670" t="str">
            <v>-</v>
          </cell>
          <cell r="BI670" t="str">
            <v>-</v>
          </cell>
          <cell r="BJ670" t="str">
            <v>-</v>
          </cell>
          <cell r="BK670">
            <v>0</v>
          </cell>
          <cell r="BL670">
            <v>1855</v>
          </cell>
          <cell r="BM670">
            <v>0</v>
          </cell>
          <cell r="BN670" t="str">
            <v/>
          </cell>
          <cell r="BO670" t="str">
            <v/>
          </cell>
          <cell r="BP670" t="str">
            <v/>
          </cell>
          <cell r="BQ670" t="str">
            <v>-</v>
          </cell>
          <cell r="BR670" t="str">
            <v>-</v>
          </cell>
          <cell r="BS670" t="str">
            <v>-</v>
          </cell>
          <cell r="BT670" t="str">
            <v>นางสาวศิริพร จะหย่อ</v>
          </cell>
          <cell r="BU670">
            <v>823658010494</v>
          </cell>
          <cell r="BV670" t="str">
            <v>1.นางสาวศิริพร จะหย่อ
2.นายวุฒิกร คำหล้า
3.นางสาวจันทร์จิรา บุญเป็ง
4.นายณรงค์ฤทธิ์ คำหล้า
5.นางสาวธนิดา คำหล้า</v>
          </cell>
          <cell r="BW670" t="str">
            <v>จำเลยที่ 1
จำเลยที่ 2
คู่สมรสจำเลยที่ 2
จำเลยที่ 3
คู่สมรสจำเลยที่ 3</v>
          </cell>
          <cell r="BX670" t="str">
            <v xml:space="preserve">1-5006-00005-37-6
3-5014-00137-16-1
1-5099-00226-62-7
1-5099-00632-55-2
1-5099-00818-58-3
</v>
          </cell>
          <cell r="BY67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0" t="str">
            <v>พบ</v>
          </cell>
          <cell r="CA670"/>
          <cell r="CB670"/>
          <cell r="CC670" t="str">
            <v>เกศินี</v>
          </cell>
          <cell r="CD670"/>
          <cell r="CE670"/>
          <cell r="CF670"/>
          <cell r="CG670"/>
          <cell r="CH670"/>
          <cell r="CI670"/>
          <cell r="CJ670"/>
          <cell r="CK670"/>
        </row>
        <row r="671">
          <cell r="B671">
            <v>2128</v>
          </cell>
          <cell r="C671">
            <v>664</v>
          </cell>
          <cell r="D671">
            <v>24</v>
          </cell>
          <cell r="E671">
            <v>3</v>
          </cell>
          <cell r="F671">
            <v>2566</v>
          </cell>
          <cell r="G671">
            <v>800046636083</v>
          </cell>
          <cell r="H671" t="str">
            <v>นางสาว</v>
          </cell>
          <cell r="I671" t="str">
            <v>ภรณ์ทิพย์</v>
          </cell>
          <cell r="J671" t="str">
            <v>ศรสวรรค์</v>
          </cell>
          <cell r="K671">
            <v>1509900688469</v>
          </cell>
          <cell r="L671" t="str">
            <v>บวกครกหลวง</v>
          </cell>
          <cell r="M671" t="str">
            <v>เชียงใหม่ 3</v>
          </cell>
          <cell r="N671">
            <v>8</v>
          </cell>
          <cell r="O671" t="str">
            <v>สินเชื่อธนาคารประชาชน</v>
          </cell>
          <cell r="P671" t="str">
            <v>1.บุคคลค้ำประกัน</v>
          </cell>
          <cell r="Q671">
            <v>25692.2</v>
          </cell>
          <cell r="R671">
            <v>1355.44</v>
          </cell>
          <cell r="S671" t="str">
            <v>แขวงเชียงใหม่</v>
          </cell>
          <cell r="T671" t="str">
            <v>ผบ.10413</v>
          </cell>
          <cell r="U671">
            <v>2558</v>
          </cell>
          <cell r="V671" t="str">
            <v>ผบ.957</v>
          </cell>
          <cell r="W671">
            <v>2559</v>
          </cell>
          <cell r="X671">
            <v>16</v>
          </cell>
          <cell r="Y671">
            <v>2</v>
          </cell>
          <cell r="Z671">
            <v>2559</v>
          </cell>
          <cell r="AA671"/>
          <cell r="AB671"/>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คำสั่งดำเนินการ24/3/2566//รายงานสืบทรัพย์วันที่ 8/8/2566</v>
          </cell>
          <cell r="BC671" t="str">
            <v/>
          </cell>
          <cell r="BD671" t="str">
            <v/>
          </cell>
          <cell r="BE671" t="str">
            <v/>
          </cell>
          <cell r="BF671" t="str">
            <v/>
          </cell>
          <cell r="BG671" t="str">
            <v/>
          </cell>
          <cell r="BH671" t="str">
            <v/>
          </cell>
          <cell r="BI671" t="str">
            <v/>
          </cell>
          <cell r="BJ671" t="str">
            <v/>
          </cell>
          <cell r="BK671" t="str">
            <v/>
          </cell>
          <cell r="BL671" t="str">
            <v/>
          </cell>
          <cell r="BM671" t="str">
            <v/>
          </cell>
          <cell r="BN671" t="str">
            <v/>
          </cell>
          <cell r="BO671" t="str">
            <v/>
          </cell>
          <cell r="BP671" t="str">
            <v/>
          </cell>
          <cell r="BQ671" t="str">
            <v/>
          </cell>
          <cell r="BR671" t="str">
            <v/>
          </cell>
          <cell r="BS671" t="str">
            <v/>
          </cell>
          <cell r="BT671" t="str">
            <v>นางสาวภรณ์ทิพย์ ศรสวรรค์</v>
          </cell>
          <cell r="BU671">
            <v>823658010496</v>
          </cell>
          <cell r="BV671" t="str">
            <v>1.นางสวภรณ์ทิพย์  ศรสวรรค์
2.ด.ต.สุวิทย์  ขันทอง
3.นางกรรฺการ์  ขันทอง
4.นางสายทิพย์  เอื้องเงิน</v>
          </cell>
          <cell r="BW671" t="str">
            <v>จำเลยที่ 1
จำเลยที่ 2
คู่สมรสจำเลยที่ 2
จำเลยที่ 3</v>
          </cell>
          <cell r="BX671" t="str">
            <v>1-5099-00688-46-9
3-7703-00212-14-1
3-5012-01041-93-7
5-5019-00024-35-3</v>
          </cell>
          <cell r="BY67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1" t="str">
            <v>ไม่พบ</v>
          </cell>
          <cell r="CA671"/>
          <cell r="CB671"/>
          <cell r="CC671" t="str">
            <v>เกศินี</v>
          </cell>
          <cell r="CD671"/>
          <cell r="CE671"/>
          <cell r="CF671"/>
          <cell r="CG671"/>
          <cell r="CH671"/>
          <cell r="CI671"/>
          <cell r="CJ671"/>
          <cell r="CK671"/>
        </row>
        <row r="672">
          <cell r="B672">
            <v>2129</v>
          </cell>
          <cell r="C672">
            <v>665</v>
          </cell>
          <cell r="D672">
            <v>24</v>
          </cell>
          <cell r="E672">
            <v>3</v>
          </cell>
          <cell r="F672">
            <v>2566</v>
          </cell>
          <cell r="G672">
            <v>800026096977</v>
          </cell>
          <cell r="H672" t="str">
            <v>นาย</v>
          </cell>
          <cell r="I672" t="str">
            <v>ธนาวุฒิ</v>
          </cell>
          <cell r="J672" t="str">
            <v>วงค์ถาติ๊บ</v>
          </cell>
          <cell r="K672">
            <v>1540500045805</v>
          </cell>
          <cell r="L672" t="str">
            <v>บวกครกหลวง</v>
          </cell>
          <cell r="M672" t="str">
            <v>เชียงใหม่ 3</v>
          </cell>
          <cell r="N672">
            <v>8</v>
          </cell>
          <cell r="O672" t="str">
            <v>สินเชื่อธนาคารประชาชน</v>
          </cell>
          <cell r="P672" t="str">
            <v>1.บุคคลค้ำประกัน</v>
          </cell>
          <cell r="Q672">
            <v>66076.5</v>
          </cell>
          <cell r="R672">
            <v>7601.67</v>
          </cell>
          <cell r="S672" t="str">
            <v>จังหวัดลำพูน</v>
          </cell>
          <cell r="T672" t="str">
            <v>ผบ.3280</v>
          </cell>
          <cell r="U672">
            <v>2558</v>
          </cell>
          <cell r="V672" t="str">
            <v>ผบ.695</v>
          </cell>
          <cell r="W672">
            <v>2559</v>
          </cell>
          <cell r="X672"/>
          <cell r="Y672"/>
          <cell r="Z672"/>
          <cell r="AA672">
            <v>20</v>
          </cell>
          <cell r="AB672">
            <v>4</v>
          </cell>
          <cell r="AC672">
            <v>2558</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19/9/2566</v>
          </cell>
          <cell r="BC672">
            <v>1200</v>
          </cell>
          <cell r="BD672">
            <v>27</v>
          </cell>
          <cell r="BE672">
            <v>3</v>
          </cell>
          <cell r="BF672">
            <v>2567</v>
          </cell>
          <cell r="BG672">
            <v>0</v>
          </cell>
          <cell r="BH672" t="str">
            <v>-</v>
          </cell>
          <cell r="BI672" t="str">
            <v>-</v>
          </cell>
          <cell r="BJ672" t="str">
            <v>-</v>
          </cell>
          <cell r="BK672">
            <v>0</v>
          </cell>
          <cell r="BL672">
            <v>1800</v>
          </cell>
          <cell r="BM672">
            <v>0</v>
          </cell>
          <cell r="BN672" t="str">
            <v/>
          </cell>
          <cell r="BO672" t="str">
            <v/>
          </cell>
          <cell r="BP672" t="str">
            <v/>
          </cell>
          <cell r="BQ672" t="str">
            <v>-</v>
          </cell>
          <cell r="BR672" t="str">
            <v>-</v>
          </cell>
          <cell r="BS672" t="str">
            <v>-</v>
          </cell>
          <cell r="BT672" t="str">
            <v>นายธนาวุฒิ วงค์ถาติ๊บ</v>
          </cell>
          <cell r="BU672">
            <v>823658010225</v>
          </cell>
          <cell r="BV672" t="str">
            <v xml:space="preserve">1.นายธนาวุฒิ วงค์ถาติ๊บ
2.นางสาวศรีภิญญารัฎฐ์ พิทักษ์ชาญชัยกุล
3.นายนิรุจน์ แจ่มจำรัส
4.นางสาวณัฐษิฎา โวทวี
</v>
          </cell>
          <cell r="BW672" t="str">
            <v>จำเลยที่1
จำเลยที่ 2
จำเลยที่ 3
คู่สมรสจำเลยที่ 3</v>
          </cell>
          <cell r="BX672" t="str">
            <v>1-5405-00045-80-5
1-5099-00521-71-8
3-1009-03364-89-5
1-1005-00023-76-7</v>
          </cell>
          <cell r="BY672"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2"/>
          <cell r="CA672"/>
          <cell r="CB672"/>
          <cell r="CC672"/>
          <cell r="CD672"/>
          <cell r="CE672"/>
          <cell r="CF672"/>
          <cell r="CG672"/>
          <cell r="CH672"/>
          <cell r="CI672"/>
          <cell r="CJ672"/>
          <cell r="CK672"/>
        </row>
        <row r="673">
          <cell r="B673">
            <v>2130</v>
          </cell>
          <cell r="C673">
            <v>666</v>
          </cell>
          <cell r="D673">
            <v>24</v>
          </cell>
          <cell r="E673">
            <v>3</v>
          </cell>
          <cell r="F673">
            <v>2566</v>
          </cell>
          <cell r="G673">
            <v>800026779457</v>
          </cell>
          <cell r="H673" t="str">
            <v>นางสาว</v>
          </cell>
          <cell r="I673" t="str">
            <v>วิไลพร</v>
          </cell>
          <cell r="J673" t="str">
            <v>เชื้อลอง</v>
          </cell>
          <cell r="K673">
            <v>1521200042755</v>
          </cell>
          <cell r="L673" t="str">
            <v>บวกครกหลวง</v>
          </cell>
          <cell r="M673" t="str">
            <v>เชียงใหม่ 3</v>
          </cell>
          <cell r="N673">
            <v>8</v>
          </cell>
          <cell r="O673" t="str">
            <v>สินเชื่อธนาคารประชาชน</v>
          </cell>
          <cell r="P673" t="str">
            <v>1.บุคคลค้ำประกัน</v>
          </cell>
          <cell r="Q673">
            <v>61659</v>
          </cell>
          <cell r="R673">
            <v>5325.9</v>
          </cell>
          <cell r="S673" t="str">
            <v>แขวงลำปาง</v>
          </cell>
          <cell r="T673" t="str">
            <v>ผบ.4451</v>
          </cell>
          <cell r="U673">
            <v>2558</v>
          </cell>
          <cell r="V673" t="str">
            <v>ผบ.201</v>
          </cell>
          <cell r="W673">
            <v>2559</v>
          </cell>
          <cell r="X673">
            <v>25</v>
          </cell>
          <cell r="Y673">
            <v>1</v>
          </cell>
          <cell r="Z673">
            <v>2559</v>
          </cell>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คำสั่งดำเนินการ20/3/2566//รายงานสืบทรัพย์วันที่ 8/8/2566</v>
          </cell>
          <cell r="BC673" t="str">
            <v/>
          </cell>
          <cell r="BD673" t="str">
            <v/>
          </cell>
          <cell r="BE673" t="str">
            <v/>
          </cell>
          <cell r="BF673" t="str">
            <v/>
          </cell>
          <cell r="BG673" t="str">
            <v/>
          </cell>
          <cell r="BH673" t="str">
            <v/>
          </cell>
          <cell r="BI673" t="str">
            <v/>
          </cell>
          <cell r="BJ673" t="str">
            <v/>
          </cell>
          <cell r="BK673" t="str">
            <v/>
          </cell>
          <cell r="BL673" t="str">
            <v/>
          </cell>
          <cell r="BM673" t="str">
            <v/>
          </cell>
          <cell r="BN673" t="str">
            <v/>
          </cell>
          <cell r="BO673" t="str">
            <v/>
          </cell>
          <cell r="BP673" t="str">
            <v/>
          </cell>
          <cell r="BQ673" t="str">
            <v/>
          </cell>
          <cell r="BR673" t="str">
            <v/>
          </cell>
          <cell r="BS673" t="str">
            <v/>
          </cell>
          <cell r="BT673" t="str">
            <v>นางสาววิไลพร เชื้อลอง</v>
          </cell>
          <cell r="BU673">
            <v>823658010088</v>
          </cell>
          <cell r="BV673" t="str">
            <v>1.นางสาววิไลพร  เชื้อลอง
2.นางสาวทัศนีย์  สุเป็ง
3.นางสาวพรรณี  บังวรรณ</v>
          </cell>
          <cell r="BW673" t="str">
            <v>จำเลยที่ 1
จำเลยที่ 2
จำเลยที่ 3</v>
          </cell>
          <cell r="BX673" t="str">
            <v>1-5212-00042-75-5
1-5004-00077-49-7
1-5003-00075-04-2</v>
          </cell>
          <cell r="BY673"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3" t="str">
            <v>ไม่พบ</v>
          </cell>
          <cell r="CA673"/>
          <cell r="CB673"/>
          <cell r="CC673"/>
          <cell r="CD673"/>
          <cell r="CE673"/>
          <cell r="CF673"/>
          <cell r="CG673"/>
          <cell r="CH673"/>
          <cell r="CI673"/>
          <cell r="CJ673"/>
          <cell r="CK673"/>
        </row>
        <row r="674">
          <cell r="B674">
            <v>2131</v>
          </cell>
          <cell r="C674">
            <v>667</v>
          </cell>
          <cell r="D674">
            <v>24</v>
          </cell>
          <cell r="E674">
            <v>3</v>
          </cell>
          <cell r="F674">
            <v>2566</v>
          </cell>
          <cell r="G674">
            <v>800035221491</v>
          </cell>
          <cell r="H674" t="str">
            <v>นางสาว</v>
          </cell>
          <cell r="I674" t="str">
            <v>ไพริน</v>
          </cell>
          <cell r="J674" t="str">
            <v>ปรางค์มณี</v>
          </cell>
          <cell r="K674">
            <v>3100202948831</v>
          </cell>
          <cell r="L674" t="str">
            <v>บวกครกหลวง</v>
          </cell>
          <cell r="M674" t="str">
            <v>เชียงใหม่ 3</v>
          </cell>
          <cell r="N674">
            <v>8</v>
          </cell>
          <cell r="O674" t="str">
            <v>สินเชื่อธนาคารประชาชน</v>
          </cell>
          <cell r="P674" t="str">
            <v>1.บุคคลค้ำประกัน</v>
          </cell>
          <cell r="Q674">
            <v>48562.080000000002</v>
          </cell>
          <cell r="R674">
            <v>3989.48</v>
          </cell>
          <cell r="S674" t="str">
            <v>แขวงเชียงใหม่</v>
          </cell>
          <cell r="T674" t="str">
            <v>ผบ.1311</v>
          </cell>
          <cell r="U674">
            <v>2558</v>
          </cell>
          <cell r="V674" t="str">
            <v>ผบ.2107</v>
          </cell>
          <cell r="W674">
            <v>2558</v>
          </cell>
          <cell r="X674">
            <v>23</v>
          </cell>
          <cell r="Y674">
            <v>4</v>
          </cell>
          <cell r="Z674">
            <v>2558</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คำสั่งดำเนินการ24/3/2566//รายงานสืบทรัพย์วันที่ 8/8/2566</v>
          </cell>
          <cell r="BC674">
            <v>600</v>
          </cell>
          <cell r="BD674">
            <v>27</v>
          </cell>
          <cell r="BE674">
            <v>3</v>
          </cell>
          <cell r="BF674">
            <v>2567</v>
          </cell>
          <cell r="BG674">
            <v>0</v>
          </cell>
          <cell r="BH674" t="str">
            <v>-</v>
          </cell>
          <cell r="BI674" t="str">
            <v>-</v>
          </cell>
          <cell r="BJ674" t="str">
            <v>-</v>
          </cell>
          <cell r="BK674">
            <v>0</v>
          </cell>
          <cell r="BL674">
            <v>605</v>
          </cell>
          <cell r="BM674">
            <v>0</v>
          </cell>
          <cell r="BN674" t="str">
            <v/>
          </cell>
          <cell r="BO674" t="str">
            <v/>
          </cell>
          <cell r="BP674" t="str">
            <v/>
          </cell>
          <cell r="BQ674" t="str">
            <v>-</v>
          </cell>
          <cell r="BR674" t="str">
            <v>-</v>
          </cell>
          <cell r="BS674" t="str">
            <v>-</v>
          </cell>
          <cell r="BT674" t="str">
            <v>นางสาวไพริน ปรางค์มณี</v>
          </cell>
          <cell r="BU674">
            <v>823658010021</v>
          </cell>
          <cell r="BV674" t="str">
            <v>1.นางสาวไพริน  ปรางค์มณี
2.นางวาสนา  กรัมพัด</v>
          </cell>
          <cell r="BW674" t="str">
            <v>จำเลยที่ 1
จำเลยที่ 2</v>
          </cell>
          <cell r="BX674" t="str">
            <v>3-1002-02948-83-1
3-5099-00218-01-9</v>
          </cell>
          <cell r="BY674"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4" t="str">
            <v>ไม่พบ</v>
          </cell>
          <cell r="CA674"/>
          <cell r="CB674"/>
          <cell r="CC674"/>
          <cell r="CD674"/>
          <cell r="CE674"/>
          <cell r="CF674"/>
          <cell r="CG674"/>
          <cell r="CH674"/>
          <cell r="CI674"/>
          <cell r="CJ674"/>
          <cell r="CK674"/>
        </row>
        <row r="675">
          <cell r="B675">
            <v>2132</v>
          </cell>
          <cell r="C675">
            <v>668</v>
          </cell>
          <cell r="D675">
            <v>24</v>
          </cell>
          <cell r="E675">
            <v>3</v>
          </cell>
          <cell r="F675">
            <v>2566</v>
          </cell>
          <cell r="G675">
            <v>839751007171</v>
          </cell>
          <cell r="H675" t="str">
            <v>นาย</v>
          </cell>
          <cell r="I675" t="str">
            <v>อนันท์</v>
          </cell>
          <cell r="J675" t="str">
            <v>ฝั้นสาย</v>
          </cell>
          <cell r="K675">
            <v>3520200057201</v>
          </cell>
          <cell r="L675" t="str">
            <v>บวกครกหลวง</v>
          </cell>
          <cell r="M675" t="str">
            <v>เชียงใหม่ 3</v>
          </cell>
          <cell r="N675">
            <v>8</v>
          </cell>
          <cell r="O675" t="str">
            <v>สวัสดิการ</v>
          </cell>
          <cell r="P675" t="str">
            <v>1.บุคคลค้ำประกัน</v>
          </cell>
          <cell r="Q675">
            <v>126516.58</v>
          </cell>
          <cell r="R675">
            <v>27569.35</v>
          </cell>
          <cell r="S675" t="str">
            <v>แขวงลำปาง</v>
          </cell>
          <cell r="T675" t="str">
            <v>ผบ.4911</v>
          </cell>
          <cell r="U675">
            <v>2558</v>
          </cell>
          <cell r="V675" t="str">
            <v>ผบ.301</v>
          </cell>
          <cell r="W675">
            <v>2559</v>
          </cell>
          <cell r="X675"/>
          <cell r="Y675"/>
          <cell r="Z675"/>
          <cell r="AA675">
            <v>26</v>
          </cell>
          <cell r="AB675">
            <v>1</v>
          </cell>
          <cell r="AC675">
            <v>2559</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19/9/2566</v>
          </cell>
          <cell r="BC675">
            <v>1200</v>
          </cell>
          <cell r="BD675">
            <v>1</v>
          </cell>
          <cell r="BE675">
            <v>7</v>
          </cell>
          <cell r="BF675">
            <v>2567</v>
          </cell>
          <cell r="BG675">
            <v>0</v>
          </cell>
          <cell r="BH675" t="str">
            <v>-</v>
          </cell>
          <cell r="BI675" t="str">
            <v>-</v>
          </cell>
          <cell r="BJ675" t="str">
            <v>-</v>
          </cell>
          <cell r="BK675">
            <v>0</v>
          </cell>
          <cell r="BL675">
            <v>1710</v>
          </cell>
          <cell r="BM675">
            <v>0</v>
          </cell>
          <cell r="BN675" t="str">
            <v/>
          </cell>
          <cell r="BO675" t="str">
            <v/>
          </cell>
          <cell r="BP675" t="str">
            <v/>
          </cell>
          <cell r="BQ675" t="str">
            <v>-</v>
          </cell>
          <cell r="BR675" t="str">
            <v>-</v>
          </cell>
          <cell r="BS675" t="str">
            <v>-</v>
          </cell>
          <cell r="BT675" t="str">
            <v>นายอนันท์ ฝั้นสาย</v>
          </cell>
          <cell r="BU675">
            <v>823658010080</v>
          </cell>
          <cell r="BV675" t="str">
            <v>1.นายอนันท์ ฝั้นสาย
2.นางมาลี ฝั้นสาย
3.นายสว่าง อินต๊ะปะ
4.นางพรรณี อินต๊ะปะ</v>
          </cell>
          <cell r="BW675" t="str">
            <v>จำเลยที่1
คู่สมรสจำเลยที่ 1
จำเลยที่ 2
คู่สมรสจำเลยที่ 2</v>
          </cell>
          <cell r="BX675" t="str">
            <v>3-5202-00057-20-1
3-5704-00690-37-3
3-5208-00108-46-9
3-5801-00042-30-9</v>
          </cell>
          <cell r="BY675"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5" t="str">
            <v>พบ</v>
          </cell>
          <cell r="CA675"/>
          <cell r="CB675"/>
          <cell r="CC675"/>
          <cell r="CD675"/>
          <cell r="CE675"/>
          <cell r="CF675"/>
          <cell r="CG675"/>
          <cell r="CH675"/>
          <cell r="CI675"/>
          <cell r="CJ675"/>
          <cell r="CK675"/>
        </row>
        <row r="676">
          <cell r="B676">
            <v>2133</v>
          </cell>
          <cell r="C676">
            <v>669</v>
          </cell>
          <cell r="D676">
            <v>24</v>
          </cell>
          <cell r="E676">
            <v>3</v>
          </cell>
          <cell r="F676">
            <v>2566</v>
          </cell>
          <cell r="G676">
            <v>800028364373</v>
          </cell>
          <cell r="H676" t="str">
            <v>นาย</v>
          </cell>
          <cell r="I676" t="str">
            <v>สมชาย</v>
          </cell>
          <cell r="J676" t="str">
            <v>อินยง</v>
          </cell>
          <cell r="K676">
            <v>1559900039355</v>
          </cell>
          <cell r="L676" t="str">
            <v>บวกครกหลวง</v>
          </cell>
          <cell r="M676" t="str">
            <v>เชียงใหม่ 3</v>
          </cell>
          <cell r="N676">
            <v>8</v>
          </cell>
          <cell r="O676" t="str">
            <v>สินเชื่อธนาคารประชาชน</v>
          </cell>
          <cell r="P676" t="str">
            <v>1.บุคคลค้ำประกัน</v>
          </cell>
          <cell r="Q676">
            <v>58292.79</v>
          </cell>
          <cell r="R676">
            <v>6214.18</v>
          </cell>
          <cell r="S676" t="str">
            <v>แขวงเชียงใหม่</v>
          </cell>
          <cell r="T676" t="str">
            <v>ผบ.9472</v>
          </cell>
          <cell r="U676">
            <v>2558</v>
          </cell>
          <cell r="V676" t="str">
            <v>ผบ.405</v>
          </cell>
          <cell r="W676">
            <v>2559</v>
          </cell>
          <cell r="X676"/>
          <cell r="Y676"/>
          <cell r="Z676"/>
          <cell r="AA676">
            <v>28</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 24/3/2566//รายงานสืบทรัพย์วันที่ 19/9/2566</v>
          </cell>
          <cell r="BC676">
            <v>900</v>
          </cell>
          <cell r="BD676">
            <v>27</v>
          </cell>
          <cell r="BE676">
            <v>3</v>
          </cell>
          <cell r="BF676">
            <v>2567</v>
          </cell>
          <cell r="BG676">
            <v>0</v>
          </cell>
          <cell r="BH676" t="str">
            <v>-</v>
          </cell>
          <cell r="BI676" t="str">
            <v>-</v>
          </cell>
          <cell r="BJ676" t="str">
            <v>-</v>
          </cell>
          <cell r="BK676">
            <v>0</v>
          </cell>
          <cell r="BL676">
            <v>1405</v>
          </cell>
          <cell r="BM676">
            <v>0</v>
          </cell>
          <cell r="BN676" t="str">
            <v/>
          </cell>
          <cell r="BO676" t="str">
            <v/>
          </cell>
          <cell r="BP676" t="str">
            <v/>
          </cell>
          <cell r="BQ676" t="str">
            <v>-</v>
          </cell>
          <cell r="BR676" t="str">
            <v>-</v>
          </cell>
          <cell r="BS676" t="str">
            <v>-</v>
          </cell>
          <cell r="BT676" t="str">
            <v>นายสมชาย อินยง</v>
          </cell>
          <cell r="BU676">
            <v>823658010453</v>
          </cell>
          <cell r="BV676" t="str">
            <v xml:space="preserve">1.นายสมชาย อินยง
2.นางสาวอรุณี พันธ์ตง
3.นายฐากูร บุปผาลา
</v>
          </cell>
          <cell r="BW676" t="str">
            <v xml:space="preserve">จำเลยที่ 1
จำเลยที่ 2
จำเลยที่ 3
</v>
          </cell>
          <cell r="BX676" t="str">
            <v xml:space="preserve">1-5599-00039-35-5
1-3507-00006-89-9
1-3013-00153-32-1
</v>
          </cell>
          <cell r="BY676"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6" t="str">
            <v>พบ</v>
          </cell>
          <cell r="CA676"/>
          <cell r="CB676"/>
          <cell r="CC676"/>
          <cell r="CD676"/>
          <cell r="CE676"/>
          <cell r="CF676"/>
          <cell r="CG676"/>
          <cell r="CH676"/>
          <cell r="CI676"/>
          <cell r="CJ676"/>
          <cell r="CK676"/>
        </row>
        <row r="677">
          <cell r="B677">
            <v>2134</v>
          </cell>
          <cell r="C677">
            <v>670</v>
          </cell>
          <cell r="D677">
            <v>15</v>
          </cell>
          <cell r="E677">
            <v>3</v>
          </cell>
          <cell r="F677">
            <v>2566</v>
          </cell>
          <cell r="G677">
            <v>800016722517</v>
          </cell>
          <cell r="H677" t="str">
            <v>นาย</v>
          </cell>
          <cell r="I677" t="str">
            <v xml:space="preserve">ณัชชนนท์  </v>
          </cell>
          <cell r="J677" t="str">
            <v>แก่นใจ</v>
          </cell>
          <cell r="K677">
            <v>1559900006147</v>
          </cell>
          <cell r="L677" t="str">
            <v>สารภี</v>
          </cell>
          <cell r="M677" t="str">
            <v>เชียงใหม่ 3</v>
          </cell>
          <cell r="N677">
            <v>8</v>
          </cell>
          <cell r="O677" t="str">
            <v>ไทรทอง</v>
          </cell>
          <cell r="P677" t="str">
            <v>1.บุคคลค้ำประกัน</v>
          </cell>
          <cell r="Q677">
            <v>753596.11</v>
          </cell>
          <cell r="R677">
            <v>116464.86</v>
          </cell>
          <cell r="S677" t="str">
            <v>จังหวัดเชียงใหม่</v>
          </cell>
          <cell r="T677" t="str">
            <v>ผบ.1801</v>
          </cell>
          <cell r="U677">
            <v>2558</v>
          </cell>
          <cell r="V677" t="str">
            <v>ผบ.226</v>
          </cell>
          <cell r="W677">
            <v>2558</v>
          </cell>
          <cell r="X677">
            <v>29</v>
          </cell>
          <cell r="Y677">
            <v>2</v>
          </cell>
          <cell r="Z677">
            <v>2559</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กำลังดำเนินการสืบทรัพย์//ยกเลิกสืบทรัพย์ 15/5/2566//ปิดบัญชี</v>
          </cell>
          <cell r="BC677"/>
          <cell r="BD677"/>
          <cell r="BE677"/>
          <cell r="BF677"/>
          <cell r="BG677"/>
          <cell r="BH677"/>
          <cell r="BI677"/>
          <cell r="BJ677"/>
          <cell r="BK677"/>
          <cell r="BL677"/>
          <cell r="BM677"/>
          <cell r="BN677"/>
          <cell r="BO677"/>
          <cell r="BP677"/>
          <cell r="BQ677"/>
          <cell r="BR677"/>
          <cell r="BS677"/>
          <cell r="BT677" t="str">
            <v>นายณัชชนนท์   แก่นใจ</v>
          </cell>
          <cell r="BU677">
            <v>823757010116</v>
          </cell>
          <cell r="BV677" t="str">
            <v xml:space="preserve">1.นายณัชชนนท์ แก่นใจ
2.นายอาทิตย์ บุญมาก
3.นางสาวธวัลรัตน์ห ณรงค์ศักดิ์
</v>
          </cell>
          <cell r="BW677" t="str">
            <v>จำเลยที่1
จำเลยที่2
คู่สมรสจำเลยที่2</v>
          </cell>
          <cell r="BX677" t="str">
            <v xml:space="preserve">1-5599-00006-14-7
3-5399-00159-81-1
1-7706-00004-98-0
</v>
          </cell>
          <cell r="BY677"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7" t="str">
            <v>พบ</v>
          </cell>
          <cell r="CA677"/>
          <cell r="CB677"/>
          <cell r="CC677"/>
          <cell r="CD677"/>
          <cell r="CE677"/>
          <cell r="CF677"/>
          <cell r="CG677"/>
          <cell r="CH677"/>
          <cell r="CI677"/>
          <cell r="CJ677"/>
          <cell r="CK677" t="str">
            <v>เกศินี</v>
          </cell>
          <cell r="CL677"/>
          <cell r="CM677"/>
          <cell r="CN677"/>
          <cell r="CO677"/>
        </row>
        <row r="678">
          <cell r="B678">
            <v>2135</v>
          </cell>
          <cell r="C678">
            <v>671</v>
          </cell>
          <cell r="D678">
            <v>15</v>
          </cell>
          <cell r="E678">
            <v>3</v>
          </cell>
          <cell r="F678">
            <v>2566</v>
          </cell>
          <cell r="G678">
            <v>800011963496</v>
          </cell>
          <cell r="H678" t="str">
            <v>นางสาว</v>
          </cell>
          <cell r="I678" t="str">
            <v>พันธมาส</v>
          </cell>
          <cell r="J678" t="str">
            <v>มาสพันธ์</v>
          </cell>
          <cell r="K678">
            <v>3959900145875</v>
          </cell>
          <cell r="L678" t="str">
            <v>สารภี</v>
          </cell>
          <cell r="M678" t="str">
            <v>เชียงใหม่ 3</v>
          </cell>
          <cell r="N678">
            <v>8</v>
          </cell>
          <cell r="O678" t="str">
            <v>สินเชื่อธนาคารประชาชน</v>
          </cell>
          <cell r="P678" t="str">
            <v>1.บุคคลค้ำประกัน</v>
          </cell>
          <cell r="Q678">
            <v>37254</v>
          </cell>
          <cell r="R678">
            <v>13576.97</v>
          </cell>
          <cell r="S678" t="str">
            <v>แขวงเชียงใหม่</v>
          </cell>
          <cell r="T678" t="str">
            <v>ผบ.5965</v>
          </cell>
          <cell r="U678">
            <v>2558</v>
          </cell>
          <cell r="V678" t="str">
            <v>ผบ.7358</v>
          </cell>
          <cell r="W678">
            <v>2558</v>
          </cell>
          <cell r="X678"/>
          <cell r="Y678"/>
          <cell r="Z678"/>
          <cell r="AA678">
            <v>29</v>
          </cell>
          <cell r="AB678">
            <v>9</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v>1200</v>
          </cell>
          <cell r="BD678">
            <v>27</v>
          </cell>
          <cell r="BE678">
            <v>3</v>
          </cell>
          <cell r="BF678">
            <v>2567</v>
          </cell>
          <cell r="BG678">
            <v>0</v>
          </cell>
          <cell r="BH678" t="str">
            <v>-</v>
          </cell>
          <cell r="BI678" t="str">
            <v>-</v>
          </cell>
          <cell r="BJ678" t="str">
            <v>-</v>
          </cell>
          <cell r="BK678">
            <v>0</v>
          </cell>
          <cell r="BL678">
            <v>1170</v>
          </cell>
          <cell r="BM678">
            <v>0</v>
          </cell>
          <cell r="BN678" t="str">
            <v/>
          </cell>
          <cell r="BO678" t="str">
            <v/>
          </cell>
          <cell r="BP678" t="str">
            <v/>
          </cell>
          <cell r="BQ678" t="str">
            <v>-</v>
          </cell>
          <cell r="BR678" t="str">
            <v>-</v>
          </cell>
          <cell r="BS678" t="str">
            <v>-</v>
          </cell>
          <cell r="BT678" t="str">
            <v>นางสาวพันธมาส มาสพันธ์</v>
          </cell>
          <cell r="BU678">
            <v>823755010434</v>
          </cell>
          <cell r="BV678" t="str">
            <v>1.นางสาวพันธมาส  มาสพันธ์
2.นางประภาศรี  กองตา
3.นางศรีลา  ทานะขันธ์
4.นายสมศักดิ์  ทานะขันธ์</v>
          </cell>
          <cell r="BW678" t="str">
            <v>จำเลยที่ 1
จำเลยที่ 2
จำเลยที่ 3
คู่สมรสจำเลยที่ 3</v>
          </cell>
          <cell r="BX678" t="str">
            <v>3-9599-00145-87-5
3-5101-01077-12-2
3-5101-01077-18-1
3-5019-00261-61-8</v>
          </cell>
          <cell r="BY678"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8" t="str">
            <v>ไม่พบ</v>
          </cell>
          <cell r="CA678"/>
          <cell r="CB678"/>
          <cell r="CC678"/>
          <cell r="CD678" t="str">
            <v>1.นางสาวพันธมาส  มาสพันธ์
2.นางประภาศรี  กองตา
3.นางศรีลา  ทานะขันธ์
4.นายสมศักดิ์  ทานะขันธ์</v>
          </cell>
          <cell r="CE678" t="str">
            <v>จำเลยที่ 1
จำเลยที่ 2
จำเลยที่ 3
คู่สมรสจำเลยที่ 3</v>
          </cell>
          <cell r="CF678" t="str">
            <v>3-9599-00145-87-5
3-5101-01077-12-2
3-5101-01077-18-1
3-5019-00261-61-8</v>
          </cell>
          <cell r="CG678"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8" t="str">
            <v>ไม่พบทรัพย์</v>
          </cell>
          <cell r="CI678"/>
          <cell r="CJ678"/>
          <cell r="CK678"/>
          <cell r="CL678"/>
          <cell r="CM678"/>
          <cell r="CN678"/>
          <cell r="CO678"/>
        </row>
        <row r="679">
          <cell r="B679">
            <v>2136</v>
          </cell>
          <cell r="C679">
            <v>672</v>
          </cell>
          <cell r="D679">
            <v>15</v>
          </cell>
          <cell r="E679">
            <v>3</v>
          </cell>
          <cell r="F679">
            <v>2566</v>
          </cell>
          <cell r="G679">
            <v>822053012982</v>
          </cell>
          <cell r="H679" t="str">
            <v>นาง</v>
          </cell>
          <cell r="I679" t="str">
            <v>อ้อยใจ</v>
          </cell>
          <cell r="J679" t="str">
            <v>ชัยพิทยา</v>
          </cell>
          <cell r="K679">
            <v>3509900428307</v>
          </cell>
          <cell r="L679" t="str">
            <v>สารภี</v>
          </cell>
          <cell r="M679" t="str">
            <v>เชียงใหม่ 3</v>
          </cell>
          <cell r="N679">
            <v>8</v>
          </cell>
          <cell r="O679" t="str">
            <v>แก้ไขหนี้ฯ</v>
          </cell>
          <cell r="P679" t="str">
            <v>1.บุคคลค้ำประกัน</v>
          </cell>
          <cell r="Q679">
            <v>125724</v>
          </cell>
          <cell r="R679">
            <v>23584.51</v>
          </cell>
          <cell r="S679" t="str">
            <v>แขวงเชียงใหม่</v>
          </cell>
          <cell r="T679" t="str">
            <v>ผบ.9969</v>
          </cell>
          <cell r="U679">
            <v>2558</v>
          </cell>
          <cell r="V679" t="str">
            <v>ผบ.10226</v>
          </cell>
          <cell r="W679">
            <v>2558</v>
          </cell>
          <cell r="X679"/>
          <cell r="Y679"/>
          <cell r="Z679"/>
          <cell r="AA679">
            <v>30</v>
          </cell>
          <cell r="AB679">
            <v>12</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t="str">
            <v>ลงผลสืบ 18/3/2567 อยู่ระหว่างรอคัดภาพลักษณ์เพื่อรายงาน (ครั้งที่ 2)</v>
          </cell>
          <cell r="BC679">
            <v>1500</v>
          </cell>
          <cell r="BD679">
            <v>27</v>
          </cell>
          <cell r="BE679">
            <v>3</v>
          </cell>
          <cell r="BF679">
            <v>2567</v>
          </cell>
          <cell r="BG679">
            <v>0</v>
          </cell>
          <cell r="BH679" t="str">
            <v>-</v>
          </cell>
          <cell r="BI679" t="str">
            <v>-</v>
          </cell>
          <cell r="BJ679" t="str">
            <v>-</v>
          </cell>
          <cell r="BK679">
            <v>0</v>
          </cell>
          <cell r="BL679">
            <v>2420</v>
          </cell>
          <cell r="BM679">
            <v>0</v>
          </cell>
          <cell r="BN679" t="str">
            <v/>
          </cell>
          <cell r="BO679" t="str">
            <v/>
          </cell>
          <cell r="BP679" t="str">
            <v/>
          </cell>
          <cell r="BQ679" t="str">
            <v>-</v>
          </cell>
          <cell r="BR679" t="str">
            <v>-</v>
          </cell>
          <cell r="BS679" t="str">
            <v>-</v>
          </cell>
          <cell r="BT679" t="str">
            <v>นางอ้อยใจ ชัยพิทยา</v>
          </cell>
          <cell r="BU679">
            <v>823758010558</v>
          </cell>
          <cell r="BV679" t="str">
            <v>1.นางอ้อยใจ  ชัยพิทยา
2.จ.ส.ต.ปรีชา  ชัยพิทยา
3.นางศรีเพ็ชร  มะโนคำ
4.นายจำรัส  มะโนคำ
5.นายนพคุณ  อรรถธรรมกุล</v>
          </cell>
          <cell r="BW679" t="str">
            <v>จำเลยที่ 1
คู่สมรสจำเลยที่ 1
จำเลยที่ 2
คู่สมรสจำเลยที่ 2
จ้ำลยที่ 3</v>
          </cell>
          <cell r="BX679" t="str">
            <v>3-5099-00428-30-7
3-5019-00364-66-2
3-5099-00806-81-6
3-5099-00806-72-7
3-5011-00014-39-0</v>
          </cell>
          <cell r="BY679"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79" t="str">
            <v>พบ</v>
          </cell>
          <cell r="CA679"/>
          <cell r="CB679"/>
          <cell r="CC679"/>
          <cell r="CD679" t="str">
            <v>1.นางอ้อยใจ  ชัยพิทยา
2.จ.ส.ต.ปรีชา  ชัยพิทยา
3.นางศรีเพ็ชร  มะโนคำ
4.นายจำรัส  มะโนคำ
5.นายนพคุณ  อรรถธรรมกุล</v>
          </cell>
          <cell r="CE679" t="str">
            <v>จำเลยที่ 1
คู่สมรสจำเลยที่ 1
จำเลยที่ 2
คู่สมรสจำเลยที่ 2
จ้ำลยที่ 3</v>
          </cell>
          <cell r="CF679" t="str">
            <v>3-5099-00428-30-7
3-5019-00364-66-2
3-5099-00806-81-6
3-5099-00806-72-7
3-5011-00014-39-0</v>
          </cell>
          <cell r="CG679"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79" t="str">
            <v>พบทรัพย์</v>
          </cell>
          <cell r="CI679"/>
          <cell r="CJ679"/>
          <cell r="CK679"/>
          <cell r="CL679"/>
          <cell r="CM679"/>
          <cell r="CN679"/>
          <cell r="CO679"/>
        </row>
        <row r="680">
          <cell r="B680">
            <v>2137</v>
          </cell>
          <cell r="C680">
            <v>673</v>
          </cell>
          <cell r="D680">
            <v>15</v>
          </cell>
          <cell r="E680">
            <v>3</v>
          </cell>
          <cell r="F680">
            <v>2566</v>
          </cell>
          <cell r="G680">
            <v>800023319638</v>
          </cell>
          <cell r="H680" t="str">
            <v>นางสาว</v>
          </cell>
          <cell r="I680" t="str">
            <v>สายใจ</v>
          </cell>
          <cell r="J680" t="str">
            <v>ไชยวรรณ</v>
          </cell>
          <cell r="K680">
            <v>5501100020574</v>
          </cell>
          <cell r="L680" t="str">
            <v>สารภี</v>
          </cell>
          <cell r="M680" t="str">
            <v>เชียงใหม่ 3</v>
          </cell>
          <cell r="N680">
            <v>8</v>
          </cell>
          <cell r="O680" t="str">
            <v>สินเชื่อธนาคารประชาชน</v>
          </cell>
          <cell r="P680" t="str">
            <v>1.บุคคลค้ำประกัน</v>
          </cell>
          <cell r="Q680">
            <v>40000</v>
          </cell>
          <cell r="R680">
            <v>13991.9</v>
          </cell>
          <cell r="S680" t="str">
            <v>แขวงเชียงใหม่</v>
          </cell>
          <cell r="T680" t="str">
            <v>ผบ.6819</v>
          </cell>
          <cell r="U680">
            <v>2558</v>
          </cell>
          <cell r="V680" t="str">
            <v>ผบ.7589</v>
          </cell>
          <cell r="W680">
            <v>2558</v>
          </cell>
          <cell r="X680">
            <v>7</v>
          </cell>
          <cell r="Y680">
            <v>10</v>
          </cell>
          <cell r="Z680">
            <v>2558</v>
          </cell>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คำสั่งยกเลิกสืบทรัพย์ 10/5/2566</v>
          </cell>
          <cell r="BC680"/>
          <cell r="BD680"/>
          <cell r="BE680"/>
          <cell r="BF680"/>
          <cell r="BG680"/>
          <cell r="BH680"/>
          <cell r="BI680"/>
          <cell r="BJ680"/>
          <cell r="BK680"/>
          <cell r="BL680"/>
          <cell r="BM680"/>
          <cell r="BN680"/>
          <cell r="BO680"/>
          <cell r="BP680"/>
          <cell r="BQ680"/>
          <cell r="BR680"/>
          <cell r="BS680"/>
          <cell r="BT680" t="str">
            <v>นางสาวสายใจ ไชยวรรณ</v>
          </cell>
          <cell r="BU680">
            <v>823755010255</v>
          </cell>
          <cell r="BV680"/>
          <cell r="BW680"/>
          <cell r="BX680"/>
          <cell r="BY680"/>
          <cell r="BZ680"/>
          <cell r="CA680"/>
          <cell r="CB680"/>
          <cell r="CC680"/>
          <cell r="CD680"/>
          <cell r="CE680"/>
          <cell r="CF680"/>
          <cell r="CG680"/>
          <cell r="CH680"/>
          <cell r="CI680"/>
          <cell r="CJ680"/>
          <cell r="CK680" t="str">
            <v>เกศินี</v>
          </cell>
          <cell r="CL680"/>
          <cell r="CM680"/>
          <cell r="CN680"/>
          <cell r="CO680"/>
        </row>
        <row r="681">
          <cell r="B681">
            <v>2138</v>
          </cell>
          <cell r="C681">
            <v>674</v>
          </cell>
          <cell r="D681">
            <v>15</v>
          </cell>
          <cell r="E681">
            <v>3</v>
          </cell>
          <cell r="F681">
            <v>2566</v>
          </cell>
          <cell r="G681">
            <v>800018360340</v>
          </cell>
          <cell r="H681" t="str">
            <v>นาง</v>
          </cell>
          <cell r="I681" t="str">
            <v>ศศิกานต์</v>
          </cell>
          <cell r="J681" t="str">
            <v>ไชยวงค์</v>
          </cell>
          <cell r="K681">
            <v>3509900413644</v>
          </cell>
          <cell r="L681" t="str">
            <v>สารภี</v>
          </cell>
          <cell r="M681" t="str">
            <v>เชียงใหม่ 3</v>
          </cell>
          <cell r="N681">
            <v>8</v>
          </cell>
          <cell r="O681" t="str">
            <v>พัฒนาองค์กรชุมชน (รายบุคคล)</v>
          </cell>
          <cell r="P681" t="str">
            <v>1.บุคคลค้ำประกัน</v>
          </cell>
          <cell r="Q681">
            <v>67898.66</v>
          </cell>
          <cell r="R681">
            <v>1510.875</v>
          </cell>
          <cell r="S681" t="str">
            <v>แขวงเชียงใหม่</v>
          </cell>
          <cell r="T681" t="str">
            <v>ผบ.735</v>
          </cell>
          <cell r="U681">
            <v>2558</v>
          </cell>
          <cell r="V681" t="str">
            <v>ผบ.2438</v>
          </cell>
          <cell r="W681">
            <v>2558</v>
          </cell>
          <cell r="X681"/>
          <cell r="Y681"/>
          <cell r="Z681"/>
          <cell r="AA681">
            <v>18</v>
          </cell>
          <cell r="AB681">
            <v>5</v>
          </cell>
          <cell r="AC681">
            <v>2558</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คำสั่งดำเนินการ15/3/2566//รายงานสืบทรัพย์วันที่ 5/7/2566</v>
          </cell>
          <cell r="BC681">
            <v>4800</v>
          </cell>
          <cell r="BD681">
            <v>9</v>
          </cell>
          <cell r="BE681">
            <v>5</v>
          </cell>
          <cell r="BF681">
            <v>2567</v>
          </cell>
          <cell r="BG681">
            <v>0</v>
          </cell>
          <cell r="BH681" t="str">
            <v>-</v>
          </cell>
          <cell r="BI681" t="str">
            <v>-</v>
          </cell>
          <cell r="BJ681" t="str">
            <v>-</v>
          </cell>
          <cell r="BK681">
            <v>0</v>
          </cell>
          <cell r="BL681">
            <v>4790</v>
          </cell>
          <cell r="BM681">
            <v>0</v>
          </cell>
          <cell r="BN681" t="str">
            <v/>
          </cell>
          <cell r="BO681" t="str">
            <v/>
          </cell>
          <cell r="BP681" t="str">
            <v/>
          </cell>
          <cell r="BQ681" t="str">
            <v>-</v>
          </cell>
          <cell r="BR681" t="str">
            <v>-</v>
          </cell>
          <cell r="BS681" t="str">
            <v>-</v>
          </cell>
          <cell r="BT681" t="str">
            <v>นางศศิกานต์ ไชยวงค์</v>
          </cell>
          <cell r="BU681">
            <v>823757010235</v>
          </cell>
          <cell r="BV681"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1"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1" t="str">
            <v>3-5099-00413-64-4
3-5019-00627-52-3
3-5019-00664-38-1
3-5019-00665-71-9
3-5019-00666-10-3
3-5019-00666-06-5
3-5019-00665-80-8
3-5019-00665-77-8
5-5019-90007-28-3
3-5019-00387-03-4
3-5213-00095-45-8
3-5019-00593-08-4
3-5013-00268-44-1
3-5019-00515-18-1
4-5012-00003-73-8
5-5019-00919-57-1</v>
          </cell>
          <cell r="BY681"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1" t="str">
            <v>พบ</v>
          </cell>
          <cell r="CA681"/>
          <cell r="CB681"/>
          <cell r="CC681"/>
          <cell r="CD681"/>
          <cell r="CE681"/>
          <cell r="CF681"/>
          <cell r="CG681"/>
          <cell r="CH681"/>
          <cell r="CI681"/>
          <cell r="CJ681"/>
          <cell r="CK681"/>
          <cell r="CL681"/>
          <cell r="CM681"/>
          <cell r="CN681"/>
          <cell r="CO681"/>
        </row>
        <row r="682">
          <cell r="B682">
            <v>2139</v>
          </cell>
          <cell r="C682">
            <v>675</v>
          </cell>
          <cell r="D682">
            <v>15</v>
          </cell>
          <cell r="E682">
            <v>3</v>
          </cell>
          <cell r="F682">
            <v>2566</v>
          </cell>
          <cell r="G682">
            <v>800011535476</v>
          </cell>
          <cell r="H682" t="str">
            <v>นาย</v>
          </cell>
          <cell r="I682" t="str">
            <v>สงกรานต์</v>
          </cell>
          <cell r="J682" t="str">
            <v>ชัยชนะ</v>
          </cell>
          <cell r="K682">
            <v>1509900042861</v>
          </cell>
          <cell r="L682" t="str">
            <v>สารภี</v>
          </cell>
          <cell r="M682" t="str">
            <v>เชียงใหม่ 3</v>
          </cell>
          <cell r="N682">
            <v>8</v>
          </cell>
          <cell r="O682" t="str">
            <v>พัฒนาองค์กรชุมชน (รายบุคคล)</v>
          </cell>
          <cell r="P682" t="str">
            <v>1.บุคคลค้ำประกัน</v>
          </cell>
          <cell r="Q682">
            <v>49538.81</v>
          </cell>
          <cell r="R682">
            <v>3672.66</v>
          </cell>
          <cell r="S682" t="str">
            <v>แขวงเชียงใหม่</v>
          </cell>
          <cell r="T682" t="str">
            <v>ผบ.2646</v>
          </cell>
          <cell r="U682">
            <v>2558</v>
          </cell>
          <cell r="V682" t="str">
            <v>ผบ.3538</v>
          </cell>
          <cell r="W682">
            <v>2558</v>
          </cell>
          <cell r="X682">
            <v>7</v>
          </cell>
          <cell r="Y682">
            <v>7</v>
          </cell>
          <cell r="Z682">
            <v>2558</v>
          </cell>
          <cell r="AA682"/>
          <cell r="AB682"/>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ลงผลสืบ 18/3/2567 อยู่ระหว่างรอคัดภาพลักษณ์เพื่อรายงาน (ครั้งที่ 2)//รายงายผลสืบทรัพย์ 3/4/2567//</v>
          </cell>
          <cell r="BC682">
            <v>1500</v>
          </cell>
          <cell r="BD682">
            <v>9</v>
          </cell>
          <cell r="BE682">
            <v>5</v>
          </cell>
          <cell r="BF682">
            <v>2567</v>
          </cell>
          <cell r="BG682">
            <v>0</v>
          </cell>
          <cell r="BH682" t="str">
            <v>-</v>
          </cell>
          <cell r="BI682" t="str">
            <v>-</v>
          </cell>
          <cell r="BJ682" t="str">
            <v>-</v>
          </cell>
          <cell r="BK682">
            <v>0</v>
          </cell>
          <cell r="BL682">
            <v>1800</v>
          </cell>
          <cell r="BM682">
            <v>0</v>
          </cell>
          <cell r="BN682" t="str">
            <v/>
          </cell>
          <cell r="BO682" t="str">
            <v/>
          </cell>
          <cell r="BP682" t="str">
            <v/>
          </cell>
          <cell r="BQ682" t="str">
            <v>-</v>
          </cell>
          <cell r="BR682" t="str">
            <v>-</v>
          </cell>
          <cell r="BS682" t="str">
            <v>-</v>
          </cell>
          <cell r="BT682" t="str">
            <v>นายสงกรานต์ ชัยชนะ</v>
          </cell>
          <cell r="BU682">
            <v>823757010267</v>
          </cell>
          <cell r="BV682" t="str">
            <v>1.นายสงกรานต์  ชัยชนะ
2.นางสาวสมศรี  ป่าไร่
3.นางศรีจม  จันทร์หอม
4.นางสาววันทนา  สุขเกษม
5.นายเอกสิทธิ์  สิงเต</v>
          </cell>
          <cell r="BW682" t="str">
            <v>จำเลยที่ 1
คู่สมรสจำเลยที่ 1
จำเลยที่ 2
จำเลยที่ 3
คู่สมรสจำเลยที่ 3</v>
          </cell>
          <cell r="BX682" t="str">
            <v>1-5099-00042-86-1
3-5106-00238-71-7
3-5019-00665-72-7
1-5099-00056-74-8
5-5303-00021-96-4</v>
          </cell>
          <cell r="BY68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2" t="str">
            <v>พบ</v>
          </cell>
          <cell r="CA682"/>
          <cell r="CB682"/>
          <cell r="CC682"/>
          <cell r="CD682" t="str">
            <v>1.นายสงกรานต์  ชัยชนะ
2.นางสาวสมศรี  ป่าไร่
3.นางศรีจม  จันทร์หอม
4.นางสาววันทนา  สุขเกษม
5.นายเอกสิทธิ์  สิงเต</v>
          </cell>
          <cell r="CE682" t="str">
            <v>จำเลยที่ 1
คู่สมรสจำเลยที่ 1
จำเลยที่ 2
จำเลยที่ 3
คู่สมรสจำเลยที่ 3</v>
          </cell>
          <cell r="CF682" t="str">
            <v>1-5099-00042-86-1
3-5106-00238-71-7
3-5019-00665-72-7
1-5099-00056-74-8
5-5303-00021-96-4</v>
          </cell>
          <cell r="CG68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2" t="str">
            <v>พบทรัพย์</v>
          </cell>
          <cell r="CI682"/>
          <cell r="CJ682"/>
          <cell r="CK682"/>
          <cell r="CL682"/>
          <cell r="CM682"/>
          <cell r="CN682"/>
          <cell r="CO682"/>
        </row>
        <row r="683">
          <cell r="B683">
            <v>2140</v>
          </cell>
          <cell r="C683">
            <v>676</v>
          </cell>
          <cell r="D683">
            <v>15</v>
          </cell>
          <cell r="E683">
            <v>3</v>
          </cell>
          <cell r="F683">
            <v>2566</v>
          </cell>
          <cell r="G683">
            <v>800029542621</v>
          </cell>
          <cell r="H683" t="str">
            <v>นาย</v>
          </cell>
          <cell r="I683" t="str">
            <v>ชำนิ</v>
          </cell>
          <cell r="J683" t="str">
            <v>วิภาคีรี</v>
          </cell>
          <cell r="K683">
            <v>2501800036037</v>
          </cell>
          <cell r="L683" t="str">
            <v>สารภี</v>
          </cell>
          <cell r="M683" t="str">
            <v>เชียงใหม่ 3</v>
          </cell>
          <cell r="N683">
            <v>8</v>
          </cell>
          <cell r="O683" t="str">
            <v>สินเชื่อธนาคารประชาชน</v>
          </cell>
          <cell r="P683" t="str">
            <v>1.บุคคลค้ำประกัน</v>
          </cell>
          <cell r="Q683">
            <v>106394</v>
          </cell>
          <cell r="R683">
            <v>15314.81</v>
          </cell>
          <cell r="S683" t="str">
            <v>จังหวัดฮอด</v>
          </cell>
          <cell r="T683" t="str">
            <v>ผบ.44</v>
          </cell>
          <cell r="U683">
            <v>2558</v>
          </cell>
          <cell r="V683" t="str">
            <v>ผบ.20</v>
          </cell>
          <cell r="W683">
            <v>2558</v>
          </cell>
          <cell r="X683">
            <v>13</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cell r="BC683" t="str">
            <v/>
          </cell>
          <cell r="BD683" t="str">
            <v/>
          </cell>
          <cell r="BE683" t="str">
            <v/>
          </cell>
          <cell r="BF683" t="str">
            <v/>
          </cell>
          <cell r="BG683" t="str">
            <v/>
          </cell>
          <cell r="BH683" t="str">
            <v/>
          </cell>
          <cell r="BI683" t="str">
            <v/>
          </cell>
          <cell r="BJ683" t="str">
            <v/>
          </cell>
          <cell r="BK683" t="str">
            <v/>
          </cell>
          <cell r="BL683" t="str">
            <v/>
          </cell>
          <cell r="BM683" t="str">
            <v/>
          </cell>
          <cell r="BN683" t="str">
            <v/>
          </cell>
          <cell r="BO683" t="str">
            <v/>
          </cell>
          <cell r="BP683" t="str">
            <v/>
          </cell>
          <cell r="BQ683" t="str">
            <v/>
          </cell>
          <cell r="BR683" t="str">
            <v/>
          </cell>
          <cell r="BS683" t="str">
            <v/>
          </cell>
          <cell r="BT683" t="str">
            <v>นายชำนิ วิภาคีรี</v>
          </cell>
          <cell r="BU683">
            <v>823757010259</v>
          </cell>
          <cell r="BV683" t="str">
            <v xml:space="preserve">1.นายชำนิ  วิภาคีรี
2.นางสาวพิมพ์ผกา  วิภาคีรี
3.นายสถาพร  จันตาโลก
4.นายสัมฤทธิ์  ปู่จอง
</v>
          </cell>
          <cell r="BW683" t="str">
            <v xml:space="preserve">จำเลยที่ 1
คู่สมรสจำเลยที่ 1
จำเลยที่ 2
จำเลยที่ 3
</v>
          </cell>
          <cell r="BX683" t="str">
            <v xml:space="preserve">2-5018-00036-03-7
1-5018-00006-78-4
3-5002-00842-11-1
3-5018-00164-90-4
</v>
          </cell>
          <cell r="BY683"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3" t="str">
            <v>ไม่พบ</v>
          </cell>
          <cell r="CA683"/>
          <cell r="CB683"/>
          <cell r="CC683"/>
          <cell r="CD683" t="str">
            <v xml:space="preserve">1.นายชำนิ  วิภาคีรี
2.นางสาวพิมพ์ผกา  วิภาคีรี
3.นายสถาพร  จันตาโลก
4.นายสัมฤทธิ์  ปู่จอง
</v>
          </cell>
          <cell r="CE683" t="str">
            <v xml:space="preserve">จำเลยที่ 1
คู่สมรสจำเลยที่ 1
จำเลยที่ 2
จำเลยที่ 3
</v>
          </cell>
          <cell r="CF683" t="str">
            <v xml:space="preserve">2-5018-00036-03-7
1-5018-00006-78-4
3-5002-00842-11-1
3-5018-00164-90-4
</v>
          </cell>
          <cell r="CG683"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3" t="str">
            <v>ไม่พบทรัพย์</v>
          </cell>
          <cell r="CI683"/>
          <cell r="CJ683"/>
          <cell r="CK683"/>
          <cell r="CL683"/>
          <cell r="CM683"/>
          <cell r="CN683"/>
          <cell r="CO683"/>
        </row>
        <row r="684">
          <cell r="B684">
            <v>2141</v>
          </cell>
          <cell r="C684">
            <v>677</v>
          </cell>
          <cell r="D684">
            <v>15</v>
          </cell>
          <cell r="E684">
            <v>3</v>
          </cell>
          <cell r="F684">
            <v>2566</v>
          </cell>
          <cell r="G684">
            <v>800029522797</v>
          </cell>
          <cell r="H684" t="str">
            <v>นาย</v>
          </cell>
          <cell r="I684" t="str">
            <v>สถาพร</v>
          </cell>
          <cell r="J684" t="str">
            <v>จันตาโลก</v>
          </cell>
          <cell r="K684">
            <v>3500200842111</v>
          </cell>
          <cell r="L684" t="str">
            <v>สารภี</v>
          </cell>
          <cell r="M684" t="str">
            <v>เชียงใหม่ 3</v>
          </cell>
          <cell r="N684">
            <v>8</v>
          </cell>
          <cell r="O684" t="str">
            <v>สินเชื่อธนาคารประชาชน</v>
          </cell>
          <cell r="P684" t="str">
            <v>1.บุคคลค้ำประกัน</v>
          </cell>
          <cell r="Q684">
            <v>124494</v>
          </cell>
          <cell r="R684">
            <v>12671.51</v>
          </cell>
          <cell r="S684" t="str">
            <v>จังหวัดเชียงใหม่</v>
          </cell>
          <cell r="T684" t="str">
            <v>ผบ.141</v>
          </cell>
          <cell r="U684">
            <v>2558</v>
          </cell>
          <cell r="V684" t="str">
            <v>ผบ.555</v>
          </cell>
          <cell r="W684">
            <v>2558</v>
          </cell>
          <cell r="X684"/>
          <cell r="Y684"/>
          <cell r="Z684"/>
          <cell r="AA684">
            <v>20</v>
          </cell>
          <cell r="AB684">
            <v>4</v>
          </cell>
          <cell r="AC684">
            <v>2558</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27</v>
          </cell>
          <cell r="BE684">
            <v>3</v>
          </cell>
          <cell r="BF684">
            <v>2567</v>
          </cell>
          <cell r="BG684">
            <v>0</v>
          </cell>
          <cell r="BH684" t="str">
            <v>-</v>
          </cell>
          <cell r="BI684" t="str">
            <v>-</v>
          </cell>
          <cell r="BJ684" t="str">
            <v>-</v>
          </cell>
          <cell r="BK684">
            <v>0</v>
          </cell>
          <cell r="BL684">
            <v>1185</v>
          </cell>
          <cell r="BM684">
            <v>0</v>
          </cell>
          <cell r="BN684" t="str">
            <v/>
          </cell>
          <cell r="BO684" t="str">
            <v/>
          </cell>
          <cell r="BP684" t="str">
            <v/>
          </cell>
          <cell r="BQ684" t="str">
            <v>-</v>
          </cell>
          <cell r="BR684" t="str">
            <v>-</v>
          </cell>
          <cell r="BS684" t="str">
            <v>-</v>
          </cell>
          <cell r="BT684" t="str">
            <v>นายสถาพร จันตาโลก</v>
          </cell>
          <cell r="BU684">
            <v>823755010329</v>
          </cell>
          <cell r="BV684" t="str">
            <v>1.นายสถาพร  จันตาโลก
2.นายสัมฤทธิ์  ปู่จอง
3.นายชำนิ  วิภาคีรี
4.นางสาวพิมพ์ผกา  วิภาคีรี</v>
          </cell>
          <cell r="BW684" t="str">
            <v>จำเลยที่ 1
จำเลยที่ 2
จำเลยที่ 3
คู่สมรสจำเลยที่ 3</v>
          </cell>
          <cell r="BX684" t="str">
            <v>3-5002-00842-11-1
3-5018-00164-90-4
2-5018-00036-03-7
1-5018-00006-78-4</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4" t="str">
            <v>ไม่พบ</v>
          </cell>
          <cell r="CA684"/>
          <cell r="CB684"/>
          <cell r="CC684"/>
          <cell r="CD684" t="str">
            <v>1.นายสถาพร  จันตาโลก
2.นายสัมฤทธิ์  ปู่จอง
3.นายชำนิ  วิภาคีรี
4.นางสาวพิมพ์ผกา  วิภาคีรี</v>
          </cell>
          <cell r="CE684" t="str">
            <v>จำเลยที่ 1
จำเลยที่ 2
จำเลยที่ 3
คู่สมรสจำเลยที่ 3</v>
          </cell>
          <cell r="CF684" t="str">
            <v>3-5002-00842-11-1
3-5018-00164-90-4
2-5018-00036-03-7
1-5018-00006-78-4</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4" t="str">
            <v>ไม่พบทรัพย์</v>
          </cell>
          <cell r="CI684"/>
          <cell r="CJ684"/>
          <cell r="CK684"/>
        </row>
        <row r="685">
          <cell r="B685">
            <v>2142</v>
          </cell>
          <cell r="C685">
            <v>678</v>
          </cell>
          <cell r="D685">
            <v>15</v>
          </cell>
          <cell r="E685">
            <v>3</v>
          </cell>
          <cell r="F685">
            <v>2566</v>
          </cell>
          <cell r="G685">
            <v>800011553008</v>
          </cell>
          <cell r="H685" t="str">
            <v>นาง</v>
          </cell>
          <cell r="I685" t="str">
            <v>ก๋องคำ</v>
          </cell>
          <cell r="J685" t="str">
            <v>บริวงค์</v>
          </cell>
          <cell r="K685">
            <v>3501900593041</v>
          </cell>
          <cell r="L685" t="str">
            <v>สารภี</v>
          </cell>
          <cell r="M685" t="str">
            <v>เชียงใหม่ 3</v>
          </cell>
          <cell r="N685">
            <v>8</v>
          </cell>
          <cell r="O685" t="str">
            <v>พัฒนาองค์กรชุมชน (รายบุคคล)</v>
          </cell>
          <cell r="P685" t="str">
            <v>1.บุคคลค้ำประกัน</v>
          </cell>
          <cell r="Q685">
            <v>55097.87</v>
          </cell>
          <cell r="R685">
            <v>7518</v>
          </cell>
          <cell r="S685" t="str">
            <v>แขวงเชียงใหม่</v>
          </cell>
          <cell r="T685" t="str">
            <v>ผบ.5629</v>
          </cell>
          <cell r="U685">
            <v>2558</v>
          </cell>
          <cell r="V685" t="str">
            <v>ผบ.5779</v>
          </cell>
          <cell r="W685">
            <v>2558</v>
          </cell>
          <cell r="X685">
            <v>25</v>
          </cell>
          <cell r="Y685">
            <v>8</v>
          </cell>
          <cell r="Z685">
            <v>2558</v>
          </cell>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ลงผลสืบ 18/3/2567 อยู่ระหว่างรอคัดภาพลักษณ์เพื่อรายงาน (ครั้งที่ 2)</v>
          </cell>
          <cell r="BC685">
            <v>1500</v>
          </cell>
          <cell r="BD685">
            <v>27</v>
          </cell>
          <cell r="BE685">
            <v>3</v>
          </cell>
          <cell r="BF685">
            <v>2567</v>
          </cell>
          <cell r="BG685">
            <v>0</v>
          </cell>
          <cell r="BH685" t="str">
            <v>-</v>
          </cell>
          <cell r="BI685" t="str">
            <v>-</v>
          </cell>
          <cell r="BJ685" t="str">
            <v>-</v>
          </cell>
          <cell r="BK685">
            <v>0</v>
          </cell>
          <cell r="BL685">
            <v>1735</v>
          </cell>
          <cell r="BM685">
            <v>0</v>
          </cell>
          <cell r="BN685" t="str">
            <v/>
          </cell>
          <cell r="BO685" t="str">
            <v/>
          </cell>
          <cell r="BP685" t="str">
            <v/>
          </cell>
          <cell r="BQ685" t="str">
            <v>-</v>
          </cell>
          <cell r="BR685" t="str">
            <v>-</v>
          </cell>
          <cell r="BS685" t="str">
            <v>-</v>
          </cell>
          <cell r="BT685" t="str">
            <v>นางก๋องคำ บริวงค์</v>
          </cell>
          <cell r="BU685">
            <v>0</v>
          </cell>
          <cell r="BV685" t="str">
            <v>1.นางก๋องคำ  บริวงค์
2.นายเศาสรรณ์  พรหมบูรณ์
3.นางสาวณัฐณิชา  เวียงวุธ
4.นายถวิล  บุญปั๋น
5.นางบัวคำ  บุญปั๋น</v>
          </cell>
          <cell r="BW685" t="str">
            <v>จำเลยที่ 1
จำเลยที่ 2
คู่สมรสจำเลยที่ 2
จำเลยที่ 3
คู่สมรสจำเลยที่ 3</v>
          </cell>
          <cell r="BX685" t="str">
            <v>3-5019-00593-04-1
3-5019-00593-08-4
3-5213-00095-45-8
4-5012-00003-73-8
5-5019-00919-57-1</v>
          </cell>
          <cell r="BY6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5" t="str">
            <v>พบ</v>
          </cell>
          <cell r="CA685"/>
          <cell r="CB685"/>
          <cell r="CC685"/>
          <cell r="CD685" t="str">
            <v>1.นางก๋องคำ  บริวงค์
2.นายเศาสรรณ์  พรหมบูรณ์
3.นางสาวณัฐณิชา  เวียงวุธ
4.นายถวิล  บุญปั๋น
5.นางบัวคำ  บุญปั๋น</v>
          </cell>
          <cell r="CE685" t="str">
            <v>จำเลยที่ 1
จำเลยที่ 2
คู่สมรสจำเลยที่ 2
จำเลยที่ 3
คู่สมรสจำเลยที่ 3</v>
          </cell>
          <cell r="CF685" t="str">
            <v>3-5019-00593-04-1
3-5019-00593-08-4
3-5213-00095-45-8
4-5012-00003-73-8
5-5019-00919-57-1</v>
          </cell>
          <cell r="CG6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5" t="str">
            <v>พบทรัพย์</v>
          </cell>
          <cell r="CI685"/>
          <cell r="CJ685"/>
          <cell r="CK685"/>
        </row>
        <row r="686">
          <cell r="B686">
            <v>2143</v>
          </cell>
          <cell r="C686">
            <v>679</v>
          </cell>
          <cell r="D686">
            <v>15</v>
          </cell>
          <cell r="E686">
            <v>3</v>
          </cell>
          <cell r="F686">
            <v>2566</v>
          </cell>
          <cell r="G686">
            <v>800018821358</v>
          </cell>
          <cell r="H686" t="str">
            <v>นาง</v>
          </cell>
          <cell r="I686" t="str">
            <v>ชญาน์นันท์</v>
          </cell>
          <cell r="J686" t="str">
            <v>ชูมา</v>
          </cell>
          <cell r="K686">
            <v>3510100431054</v>
          </cell>
          <cell r="L686" t="str">
            <v>สารภี</v>
          </cell>
          <cell r="M686" t="str">
            <v>เชียงใหม่ 3</v>
          </cell>
          <cell r="N686">
            <v>8</v>
          </cell>
          <cell r="O686" t="str">
            <v>สินเชื่อธนาคารประชาชน</v>
          </cell>
          <cell r="P686" t="str">
            <v>1.บุคคลค้ำประกัน</v>
          </cell>
          <cell r="Q686">
            <v>160712.01</v>
          </cell>
          <cell r="R686">
            <v>18081.11</v>
          </cell>
          <cell r="S686" t="str">
            <v>จังหวัดลำพูน</v>
          </cell>
          <cell r="T686" t="str">
            <v>ผบ.2278</v>
          </cell>
          <cell r="U686">
            <v>2558</v>
          </cell>
          <cell r="V686" t="str">
            <v>ผบ.2772</v>
          </cell>
          <cell r="W686">
            <v>2558</v>
          </cell>
          <cell r="X686"/>
          <cell r="Y686"/>
          <cell r="Z686"/>
          <cell r="AA686">
            <v>16</v>
          </cell>
          <cell r="AB686">
            <v>8</v>
          </cell>
          <cell r="AC686">
            <v>2558</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1200
1200</v>
          </cell>
          <cell r="BD686" t="str">
            <v>27
1</v>
          </cell>
          <cell r="BE686" t="str">
            <v>3
7</v>
          </cell>
          <cell r="BF686" t="str">
            <v>2567
2567</v>
          </cell>
          <cell r="BG686">
            <v>0</v>
          </cell>
          <cell r="BH686" t="str">
            <v>-</v>
          </cell>
          <cell r="BI686" t="str">
            <v>-</v>
          </cell>
          <cell r="BJ686" t="str">
            <v>-</v>
          </cell>
          <cell r="BK686">
            <v>0</v>
          </cell>
          <cell r="BL686" t="str">
            <v xml:space="preserve">2880
1490
</v>
          </cell>
          <cell r="BM686">
            <v>0</v>
          </cell>
          <cell r="BN686" t="str">
            <v/>
          </cell>
          <cell r="BO686" t="str">
            <v/>
          </cell>
          <cell r="BP686" t="str">
            <v/>
          </cell>
          <cell r="BQ686" t="str">
            <v>-</v>
          </cell>
          <cell r="BR686" t="str">
            <v>-</v>
          </cell>
          <cell r="BS686" t="str">
            <v>-</v>
          </cell>
          <cell r="BT686" t="str">
            <v>นางชญาน์นันท์ ชูมา</v>
          </cell>
          <cell r="BU686">
            <v>823758010102</v>
          </cell>
          <cell r="BV686" t="str">
            <v>1.นางชญาน์นันท์  ชูมา
2.นางบัวเรียว  บุญมา
3.นางสุพัตรา  ปาละโมงค์
4.นายสุวิทย์  ปาละโมงค์</v>
          </cell>
          <cell r="BW686" t="str">
            <v>จำเลยที่ 1
จำเลยที่ 2
จำเลยที่ 3
คู่สมรสจำเลยที่ 3</v>
          </cell>
          <cell r="BX686" t="str">
            <v>3-5101-00431-05-4
3-5101-00431-04-6
5-5019-00025-03-1
3-5101-00205-21-6</v>
          </cell>
          <cell r="BY686"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6" t="str">
            <v>ไม่พบ</v>
          </cell>
          <cell r="CA686"/>
          <cell r="CB686"/>
          <cell r="CC686"/>
          <cell r="CD686" t="str">
            <v>1.นางชญาน์นันท์  ชูมา
2.นางบัวเรียว  บุญมา
3.นางสุพัตรา  ปาละโมงค์
4.นายสุวิทย์  ปาละโมงค์</v>
          </cell>
          <cell r="CE686" t="str">
            <v>จำเลยที่ 1
จำเลยที่ 2
จำเลยที่ 3
คู่สมรสจำเลยที่ 3</v>
          </cell>
          <cell r="CF686" t="str">
            <v>3-5101-00431-05-4
3-5101-00431-04-6
5-5019-00025-03-1
3-5101-00205-21-6</v>
          </cell>
          <cell r="CG686"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6" t="str">
            <v>ไม่พบทรัพย์</v>
          </cell>
          <cell r="CI686"/>
          <cell r="CJ686"/>
          <cell r="CK686"/>
        </row>
        <row r="687">
          <cell r="B687">
            <v>2144</v>
          </cell>
          <cell r="C687">
            <v>680</v>
          </cell>
          <cell r="D687">
            <v>15</v>
          </cell>
          <cell r="E687">
            <v>3</v>
          </cell>
          <cell r="F687">
            <v>2566</v>
          </cell>
          <cell r="G687">
            <v>800029043521</v>
          </cell>
          <cell r="H687" t="str">
            <v>นาย</v>
          </cell>
          <cell r="I687" t="str">
            <v>สิทธิพงษ์</v>
          </cell>
          <cell r="J687" t="str">
            <v>อุตุมติง</v>
          </cell>
          <cell r="K687">
            <v>1502000045859</v>
          </cell>
          <cell r="L687" t="str">
            <v>สารภี</v>
          </cell>
          <cell r="M687" t="str">
            <v>เชียงใหม่ 3</v>
          </cell>
          <cell r="N687">
            <v>8</v>
          </cell>
          <cell r="O687" t="str">
            <v>สินเชื่อธนาคารประชาชน</v>
          </cell>
          <cell r="P687" t="str">
            <v>1.บุคคลค้ำประกัน</v>
          </cell>
          <cell r="Q687">
            <v>74999.5</v>
          </cell>
          <cell r="R687">
            <v>7968.55</v>
          </cell>
          <cell r="S687" t="str">
            <v>แขวงเชียงใหม่</v>
          </cell>
          <cell r="T687" t="str">
            <v>ผบ.6985</v>
          </cell>
          <cell r="U687">
            <v>2558</v>
          </cell>
          <cell r="V687" t="str">
            <v>ผบ.8851</v>
          </cell>
          <cell r="W687">
            <v>2558</v>
          </cell>
          <cell r="X687"/>
          <cell r="Y687"/>
          <cell r="Z687"/>
          <cell r="AA687">
            <v>18</v>
          </cell>
          <cell r="AB687">
            <v>11</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ลงผลสืบ 18/3/2567 อยู่ระหว่างรอคัดภาพลักษณ์เพื่อรายงาน (ครั้งที่ 2)</v>
          </cell>
          <cell r="BC687">
            <v>900</v>
          </cell>
          <cell r="BD687">
            <v>27</v>
          </cell>
          <cell r="BE687">
            <v>3</v>
          </cell>
          <cell r="BF687">
            <v>2567</v>
          </cell>
          <cell r="BG687">
            <v>0</v>
          </cell>
          <cell r="BH687" t="str">
            <v>-</v>
          </cell>
          <cell r="BI687" t="str">
            <v>-</v>
          </cell>
          <cell r="BJ687" t="str">
            <v>-</v>
          </cell>
          <cell r="BK687">
            <v>0</v>
          </cell>
          <cell r="BL687">
            <v>1105</v>
          </cell>
          <cell r="BM687">
            <v>0</v>
          </cell>
          <cell r="BN687" t="str">
            <v/>
          </cell>
          <cell r="BO687" t="str">
            <v/>
          </cell>
          <cell r="BP687" t="str">
            <v/>
          </cell>
          <cell r="BQ687" t="str">
            <v>-</v>
          </cell>
          <cell r="BR687" t="str">
            <v>-</v>
          </cell>
          <cell r="BS687" t="str">
            <v>-</v>
          </cell>
          <cell r="BT687" t="str">
            <v>นายสิทธิพงษ์ อุตุมติง</v>
          </cell>
          <cell r="BU687">
            <v>823755010405</v>
          </cell>
          <cell r="BV687" t="str">
            <v>1.นายสิทธิพงษ์  อุตมติง
2.นายจักรพันธ์  ปันตา
3.นายสมบัติ  มากมูลมา</v>
          </cell>
          <cell r="BW687" t="str">
            <v>จำเลยที่ 1
จำเลยที่ 2
จำเลยที่ 3</v>
          </cell>
          <cell r="BX687" t="str">
            <v>1-5020-00045-85-9
3-5099-00085-73-6
3-5002-00293-98-2</v>
          </cell>
          <cell r="BY687"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7" t="str">
            <v>พบ</v>
          </cell>
          <cell r="CA687"/>
          <cell r="CB687"/>
          <cell r="CC687"/>
          <cell r="CD687" t="str">
            <v>1.นายสิทธิพงษ์  อุตมติง
2.นายจักรพันธ์  ปันตา
3.นายสมบัติ  มากมูลมา</v>
          </cell>
          <cell r="CE687" t="str">
            <v>จำเลยที่ 1
จำเลยที่ 2
จำเลยที่ 3</v>
          </cell>
          <cell r="CF687" t="str">
            <v>1-5020-00045-85-9
3-5099-00085-73-6
3-5002-00293-98-2</v>
          </cell>
          <cell r="CG687"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7" t="str">
            <v>ไม่พบทรัพย์</v>
          </cell>
          <cell r="CI687"/>
          <cell r="CJ687"/>
          <cell r="CK687"/>
        </row>
        <row r="688">
          <cell r="B688">
            <v>2145</v>
          </cell>
          <cell r="C688">
            <v>681</v>
          </cell>
          <cell r="D688">
            <v>15</v>
          </cell>
          <cell r="E688">
            <v>3</v>
          </cell>
          <cell r="F688">
            <v>2566</v>
          </cell>
          <cell r="G688">
            <v>800039612307</v>
          </cell>
          <cell r="H688" t="str">
            <v>นาย</v>
          </cell>
          <cell r="I688" t="str">
            <v>ธนกฤต</v>
          </cell>
          <cell r="J688" t="str">
            <v>คดคง</v>
          </cell>
          <cell r="K688">
            <v>3650600157953</v>
          </cell>
          <cell r="L688" t="str">
            <v>สารภี</v>
          </cell>
          <cell r="M688" t="str">
            <v>เชียงใหม่ 3</v>
          </cell>
          <cell r="N688">
            <v>8</v>
          </cell>
          <cell r="O688" t="str">
            <v>สินเชื่อธนาคารประชาชน</v>
          </cell>
          <cell r="P688" t="str">
            <v>1.บุคคลค้ำประกัน</v>
          </cell>
          <cell r="Q688">
            <v>75552</v>
          </cell>
          <cell r="R688">
            <v>6457.3</v>
          </cell>
          <cell r="S688" t="str">
            <v>แขวงเชียงใหม่</v>
          </cell>
          <cell r="T688" t="str">
            <v>ผบ.7035</v>
          </cell>
          <cell r="U688">
            <v>2558</v>
          </cell>
          <cell r="V688" t="str">
            <v>ผบ.8850</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คำสั่งดำเนินการ15/3/2566//รายงานสืบทรัพย์วันที่ 5/7/2566</v>
          </cell>
          <cell r="BC688">
            <v>1200</v>
          </cell>
          <cell r="BD688">
            <v>27</v>
          </cell>
          <cell r="BE688">
            <v>3</v>
          </cell>
          <cell r="BF688">
            <v>2567</v>
          </cell>
          <cell r="BG688">
            <v>0</v>
          </cell>
          <cell r="BH688" t="str">
            <v>-</v>
          </cell>
          <cell r="BI688" t="str">
            <v>-</v>
          </cell>
          <cell r="BJ688" t="str">
            <v>-</v>
          </cell>
          <cell r="BK688">
            <v>0</v>
          </cell>
          <cell r="BL688">
            <v>1465</v>
          </cell>
          <cell r="BM688">
            <v>0</v>
          </cell>
          <cell r="BN688" t="str">
            <v/>
          </cell>
          <cell r="BO688" t="str">
            <v/>
          </cell>
          <cell r="BP688" t="str">
            <v/>
          </cell>
          <cell r="BQ688" t="str">
            <v>-</v>
          </cell>
          <cell r="BR688" t="str">
            <v>-</v>
          </cell>
          <cell r="BS688" t="str">
            <v>-</v>
          </cell>
          <cell r="BT688" t="str">
            <v>นายธนกฤต คดคง</v>
          </cell>
          <cell r="BU688">
            <v>823755010413</v>
          </cell>
          <cell r="BV688" t="str">
            <v>1.นายธนกฤต  คตคง
2.นางสิริลักษณ์  คดคง
3.นายรัตนพงศกร  เดชะปราปต์
4.นายปธิกร  อินชนะ</v>
          </cell>
          <cell r="BW688" t="str">
            <v>จำเลยที่ 1
คู่สมรสจำเลยที่ 1
จำเลยที่ 2
จำเลยที่ 3</v>
          </cell>
          <cell r="BX688" t="str">
            <v>3-6506-00157-95-3
3-5019-00123-28-2
3-5019-00122-24-3
3-5201-01199-30-9</v>
          </cell>
          <cell r="BY688"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8" t="str">
            <v>พบ</v>
          </cell>
          <cell r="CA688"/>
          <cell r="CB688"/>
          <cell r="CC688"/>
          <cell r="CD688"/>
          <cell r="CE688"/>
          <cell r="CF688"/>
          <cell r="CG688"/>
          <cell r="CH688"/>
          <cell r="CI688"/>
          <cell r="CJ688"/>
          <cell r="CK688"/>
          <cell r="CL688"/>
          <cell r="CM688"/>
          <cell r="CN688"/>
          <cell r="CO688"/>
        </row>
        <row r="689">
          <cell r="B689">
            <v>2146</v>
          </cell>
          <cell r="C689">
            <v>682</v>
          </cell>
          <cell r="D689">
            <v>15</v>
          </cell>
          <cell r="E689">
            <v>3</v>
          </cell>
          <cell r="F689">
            <v>2566</v>
          </cell>
          <cell r="G689">
            <v>800037397976</v>
          </cell>
          <cell r="H689" t="str">
            <v>นาย</v>
          </cell>
          <cell r="I689" t="str">
            <v>ยุทธศักดิ์</v>
          </cell>
          <cell r="J689" t="str">
            <v>คชฤทธิ์</v>
          </cell>
          <cell r="K689">
            <v>1609900053420</v>
          </cell>
          <cell r="L689" t="str">
            <v>สารภี</v>
          </cell>
          <cell r="M689" t="str">
            <v>เชียงใหม่ 3</v>
          </cell>
          <cell r="N689">
            <v>8</v>
          </cell>
          <cell r="O689" t="str">
            <v>สินเชื่อธนาคารประชาชน</v>
          </cell>
          <cell r="P689" t="str">
            <v>1.บุคคลค้ำประกัน</v>
          </cell>
          <cell r="Q689">
            <v>22494</v>
          </cell>
          <cell r="R689">
            <v>2642.76</v>
          </cell>
          <cell r="S689" t="str">
            <v>แขวงนครสวรรค์</v>
          </cell>
          <cell r="T689" t="str">
            <v>ผบ.5281</v>
          </cell>
          <cell r="U689">
            <v>2558</v>
          </cell>
          <cell r="V689" t="str">
            <v>ผบ.5457</v>
          </cell>
          <cell r="W689">
            <v>2558</v>
          </cell>
          <cell r="X689"/>
          <cell r="Y689"/>
          <cell r="Z689"/>
          <cell r="AA689">
            <v>14</v>
          </cell>
          <cell r="AB689">
            <v>12</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1200
1200</v>
          </cell>
          <cell r="BD689" t="str">
            <v>27
1</v>
          </cell>
          <cell r="BE689" t="str">
            <v>3
7</v>
          </cell>
          <cell r="BF689" t="str">
            <v>2567
2567</v>
          </cell>
          <cell r="BG689">
            <v>0</v>
          </cell>
          <cell r="BH689" t="str">
            <v>-</v>
          </cell>
          <cell r="BI689" t="str">
            <v>-</v>
          </cell>
          <cell r="BJ689" t="str">
            <v>-</v>
          </cell>
          <cell r="BK689">
            <v>0</v>
          </cell>
          <cell r="BL689" t="str">
            <v xml:space="preserve">1615
1545
</v>
          </cell>
          <cell r="BM689">
            <v>0</v>
          </cell>
          <cell r="BN689" t="str">
            <v/>
          </cell>
          <cell r="BO689" t="str">
            <v/>
          </cell>
          <cell r="BP689" t="str">
            <v/>
          </cell>
          <cell r="BQ689" t="str">
            <v>-</v>
          </cell>
          <cell r="BR689" t="str">
            <v>-</v>
          </cell>
          <cell r="BS689" t="str">
            <v>-</v>
          </cell>
          <cell r="BT689" t="str">
            <v>นายยุทธศักดิ์ คชฤทธิ์</v>
          </cell>
          <cell r="BU689">
            <v>823758010423</v>
          </cell>
          <cell r="BV689" t="str">
            <v>1.นายยุทธศักดิ์  คชฤทธิ์
2.นายวัชระ  เขียวทอง
3.นางสุทธิชา  เขียวทอง
4.นางสาวณุกานดา  คำภีระ</v>
          </cell>
          <cell r="BW689" t="str">
            <v>จำเลยที่ 1
จำเลยที่ 2
คู่สมรสจำเลยที่ 2
จำเลยที่ 3</v>
          </cell>
          <cell r="BX689" t="str">
            <v>1-6099-00053-42-0
3-5019-00073-08-1
5-5011-90004-00-0
1-5103-00064-63-6</v>
          </cell>
          <cell r="BY689"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89" t="str">
            <v>ไม่พบ</v>
          </cell>
          <cell r="CA689"/>
          <cell r="CB689"/>
          <cell r="CC689"/>
          <cell r="CD689" t="str">
            <v>1.นายยุทธศักดิ์  คชฤทธิ์
2.นายวัชระ  เขียวทอง
3.นางสุทธิชา  เขียวทอง
4.นางสาวณุกานดา  คำภีระ</v>
          </cell>
          <cell r="CE689" t="str">
            <v>จำเลยที่ 1
จำเลยที่ 2
คู่สมรสจำเลยที่ 2
จำเลยที่ 3</v>
          </cell>
          <cell r="CF689" t="str">
            <v>1-6099-00053-42-0
3-5019-00073-08-1
5-5011-90004-00-0
1-5103-00064-63-6</v>
          </cell>
          <cell r="CG689"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89" t="str">
            <v>ไม่พบทรัพย์</v>
          </cell>
          <cell r="CI689"/>
          <cell r="CJ689"/>
          <cell r="CK689"/>
          <cell r="CL689"/>
          <cell r="CM689"/>
          <cell r="CN689"/>
          <cell r="CO689"/>
        </row>
        <row r="690">
          <cell r="B690">
            <v>2147</v>
          </cell>
          <cell r="C690">
            <v>683</v>
          </cell>
          <cell r="D690">
            <v>15</v>
          </cell>
          <cell r="E690">
            <v>3</v>
          </cell>
          <cell r="F690">
            <v>2566</v>
          </cell>
          <cell r="G690">
            <v>800027467078</v>
          </cell>
          <cell r="H690" t="str">
            <v>นางสาว</v>
          </cell>
          <cell r="I690" t="str">
            <v>วรางคณิต</v>
          </cell>
          <cell r="J690" t="str">
            <v>ทับทอง</v>
          </cell>
          <cell r="K690">
            <v>3609900946820</v>
          </cell>
          <cell r="L690" t="str">
            <v>สารภี</v>
          </cell>
          <cell r="M690" t="str">
            <v>เชียงใหม่ 3</v>
          </cell>
          <cell r="N690">
            <v>8</v>
          </cell>
          <cell r="O690" t="str">
            <v>สินเชื่อธนาคารประชาชน</v>
          </cell>
          <cell r="P690" t="str">
            <v>1.บุคคลค้ำประกัน</v>
          </cell>
          <cell r="Q690">
            <v>156236</v>
          </cell>
          <cell r="R690">
            <v>14360.38</v>
          </cell>
          <cell r="S690" t="str">
            <v>จังหวัดน่าน</v>
          </cell>
          <cell r="T690" t="str">
            <v>ผบ.1546</v>
          </cell>
          <cell r="U690">
            <v>2558</v>
          </cell>
          <cell r="V690" t="str">
            <v>ผบ.1842</v>
          </cell>
          <cell r="W690">
            <v>2558</v>
          </cell>
          <cell r="X690">
            <v>28</v>
          </cell>
          <cell r="Y690">
            <v>12</v>
          </cell>
          <cell r="Z690">
            <v>2558</v>
          </cell>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
          </cell>
          <cell r="BD690" t="str">
            <v/>
          </cell>
          <cell r="BE690" t="str">
            <v/>
          </cell>
          <cell r="BF690" t="str">
            <v/>
          </cell>
          <cell r="BG690" t="str">
            <v/>
          </cell>
          <cell r="BH690" t="str">
            <v/>
          </cell>
          <cell r="BI690" t="str">
            <v/>
          </cell>
          <cell r="BJ690" t="str">
            <v/>
          </cell>
          <cell r="BK690" t="str">
            <v/>
          </cell>
          <cell r="BL690" t="str">
            <v/>
          </cell>
          <cell r="BM690" t="str">
            <v/>
          </cell>
          <cell r="BN690" t="str">
            <v/>
          </cell>
          <cell r="BO690" t="str">
            <v/>
          </cell>
          <cell r="BP690" t="str">
            <v/>
          </cell>
          <cell r="BQ690" t="str">
            <v/>
          </cell>
          <cell r="BR690" t="str">
            <v/>
          </cell>
          <cell r="BS690" t="str">
            <v/>
          </cell>
          <cell r="BT690" t="str">
            <v>นางสาววรางคณิต ทับทอง</v>
          </cell>
          <cell r="BU690">
            <v>823758010317</v>
          </cell>
          <cell r="BV690" t="str">
            <v>1.นางสาววรางคณิต  ทับทอง
2.นายอนุกุล  อ้วนธะนะ
3.นางสาวภคภรณ์  ทิพย์สม
4.นายเอกชัย  สังข์เขป</v>
          </cell>
          <cell r="BW690" t="str">
            <v>จำเลยที่ 1
คู่สมรสจำเลยที่ 1
จำเลยที่ 2
จำเลยที่ 3</v>
          </cell>
          <cell r="BX690" t="str">
            <v>3-6099-00946-82-0
3-5511-00094-78-4
1-5099-00020-39-5
1-5099-00393-03-5</v>
          </cell>
          <cell r="BY690"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0" t="str">
            <v>ไม่พบ</v>
          </cell>
          <cell r="CA690"/>
          <cell r="CB690"/>
          <cell r="CC690"/>
          <cell r="CD690" t="str">
            <v>1.นางสาววรางคณิต  ทับทอง
2.นายอนุกุล  อ้วนธะนะ
3.นางสาวภคภรณ์  ทิพย์สม
4.นายเอกชัย  สังข์เขป</v>
          </cell>
          <cell r="CE690" t="str">
            <v>จำเลยที่ 1
คู่สมรสจำเลยที่ 1
จำเลยที่ 2
จำเลยที่ 3</v>
          </cell>
          <cell r="CF690" t="str">
            <v>3-6099-00946-82-0
3-5511-00094-78-4
1-5099-00020-39-5
1-5099-00393-03-5</v>
          </cell>
          <cell r="CG690"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0" t="str">
            <v>ไม่พบทรัพย์</v>
          </cell>
          <cell r="CI690"/>
          <cell r="CJ690"/>
          <cell r="CK690"/>
          <cell r="CL690"/>
          <cell r="CM690"/>
          <cell r="CN690"/>
          <cell r="CO690"/>
        </row>
        <row r="691">
          <cell r="B691">
            <v>2148</v>
          </cell>
          <cell r="C691">
            <v>684</v>
          </cell>
          <cell r="D691">
            <v>24</v>
          </cell>
          <cell r="E691">
            <v>3</v>
          </cell>
          <cell r="F691">
            <v>2566</v>
          </cell>
          <cell r="G691">
            <v>800025007157</v>
          </cell>
          <cell r="H691" t="str">
            <v>นาย</v>
          </cell>
          <cell r="I691" t="str">
            <v>เชิด</v>
          </cell>
          <cell r="J691" t="str">
            <v>จันรไส</v>
          </cell>
          <cell r="K691">
            <v>3501600082165</v>
          </cell>
          <cell r="L691" t="str">
            <v>บ่อสร้าง</v>
          </cell>
          <cell r="M691" t="str">
            <v>เชียงใหม่ 3</v>
          </cell>
          <cell r="N691">
            <v>8</v>
          </cell>
          <cell r="O691" t="str">
            <v>สินเชื่อธนาคารประชาชน</v>
          </cell>
          <cell r="P691" t="str">
            <v>1.บุคคลค้ำประกัน</v>
          </cell>
          <cell r="Q691">
            <v>187496</v>
          </cell>
          <cell r="R691">
            <v>22711.37</v>
          </cell>
          <cell r="S691" t="str">
            <v>แขวงเชียงใหม่</v>
          </cell>
          <cell r="T691" t="str">
            <v>ผบ.1159</v>
          </cell>
          <cell r="U691">
            <v>2557</v>
          </cell>
          <cell r="V691" t="str">
            <v>ผบ.2283</v>
          </cell>
          <cell r="W691">
            <v>2557</v>
          </cell>
          <cell r="X691">
            <v>6</v>
          </cell>
          <cell r="Y691">
            <v>5</v>
          </cell>
          <cell r="Z691">
            <v>2557</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t="str">
            <v>คำสั่งดำเนินการ 24/3/2566//รายงานสืบทรัพย์วันที่ 11/10/2566</v>
          </cell>
          <cell r="BC691" t="str">
            <v/>
          </cell>
          <cell r="BD691" t="str">
            <v/>
          </cell>
          <cell r="BE691" t="str">
            <v/>
          </cell>
          <cell r="BF691" t="str">
            <v/>
          </cell>
          <cell r="BG691" t="str">
            <v/>
          </cell>
          <cell r="BH691" t="str">
            <v/>
          </cell>
          <cell r="BI691" t="str">
            <v/>
          </cell>
          <cell r="BJ691" t="str">
            <v/>
          </cell>
          <cell r="BK691" t="str">
            <v/>
          </cell>
          <cell r="BL691" t="str">
            <v/>
          </cell>
          <cell r="BM691" t="str">
            <v/>
          </cell>
          <cell r="BN691" t="str">
            <v/>
          </cell>
          <cell r="BO691" t="str">
            <v/>
          </cell>
          <cell r="BP691" t="str">
            <v/>
          </cell>
          <cell r="BQ691" t="str">
            <v/>
          </cell>
          <cell r="BR691" t="str">
            <v/>
          </cell>
          <cell r="BS691" t="str">
            <v/>
          </cell>
          <cell r="BT691" t="str">
            <v>นายเชิด จันรไส</v>
          </cell>
          <cell r="BU691">
            <v>0</v>
          </cell>
          <cell r="BV691" t="str">
            <v xml:space="preserve">1.นายเชิด จันรไส
2.นายเทวัญ จันทร์เป็ง
3.นางลัดดา จันทร์เป็ง
4.นายนิคม อานนท์
</v>
          </cell>
          <cell r="BW691" t="str">
            <v xml:space="preserve">จำเลยที่ 1
จำเลยที่ 2
คู่สมรสจำเลยที่ 2
จำเลยที่ 3
</v>
          </cell>
          <cell r="BX691" t="str">
            <v xml:space="preserve">3-5016-00082-16-5
3-5002-00741-75-6
3-5002-00745-69-7
3-5011-00185-67-4
</v>
          </cell>
          <cell r="BY691"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1" t="str">
            <v>พบทรัพย์</v>
          </cell>
          <cell r="CA691"/>
          <cell r="CB691"/>
          <cell r="CC691"/>
          <cell r="CD691"/>
          <cell r="CE691"/>
          <cell r="CF691"/>
          <cell r="CG691"/>
          <cell r="CH691"/>
          <cell r="CI691"/>
          <cell r="CJ691"/>
          <cell r="CK691"/>
          <cell r="CL691"/>
          <cell r="CM691"/>
          <cell r="CN691"/>
          <cell r="CO691"/>
        </row>
        <row r="692">
          <cell r="B692">
            <v>2149</v>
          </cell>
          <cell r="C692">
            <v>685</v>
          </cell>
          <cell r="D692">
            <v>24</v>
          </cell>
          <cell r="E692">
            <v>3</v>
          </cell>
          <cell r="F692">
            <v>2566</v>
          </cell>
          <cell r="G692">
            <v>800023272100</v>
          </cell>
          <cell r="H692" t="str">
            <v>นางสาว</v>
          </cell>
          <cell r="I692" t="str">
            <v>ญาธิดา</v>
          </cell>
          <cell r="J692" t="str">
            <v>สุริยา</v>
          </cell>
          <cell r="K692">
            <v>3501300576634</v>
          </cell>
          <cell r="L692" t="str">
            <v>บ่อสร้าง</v>
          </cell>
          <cell r="M692" t="str">
            <v>เชียงใหม่ 3</v>
          </cell>
          <cell r="N692">
            <v>8</v>
          </cell>
          <cell r="O692" t="str">
            <v>สินเชื่อธนาคารประชาชน</v>
          </cell>
          <cell r="P692" t="str">
            <v>1.บุคคลค้ำประกัน</v>
          </cell>
          <cell r="Q692">
            <v>68703.97</v>
          </cell>
          <cell r="R692">
            <v>6843.73</v>
          </cell>
          <cell r="S692" t="str">
            <v>แขวงเชียงใหม่</v>
          </cell>
          <cell r="T692" t="str">
            <v>ผบ.2332</v>
          </cell>
          <cell r="U692">
            <v>2558</v>
          </cell>
          <cell r="V692" t="str">
            <v>ผบ.3875</v>
          </cell>
          <cell r="W692">
            <v>2558</v>
          </cell>
          <cell r="X692"/>
          <cell r="Y692"/>
          <cell r="Z692"/>
          <cell r="AA692">
            <v>21</v>
          </cell>
          <cell r="AB692">
            <v>7</v>
          </cell>
          <cell r="AC692">
            <v>2558</v>
          </cell>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25/9/2566</v>
          </cell>
          <cell r="BC692">
            <v>1200</v>
          </cell>
          <cell r="BD692">
            <v>1</v>
          </cell>
          <cell r="BE692">
            <v>7</v>
          </cell>
          <cell r="BF692">
            <v>2567</v>
          </cell>
          <cell r="BG692">
            <v>0</v>
          </cell>
          <cell r="BH692" t="str">
            <v>-</v>
          </cell>
          <cell r="BI692" t="str">
            <v>-</v>
          </cell>
          <cell r="BJ692" t="str">
            <v>-</v>
          </cell>
          <cell r="BK692">
            <v>0</v>
          </cell>
          <cell r="BL692">
            <v>1400</v>
          </cell>
          <cell r="BM692">
            <v>0</v>
          </cell>
          <cell r="BN692" t="str">
            <v/>
          </cell>
          <cell r="BO692" t="str">
            <v/>
          </cell>
          <cell r="BP692" t="str">
            <v/>
          </cell>
          <cell r="BQ692" t="str">
            <v>-</v>
          </cell>
          <cell r="BR692" t="str">
            <v>-</v>
          </cell>
          <cell r="BS692" t="str">
            <v>-</v>
          </cell>
          <cell r="BT692" t="str">
            <v>นางสาวญาธิดา สุริยา</v>
          </cell>
          <cell r="BU692">
            <v>823658010024</v>
          </cell>
          <cell r="BV692" t="str">
            <v>1.นางสาวญาธิดา สุริยา
2.นายปิยะพันธ์ วรรณกูล
3.นางสาวหยาดพิรุณ เปรมประชา 
4.นางสาวจริยา รินเขียว</v>
          </cell>
          <cell r="BW692" t="str">
            <v>จำเลยที่ 1
คู่สมรสจำเลยที่ 1
จำเลยที่ 2
จำเลยที่ 3</v>
          </cell>
          <cell r="BX692" t="str">
            <v>3-5013-00576-63-4
3-5012-00734-73-4
3-5013-00574-09-7
3-5013-00557-34-6</v>
          </cell>
          <cell r="BY692"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2" t="str">
            <v>ไม่พบ</v>
          </cell>
          <cell r="CA692"/>
          <cell r="CB692">
            <v>3</v>
          </cell>
          <cell r="CC692"/>
          <cell r="CD692"/>
          <cell r="CE692"/>
          <cell r="CF692"/>
          <cell r="CG692"/>
          <cell r="CH692"/>
          <cell r="CI692"/>
          <cell r="CJ692"/>
          <cell r="CK692"/>
          <cell r="CL692"/>
          <cell r="CM692"/>
          <cell r="CN692"/>
          <cell r="CO692"/>
        </row>
        <row r="693">
          <cell r="B693">
            <v>2150</v>
          </cell>
          <cell r="C693">
            <v>686</v>
          </cell>
          <cell r="D693">
            <v>24</v>
          </cell>
          <cell r="E693">
            <v>3</v>
          </cell>
          <cell r="F693">
            <v>2566</v>
          </cell>
          <cell r="G693">
            <v>800027768491</v>
          </cell>
          <cell r="H693" t="str">
            <v>นางสาว</v>
          </cell>
          <cell r="I693" t="str">
            <v>อัญชลี</v>
          </cell>
          <cell r="J693" t="str">
            <v>ขันทอง</v>
          </cell>
          <cell r="K693">
            <v>3500600566170</v>
          </cell>
          <cell r="L693" t="str">
            <v>บ่อสร้าง</v>
          </cell>
          <cell r="M693" t="str">
            <v>เชียงใหม่ 3</v>
          </cell>
          <cell r="N693">
            <v>8</v>
          </cell>
          <cell r="O693" t="str">
            <v>สินเชื่อธนาคารประชาชน</v>
          </cell>
          <cell r="P693" t="str">
            <v>1.บุคคลค้ำประกัน</v>
          </cell>
          <cell r="Q693">
            <v>71661</v>
          </cell>
          <cell r="R693">
            <v>10966.02</v>
          </cell>
          <cell r="S693" t="str">
            <v>แขวงเชียงใหม่</v>
          </cell>
          <cell r="T693" t="str">
            <v>ผบ.6503</v>
          </cell>
          <cell r="U693">
            <v>2558</v>
          </cell>
          <cell r="V693" t="str">
            <v>ผบ.7567</v>
          </cell>
          <cell r="W693">
            <v>2558</v>
          </cell>
          <cell r="X693">
            <v>6</v>
          </cell>
          <cell r="Y693">
            <v>10</v>
          </cell>
          <cell r="Z693">
            <v>2558</v>
          </cell>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มีคำสั่งดำเนินการสืบทรัพย์วันที่ 24/03/2566//รายงานผลสืบทรัพย์วันที่ 28/10/2566</v>
          </cell>
          <cell r="BC693" t="str">
            <v/>
          </cell>
          <cell r="BD693" t="str">
            <v/>
          </cell>
          <cell r="BE693" t="str">
            <v/>
          </cell>
          <cell r="BF693" t="str">
            <v/>
          </cell>
          <cell r="BG693" t="str">
            <v/>
          </cell>
          <cell r="BH693" t="str">
            <v/>
          </cell>
          <cell r="BI693" t="str">
            <v/>
          </cell>
          <cell r="BJ693" t="str">
            <v/>
          </cell>
          <cell r="BK693" t="str">
            <v/>
          </cell>
          <cell r="BL693" t="str">
            <v/>
          </cell>
          <cell r="BM693" t="str">
            <v/>
          </cell>
          <cell r="BN693" t="str">
            <v/>
          </cell>
          <cell r="BO693" t="str">
            <v/>
          </cell>
          <cell r="BP693" t="str">
            <v/>
          </cell>
          <cell r="BQ693" t="str">
            <v/>
          </cell>
          <cell r="BR693" t="str">
            <v/>
          </cell>
          <cell r="BS693" t="str">
            <v/>
          </cell>
          <cell r="BT693" t="str">
            <v>นางสาวอัญชลี ขันทอง</v>
          </cell>
          <cell r="BU693">
            <v>823658010197</v>
          </cell>
          <cell r="BV693"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3" t="str">
            <v>จำเลยที่ 1
คู่สมรสจำเลย 1
จำเลยที่ 2
คู่สมรสจำเลย 2
จำเลยที่ 3
คู่สมรสจำเลย 3</v>
          </cell>
          <cell r="BX693" t="str">
            <v>3-5006-00566-17-0
3-3020-00595-67-9
3-5705-00259-82-8
1-5601-00272-91-0
3-4703-00135-37-9
1-5099-00838-42-8</v>
          </cell>
          <cell r="BY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3" t="str">
            <v>พบทรัพย์</v>
          </cell>
          <cell r="CA693"/>
          <cell r="CB693"/>
          <cell r="CC693"/>
          <cell r="CD693"/>
          <cell r="CE693"/>
          <cell r="CF693"/>
          <cell r="CG693"/>
          <cell r="CH693"/>
          <cell r="CI693"/>
          <cell r="CJ693"/>
          <cell r="CK693"/>
          <cell r="CL693"/>
          <cell r="CM693"/>
          <cell r="CN693"/>
          <cell r="CO693"/>
        </row>
        <row r="694">
          <cell r="B694">
            <v>2151</v>
          </cell>
          <cell r="C694">
            <v>687</v>
          </cell>
          <cell r="D694">
            <v>24</v>
          </cell>
          <cell r="E694">
            <v>3</v>
          </cell>
          <cell r="F694">
            <v>2566</v>
          </cell>
          <cell r="G694">
            <v>800022337409</v>
          </cell>
          <cell r="H694" t="str">
            <v>นาย</v>
          </cell>
          <cell r="I694" t="str">
            <v>วิชิตชัย</v>
          </cell>
          <cell r="J694" t="str">
            <v>ธนพรพิทักษ์</v>
          </cell>
          <cell r="K694">
            <v>1100701154052</v>
          </cell>
          <cell r="L694" t="str">
            <v>บ่อสร้าง</v>
          </cell>
          <cell r="M694" t="str">
            <v>เชียงใหม่ 3</v>
          </cell>
          <cell r="N694">
            <v>8</v>
          </cell>
          <cell r="O694" t="str">
            <v>สินเชื่อธนาคารประชาชน</v>
          </cell>
          <cell r="P694" t="str">
            <v>1.บุคคลค้ำประกัน</v>
          </cell>
          <cell r="Q694">
            <v>26896.9</v>
          </cell>
          <cell r="R694">
            <v>9265.41</v>
          </cell>
          <cell r="S694" t="str">
            <v>จังหวัดน่าน (สาขาปัว)</v>
          </cell>
          <cell r="T694" t="str">
            <v>ผบ.924</v>
          </cell>
          <cell r="U694">
            <v>2558</v>
          </cell>
          <cell r="V694" t="str">
            <v>ผบ.993</v>
          </cell>
          <cell r="W694">
            <v>2558</v>
          </cell>
          <cell r="X694">
            <v>11</v>
          </cell>
          <cell r="Y694">
            <v>11</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คำสั่งดำเนินการ24/3/2566//รายงานสืบทรัพย์วันที่ 25/9/2566</v>
          </cell>
          <cell r="BC694" t="str">
            <v/>
          </cell>
          <cell r="BD694" t="str">
            <v/>
          </cell>
          <cell r="BE694" t="str">
            <v/>
          </cell>
          <cell r="BF694" t="str">
            <v/>
          </cell>
          <cell r="BG694" t="str">
            <v/>
          </cell>
          <cell r="BH694" t="str">
            <v/>
          </cell>
          <cell r="BI694" t="str">
            <v/>
          </cell>
          <cell r="BJ694" t="str">
            <v/>
          </cell>
          <cell r="BK694" t="str">
            <v/>
          </cell>
          <cell r="BL694" t="str">
            <v/>
          </cell>
          <cell r="BM694" t="str">
            <v/>
          </cell>
          <cell r="BN694" t="str">
            <v/>
          </cell>
          <cell r="BO694" t="str">
            <v/>
          </cell>
          <cell r="BP694" t="str">
            <v/>
          </cell>
          <cell r="BQ694" t="str">
            <v/>
          </cell>
          <cell r="BR694" t="str">
            <v/>
          </cell>
          <cell r="BS694" t="str">
            <v/>
          </cell>
          <cell r="BT694" t="str">
            <v>นายวิชิตชัย ธนพรพิทักษ์</v>
          </cell>
          <cell r="BU694">
            <v>823658010004</v>
          </cell>
          <cell r="BV694" t="str">
            <v>1.นายวิชิตชัย ธนพรพิทักษ์
2.นางสาววาสนา สุทธน้อย
3.นางสาวธนพร ศรีษะ
4.นายสวัสดิ์ คำลาพิช</v>
          </cell>
          <cell r="BW694" t="str">
            <v>จำเลยที่ 1
จำเลยที่ 2
จำเลยที่ 3
คู่สมรสจำเลยที่ 3</v>
          </cell>
          <cell r="BX694" t="str">
            <v xml:space="preserve">1-1007-01154-05-2
1-5506-00006-09-7
3-5801-00230-39-3
3-5005-00148-03-1
</v>
          </cell>
          <cell r="BY694"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4" t="str">
            <v>ไม่พบ</v>
          </cell>
          <cell r="CA694"/>
          <cell r="CB694">
            <v>3</v>
          </cell>
          <cell r="CC694"/>
          <cell r="CD694"/>
          <cell r="CE694"/>
          <cell r="CF694"/>
          <cell r="CG694"/>
          <cell r="CH694"/>
          <cell r="CI694"/>
          <cell r="CJ694"/>
          <cell r="CK694"/>
          <cell r="CL694"/>
          <cell r="CM694"/>
          <cell r="CN694"/>
          <cell r="CO694"/>
        </row>
        <row r="695">
          <cell r="B695">
            <v>2152</v>
          </cell>
          <cell r="C695">
            <v>688</v>
          </cell>
          <cell r="D695">
            <v>24</v>
          </cell>
          <cell r="E695">
            <v>3</v>
          </cell>
          <cell r="F695">
            <v>2566</v>
          </cell>
          <cell r="G695">
            <v>800039718054</v>
          </cell>
          <cell r="H695" t="str">
            <v>นาย</v>
          </cell>
          <cell r="I695" t="str">
            <v>ธีระเชษฐ</v>
          </cell>
          <cell r="J695" t="str">
            <v>สมณะ</v>
          </cell>
          <cell r="K695">
            <v>3501300820942</v>
          </cell>
          <cell r="L695" t="str">
            <v>บ่อสร้าง</v>
          </cell>
          <cell r="M695" t="str">
            <v>เชียงใหม่ 3</v>
          </cell>
          <cell r="N695">
            <v>8</v>
          </cell>
          <cell r="O695" t="str">
            <v>สินเชื่อธนาคารประชาชน</v>
          </cell>
          <cell r="P695" t="str">
            <v>1.บุคคลค้ำประกัน</v>
          </cell>
          <cell r="Q695">
            <v>265594.59999999998</v>
          </cell>
          <cell r="R695">
            <v>49735.040000000001</v>
          </cell>
          <cell r="S695" t="str">
            <v>จังหวัดเชียงใหม่</v>
          </cell>
          <cell r="T695" t="str">
            <v>ผบ.1991</v>
          </cell>
          <cell r="U695">
            <v>2558</v>
          </cell>
          <cell r="V695" t="str">
            <v>ผบ.267</v>
          </cell>
          <cell r="W695">
            <v>2559</v>
          </cell>
          <cell r="X695"/>
          <cell r="Y695"/>
          <cell r="Z695"/>
          <cell r="AA695">
            <v>7</v>
          </cell>
          <cell r="AB695">
            <v>3</v>
          </cell>
          <cell r="AC695">
            <v>2559</v>
          </cell>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11/10/2566</v>
          </cell>
          <cell r="BC695" t="str">
            <v/>
          </cell>
          <cell r="BD695" t="str">
            <v/>
          </cell>
          <cell r="BE695" t="str">
            <v/>
          </cell>
          <cell r="BF695" t="str">
            <v/>
          </cell>
          <cell r="BG695" t="str">
            <v/>
          </cell>
          <cell r="BH695" t="str">
            <v/>
          </cell>
          <cell r="BI695" t="str">
            <v/>
          </cell>
          <cell r="BJ695" t="str">
            <v/>
          </cell>
          <cell r="BK695" t="str">
            <v/>
          </cell>
          <cell r="BL695" t="str">
            <v/>
          </cell>
          <cell r="BM695" t="str">
            <v/>
          </cell>
          <cell r="BN695" t="str">
            <v/>
          </cell>
          <cell r="BO695" t="str">
            <v/>
          </cell>
          <cell r="BP695" t="str">
            <v/>
          </cell>
          <cell r="BQ695" t="str">
            <v/>
          </cell>
          <cell r="BR695" t="str">
            <v/>
          </cell>
          <cell r="BS695" t="str">
            <v/>
          </cell>
          <cell r="BT695" t="str">
            <v>นายธีระเชษฐ สมณะ</v>
          </cell>
          <cell r="BU695">
            <v>823658010258</v>
          </cell>
          <cell r="BV695" t="str">
            <v>1.นายธีระเชษฐ สมณะ
2.นางสาวสุรีพร นันตา
3.นายธฐาศิวรินท์ ศิริตันติโชติ
4.นางสาวนาตยา เสนางาม
5.นายวิทยา เสนางาม</v>
          </cell>
          <cell r="BW695" t="str">
            <v>จำเลยที่ 1
คู่สมรสจำเลยที่1
จำเลยที่ 2
จำเลยที่ 3
คู่สมรสจำเลยที่ 3</v>
          </cell>
          <cell r="BX695" t="str">
            <v>3-5013-00820-94-2
3-5210-00497-80-1
3-5012-00417-66-6
1-5019-90000-08-1
1-5707-00023-02-3</v>
          </cell>
          <cell r="BY695"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5" t="str">
            <v>พบทรัพย์</v>
          </cell>
          <cell r="CA695"/>
          <cell r="CB695"/>
          <cell r="CC695"/>
          <cell r="CD695"/>
          <cell r="CE695"/>
          <cell r="CF695"/>
          <cell r="CG695"/>
          <cell r="CH695"/>
          <cell r="CI695"/>
          <cell r="CJ695"/>
          <cell r="CK695"/>
          <cell r="CL695"/>
          <cell r="CM695"/>
          <cell r="CN695"/>
          <cell r="CO695"/>
        </row>
        <row r="696">
          <cell r="B696">
            <v>2153</v>
          </cell>
          <cell r="C696">
            <v>689</v>
          </cell>
          <cell r="D696">
            <v>24</v>
          </cell>
          <cell r="E696">
            <v>3</v>
          </cell>
          <cell r="F696">
            <v>2566</v>
          </cell>
          <cell r="G696">
            <v>800034965718</v>
          </cell>
          <cell r="H696" t="str">
            <v>นางสาว</v>
          </cell>
          <cell r="I696" t="str">
            <v>ศิริพร</v>
          </cell>
          <cell r="J696" t="str">
            <v>ปัญญา</v>
          </cell>
          <cell r="K696">
            <v>3501300436891</v>
          </cell>
          <cell r="L696" t="str">
            <v>บ่อสร้าง</v>
          </cell>
          <cell r="M696" t="str">
            <v>เชียงใหม่ 3</v>
          </cell>
          <cell r="N696">
            <v>8</v>
          </cell>
          <cell r="O696" t="str">
            <v>สินเชื่อธนาคารประชาชน</v>
          </cell>
          <cell r="P696" t="str">
            <v>1.บุคคลค้ำประกัน</v>
          </cell>
          <cell r="Q696">
            <v>140392.24</v>
          </cell>
          <cell r="R696">
            <v>15231.42</v>
          </cell>
          <cell r="S696" t="str">
            <v>แขวงเชียงใหม่</v>
          </cell>
          <cell r="T696" t="str">
            <v>ผบ.6931</v>
          </cell>
          <cell r="U696">
            <v>2558</v>
          </cell>
          <cell r="V696" t="str">
            <v>ผบ.7894</v>
          </cell>
          <cell r="W696">
            <v>2558</v>
          </cell>
          <cell r="X696"/>
          <cell r="Y696"/>
          <cell r="Z696"/>
          <cell r="AA696">
            <v>20</v>
          </cell>
          <cell r="AB696">
            <v>10</v>
          </cell>
          <cell r="AC696">
            <v>2558</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คำสั่งดำเนินการ24/3/2566//รายงานสืบทรัพย์วันที่11/10/2566</v>
          </cell>
          <cell r="BC696">
            <v>1500</v>
          </cell>
          <cell r="BD696">
            <v>1</v>
          </cell>
          <cell r="BE696">
            <v>7</v>
          </cell>
          <cell r="BF696">
            <v>2567</v>
          </cell>
          <cell r="BG696">
            <v>0</v>
          </cell>
          <cell r="BH696" t="str">
            <v>-</v>
          </cell>
          <cell r="BI696" t="str">
            <v>-</v>
          </cell>
          <cell r="BJ696" t="str">
            <v>-</v>
          </cell>
          <cell r="BK696">
            <v>0</v>
          </cell>
          <cell r="BL696">
            <v>1400</v>
          </cell>
          <cell r="BM696">
            <v>0</v>
          </cell>
          <cell r="BN696" t="str">
            <v/>
          </cell>
          <cell r="BO696" t="str">
            <v/>
          </cell>
          <cell r="BP696" t="str">
            <v/>
          </cell>
          <cell r="BQ696" t="str">
            <v>-</v>
          </cell>
          <cell r="BR696" t="str">
            <v>-</v>
          </cell>
          <cell r="BS696" t="str">
            <v>-</v>
          </cell>
          <cell r="BT696" t="str">
            <v>นางสาวศิริพร ปัญญา</v>
          </cell>
          <cell r="BU696">
            <v>823658010217</v>
          </cell>
          <cell r="BV696" t="str">
            <v xml:space="preserve">1.นางสาวศิริพร ปัญญา
2.นายปรัชญ์ ปูอินต๊ะ
3.นางสาวกันยา ปรัชญาปัญญา
4.นายฉัตรชัย ปัญญา
5.นายสายทอง ปีคำ
</v>
          </cell>
          <cell r="BW696" t="str">
            <v xml:space="preserve">จำเลยที่ 1
คู่สมรสจำเลยที่ 1
จำเลยที่ 2
 จำเลยที่ 3
คู่สมรสจำเลยที่ 3
</v>
          </cell>
          <cell r="BX696" t="str">
            <v>3-5013-00436-89-1
3-5013-00726-44-0
3-5013-00460-06-7
3-5013-00436-90-5
3-5013-00586-23-1</v>
          </cell>
          <cell r="BY696"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6" t="str">
            <v>พบทรัพย์</v>
          </cell>
          <cell r="CA696"/>
          <cell r="CB696"/>
          <cell r="CC696"/>
          <cell r="CE696"/>
          <cell r="CF696"/>
          <cell r="CG696"/>
          <cell r="CH696"/>
          <cell r="CK696"/>
        </row>
        <row r="697">
          <cell r="B697">
            <v>2154</v>
          </cell>
          <cell r="C697">
            <v>690</v>
          </cell>
          <cell r="D697">
            <v>24</v>
          </cell>
          <cell r="E697">
            <v>3</v>
          </cell>
          <cell r="F697">
            <v>2566</v>
          </cell>
          <cell r="G697">
            <v>821950007111</v>
          </cell>
          <cell r="H697" t="str">
            <v>นาย</v>
          </cell>
          <cell r="I697" t="str">
            <v>เจษฎา</v>
          </cell>
          <cell r="J697" t="str">
            <v>อ่อนปรีดา</v>
          </cell>
          <cell r="K697">
            <v>3500500544808</v>
          </cell>
          <cell r="L697" t="str">
            <v>สันกำแพง</v>
          </cell>
          <cell r="M697" t="str">
            <v>เชียงใหม่ 3</v>
          </cell>
          <cell r="N697">
            <v>8</v>
          </cell>
          <cell r="O697" t="str">
            <v>สินเชื่อเคหะ</v>
          </cell>
          <cell r="P697" t="str">
            <v>2.หลักทรัพย์ค้ำประกัน</v>
          </cell>
          <cell r="Q697">
            <v>589535.4</v>
          </cell>
          <cell r="R697">
            <v>75606.429999999993</v>
          </cell>
          <cell r="S697" t="str">
            <v>จังหวัดเชียงใหม่</v>
          </cell>
          <cell r="T697" t="str">
            <v>ผบ.378</v>
          </cell>
          <cell r="U697">
            <v>2557</v>
          </cell>
          <cell r="V697" t="str">
            <v>ผบ.580</v>
          </cell>
          <cell r="W697">
            <v>2557</v>
          </cell>
          <cell r="X697">
            <v>6</v>
          </cell>
          <cell r="Y697">
            <v>5</v>
          </cell>
          <cell r="Z697">
            <v>2557</v>
          </cell>
          <cell r="AA697"/>
          <cell r="AB697"/>
          <cell r="AC697"/>
          <cell r="AD697"/>
          <cell r="AE697"/>
          <cell r="AF697"/>
          <cell r="AG697"/>
          <cell r="AH697"/>
          <cell r="AI697"/>
          <cell r="AJ697"/>
          <cell r="AK697"/>
          <cell r="AL697"/>
          <cell r="AM697"/>
          <cell r="AN697"/>
          <cell r="AO697"/>
          <cell r="AP697"/>
          <cell r="AQ697"/>
          <cell r="BB697" t="str">
            <v>คำสั่งดำเนินการ24/3/2566//รายงานสืบทรัพย์วันที่ 8/8/2566</v>
          </cell>
          <cell r="BC697">
            <v>900</v>
          </cell>
          <cell r="BD697">
            <v>1</v>
          </cell>
          <cell r="BE697">
            <v>7</v>
          </cell>
          <cell r="BF697">
            <v>2567</v>
          </cell>
          <cell r="BG697">
            <v>0</v>
          </cell>
          <cell r="BH697" t="str">
            <v>-</v>
          </cell>
          <cell r="BI697" t="str">
            <v>-</v>
          </cell>
          <cell r="BJ697" t="str">
            <v>-</v>
          </cell>
          <cell r="BK697">
            <v>0</v>
          </cell>
          <cell r="BL697">
            <v>795</v>
          </cell>
          <cell r="BM697">
            <v>0</v>
          </cell>
          <cell r="BN697" t="str">
            <v/>
          </cell>
          <cell r="BO697" t="str">
            <v/>
          </cell>
          <cell r="BP697" t="str">
            <v/>
          </cell>
          <cell r="BQ697" t="str">
            <v>-</v>
          </cell>
          <cell r="BR697" t="str">
            <v>-</v>
          </cell>
          <cell r="BS697" t="str">
            <v>-</v>
          </cell>
          <cell r="BT697" t="str">
            <v>นายเจษฎา อ่อนปรีดา</v>
          </cell>
          <cell r="BU697">
            <v>821950007111</v>
          </cell>
          <cell r="BV697" t="str">
            <v>1.นายเจษฎา  อ่อนปรีดา
2.นางนิรมัย  อ่อนปรีดา
3.นางนิ่มนวล  แย้มศรีสุข</v>
          </cell>
          <cell r="BW697" t="str">
            <v>จำเลยที่ 1
จำเลยที่ 2
จำเลยที่ 3</v>
          </cell>
          <cell r="BX697" t="str">
            <v>3-5005-00544-80-8
3-4102-00403-98-3
3-4102-00403-96-7</v>
          </cell>
          <cell r="BY697"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7" t="str">
            <v>ไม่พบ</v>
          </cell>
          <cell r="CA697">
            <v>3</v>
          </cell>
          <cell r="CB697"/>
          <cell r="CC697"/>
          <cell r="CE697"/>
          <cell r="CF697"/>
          <cell r="CG697"/>
          <cell r="CH697"/>
          <cell r="CK697"/>
        </row>
        <row r="698">
          <cell r="B698">
            <v>2155</v>
          </cell>
          <cell r="C698">
            <v>691</v>
          </cell>
          <cell r="D698">
            <v>24</v>
          </cell>
          <cell r="E698">
            <v>3</v>
          </cell>
          <cell r="F698">
            <v>2566</v>
          </cell>
          <cell r="G698">
            <v>800025762892</v>
          </cell>
          <cell r="H698" t="str">
            <v>นาย</v>
          </cell>
          <cell r="I698" t="str">
            <v>ดนัย</v>
          </cell>
          <cell r="J698" t="str">
            <v>ชาวคำเขต</v>
          </cell>
          <cell r="K698">
            <v>3501300172371</v>
          </cell>
          <cell r="L698" t="str">
            <v>สันกำแพง</v>
          </cell>
          <cell r="M698" t="str">
            <v>เชียงใหม่ 3</v>
          </cell>
          <cell r="N698">
            <v>8</v>
          </cell>
          <cell r="O698" t="str">
            <v>สินเชื่อธนาคารประชาชน</v>
          </cell>
          <cell r="P698" t="str">
            <v>1.บุคคลค้ำประกัน</v>
          </cell>
          <cell r="Q698">
            <v>129375</v>
          </cell>
          <cell r="R698">
            <v>5278.8</v>
          </cell>
          <cell r="S698" t="str">
            <v>แขวงเชียงใหม่</v>
          </cell>
          <cell r="T698" t="str">
            <v>ผบ.6496</v>
          </cell>
          <cell r="U698">
            <v>2558</v>
          </cell>
          <cell r="V698" t="str">
            <v>ผบ.6389</v>
          </cell>
          <cell r="W698">
            <v>2558</v>
          </cell>
          <cell r="X698"/>
          <cell r="Y698"/>
          <cell r="Z698"/>
          <cell r="AA698">
            <v>31</v>
          </cell>
          <cell r="AB698">
            <v>8</v>
          </cell>
          <cell r="AC698">
            <v>2558</v>
          </cell>
          <cell r="AD698"/>
          <cell r="AE698"/>
          <cell r="AF698"/>
          <cell r="AG698"/>
          <cell r="AH698"/>
          <cell r="AI698"/>
          <cell r="AJ698"/>
          <cell r="AK698"/>
          <cell r="AL698"/>
          <cell r="AM698"/>
          <cell r="AN698"/>
          <cell r="AO698"/>
          <cell r="AP698"/>
          <cell r="AQ698"/>
          <cell r="BB698" t="str">
            <v>คำสั่งดำเนินการ24/3/2566//รายงานสืบทรัพย์วันที่ 19/9/2566</v>
          </cell>
          <cell r="BC698" t="str">
            <v/>
          </cell>
          <cell r="BD698" t="str">
            <v/>
          </cell>
          <cell r="BE698" t="str">
            <v/>
          </cell>
          <cell r="BF698" t="str">
            <v/>
          </cell>
          <cell r="BG698" t="str">
            <v/>
          </cell>
          <cell r="BH698" t="str">
            <v/>
          </cell>
          <cell r="BI698" t="str">
            <v/>
          </cell>
          <cell r="BJ698" t="str">
            <v/>
          </cell>
          <cell r="BK698" t="str">
            <v/>
          </cell>
          <cell r="BL698" t="str">
            <v/>
          </cell>
          <cell r="BM698" t="str">
            <v/>
          </cell>
          <cell r="BN698" t="str">
            <v/>
          </cell>
          <cell r="BO698" t="str">
            <v/>
          </cell>
          <cell r="BP698" t="str">
            <v/>
          </cell>
          <cell r="BQ698" t="str">
            <v/>
          </cell>
          <cell r="BR698" t="str">
            <v/>
          </cell>
          <cell r="BS698" t="str">
            <v/>
          </cell>
          <cell r="BT698" t="str">
            <v>นายดนัย ชาวคำเขต</v>
          </cell>
          <cell r="BU698">
            <v>823658010201</v>
          </cell>
          <cell r="BV698"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8" t="str">
            <v xml:space="preserve">จำเลยที่ 1
คู่สมรสจำเลยที่ 1
จำเลยที่ 2
คู่สมรสจำเลยที่ 2
จำเลยที่ 3
</v>
          </cell>
          <cell r="BX698" t="str">
            <v xml:space="preserve">3-5013-00172-37-1
3-5013-00200-88-0
3-5006-00334-62-7
1-5099-00088-90-9
1-5099-00362-03-2
</v>
          </cell>
          <cell r="BY698"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8" t="str">
            <v>พบทรัพย์</v>
          </cell>
          <cell r="CA698"/>
          <cell r="CB698"/>
          <cell r="CC698"/>
          <cell r="CE698"/>
          <cell r="CF698"/>
          <cell r="CG698"/>
          <cell r="CH698"/>
          <cell r="CK698"/>
        </row>
        <row r="699">
          <cell r="B699">
            <v>2156</v>
          </cell>
          <cell r="C699">
            <v>692</v>
          </cell>
          <cell r="D699">
            <v>24</v>
          </cell>
          <cell r="E699">
            <v>3</v>
          </cell>
          <cell r="F699">
            <v>2566</v>
          </cell>
          <cell r="G699">
            <v>800033627772</v>
          </cell>
          <cell r="H699" t="str">
            <v>นาง</v>
          </cell>
          <cell r="I699" t="str">
            <v>บัวเขียว</v>
          </cell>
          <cell r="J699" t="str">
            <v>ใจติยะ</v>
          </cell>
          <cell r="K699">
            <v>5501300007547</v>
          </cell>
          <cell r="L699" t="str">
            <v>สันกำแพง</v>
          </cell>
          <cell r="M699" t="str">
            <v>เชียงใหม่ 3</v>
          </cell>
          <cell r="N699">
            <v>8</v>
          </cell>
          <cell r="O699" t="str">
            <v>สินเชื่อธนาคารประชาชน</v>
          </cell>
          <cell r="P699" t="str">
            <v>1.บุคคลค้ำประกัน</v>
          </cell>
          <cell r="Q699">
            <v>40725.980000000003</v>
          </cell>
          <cell r="R699">
            <v>2656.08</v>
          </cell>
          <cell r="S699" t="str">
            <v>แขวงเชียงใหม่</v>
          </cell>
          <cell r="T699" t="str">
            <v>ผบ.10109</v>
          </cell>
          <cell r="U699">
            <v>2558</v>
          </cell>
          <cell r="V699" t="str">
            <v>ผบ.1225</v>
          </cell>
          <cell r="W699">
            <v>2559</v>
          </cell>
          <cell r="X699">
            <v>25</v>
          </cell>
          <cell r="Y699">
            <v>2</v>
          </cell>
          <cell r="Z699">
            <v>2559</v>
          </cell>
          <cell r="AA699"/>
          <cell r="AB699"/>
          <cell r="AC699"/>
          <cell r="AD699"/>
          <cell r="AE699"/>
          <cell r="AF699"/>
          <cell r="AG699"/>
          <cell r="AH699"/>
          <cell r="AI699"/>
          <cell r="AJ699"/>
          <cell r="AK699"/>
          <cell r="AL699"/>
          <cell r="AM699"/>
          <cell r="AN699"/>
          <cell r="AO699"/>
          <cell r="AP699"/>
          <cell r="AQ699"/>
          <cell r="BB699" t="str">
            <v>คำสั่งดำเนินการ24/3/2566//รายงานสืบทรัพย์วันที่ 8/8/2566</v>
          </cell>
          <cell r="BC699" t="str">
            <v/>
          </cell>
          <cell r="BD699" t="str">
            <v/>
          </cell>
          <cell r="BE699" t="str">
            <v/>
          </cell>
          <cell r="BF699" t="str">
            <v/>
          </cell>
          <cell r="BG699" t="str">
            <v/>
          </cell>
          <cell r="BH699" t="str">
            <v/>
          </cell>
          <cell r="BI699" t="str">
            <v/>
          </cell>
          <cell r="BJ699" t="str">
            <v/>
          </cell>
          <cell r="BK699" t="str">
            <v/>
          </cell>
          <cell r="BL699" t="str">
            <v/>
          </cell>
          <cell r="BM699" t="str">
            <v/>
          </cell>
          <cell r="BN699" t="str">
            <v/>
          </cell>
          <cell r="BO699" t="str">
            <v/>
          </cell>
          <cell r="BP699" t="str">
            <v/>
          </cell>
          <cell r="BQ699" t="str">
            <v/>
          </cell>
          <cell r="BR699" t="str">
            <v/>
          </cell>
          <cell r="BS699" t="str">
            <v/>
          </cell>
          <cell r="BT699" t="str">
            <v>นางบัวเขียว ใจติยะ</v>
          </cell>
          <cell r="BU699">
            <v>823658010660</v>
          </cell>
          <cell r="BV699" t="str">
            <v>1.นางบัวเขียว  ใจติขะ
2.นางนิตย์  แสนเรือน
3.นายศรี  แสนเรือน
4.นายธวัชชัย  ทิตย์สุรินทร์</v>
          </cell>
          <cell r="BW699" t="str">
            <v>จำเลยที่ 1
จำเลยที่ 2
คู่สมรสจำเลยที่ 2
จำเลยที่ 3</v>
          </cell>
          <cell r="BX699" t="str">
            <v>5-5013-00007-54-7
3-5013-00339-17-9
3-5009-00796-71-5
1-5099-00838-98-3</v>
          </cell>
          <cell r="BY69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9" t="str">
            <v>ไม่พบ</v>
          </cell>
          <cell r="CA699"/>
          <cell r="CB699"/>
          <cell r="CC699"/>
          <cell r="CE699"/>
          <cell r="CF699"/>
          <cell r="CG699"/>
          <cell r="CH699"/>
          <cell r="CK699"/>
        </row>
        <row r="700">
          <cell r="B700">
            <v>2157</v>
          </cell>
          <cell r="C700">
            <v>693</v>
          </cell>
          <cell r="D700">
            <v>24</v>
          </cell>
          <cell r="E700">
            <v>3</v>
          </cell>
          <cell r="F700">
            <v>2566</v>
          </cell>
          <cell r="G700">
            <v>800029292573</v>
          </cell>
          <cell r="H700" t="str">
            <v>นาย</v>
          </cell>
          <cell r="I700" t="str">
            <v>ดวงเนตร</v>
          </cell>
          <cell r="J700" t="str">
            <v>ธรรมขันแข็ง</v>
          </cell>
          <cell r="K700">
            <v>3571100419209</v>
          </cell>
          <cell r="L700" t="str">
            <v>สันกำแพง</v>
          </cell>
          <cell r="M700" t="str">
            <v>เชียงใหม่ 3</v>
          </cell>
          <cell r="N700">
            <v>8</v>
          </cell>
          <cell r="O700" t="str">
            <v>สินเชื่อธนาคารประชาชน</v>
          </cell>
          <cell r="P700" t="str">
            <v>1.บุคคลค้ำประกัน</v>
          </cell>
          <cell r="Q700">
            <v>26103.77</v>
          </cell>
          <cell r="R700">
            <v>5618.77</v>
          </cell>
          <cell r="S700" t="str">
            <v>แขวงเวียงป่าเป้า</v>
          </cell>
          <cell r="T700" t="str">
            <v>ผบ.407</v>
          </cell>
          <cell r="U700">
            <v>2558</v>
          </cell>
          <cell r="V700" t="str">
            <v>ผบ.93</v>
          </cell>
          <cell r="W700">
            <v>2559</v>
          </cell>
          <cell r="X700"/>
          <cell r="Y700"/>
          <cell r="Z700"/>
          <cell r="AA700">
            <v>22</v>
          </cell>
          <cell r="AB700">
            <v>3</v>
          </cell>
          <cell r="AC700">
            <v>2559</v>
          </cell>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1500</v>
          </cell>
          <cell r="BD700">
            <v>27</v>
          </cell>
          <cell r="BE700">
            <v>3</v>
          </cell>
          <cell r="BF700">
            <v>2567</v>
          </cell>
          <cell r="BG700">
            <v>0</v>
          </cell>
          <cell r="BH700" t="str">
            <v>-</v>
          </cell>
          <cell r="BI700" t="str">
            <v>-</v>
          </cell>
          <cell r="BJ700" t="str">
            <v>-</v>
          </cell>
          <cell r="BK700">
            <v>0</v>
          </cell>
          <cell r="BL700">
            <v>1990</v>
          </cell>
          <cell r="BM700">
            <v>0</v>
          </cell>
          <cell r="BN700" t="str">
            <v/>
          </cell>
          <cell r="BO700" t="str">
            <v/>
          </cell>
          <cell r="BP700" t="str">
            <v/>
          </cell>
          <cell r="BQ700" t="str">
            <v>-</v>
          </cell>
          <cell r="BR700" t="str">
            <v>-</v>
          </cell>
          <cell r="BS700" t="str">
            <v>-</v>
          </cell>
          <cell r="BT700" t="str">
            <v>นายดวงเนตร ธรรมขันแข็ง</v>
          </cell>
          <cell r="BU700">
            <v>823658010445</v>
          </cell>
          <cell r="BV700" t="str">
            <v>1.นายดวงเนตร  ธรรมขันแข็ง
2.นางอรุณวรรณ  อุนจะนำ
3.นางสาวพัฒนา  นันชัย
4.นายประวิทย์  แสนศรีชัย
5.นางนิตยา  แสนศรีชัย</v>
          </cell>
          <cell r="BW700" t="str">
            <v>จำเลยที่ 1
คู่สมรสจำเลยที่ 1
จำเลยที่ 2
จำเลยที่ 3
คู่สมรสจำเลยที่ 3</v>
          </cell>
          <cell r="BX700" t="str">
            <v>3-5711-00419-20-9
3-5103-00430-22-1
3-5013-00356-91-0
1-5017-00001-86-1
1-5099-00618-78-9</v>
          </cell>
          <cell r="BY700"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0" t="str">
            <v>ไม่พบ</v>
          </cell>
          <cell r="CA700"/>
          <cell r="CB700"/>
          <cell r="CC700"/>
          <cell r="CE700"/>
          <cell r="CF700"/>
          <cell r="CG700"/>
          <cell r="CH700"/>
          <cell r="CK700"/>
        </row>
        <row r="701">
          <cell r="B701">
            <v>2158</v>
          </cell>
          <cell r="C701">
            <v>694</v>
          </cell>
          <cell r="D701">
            <v>15</v>
          </cell>
          <cell r="E701">
            <v>3</v>
          </cell>
          <cell r="F701">
            <v>2566</v>
          </cell>
          <cell r="G701">
            <v>800031182523</v>
          </cell>
          <cell r="H701" t="str">
            <v>นาย</v>
          </cell>
          <cell r="I701" t="str">
            <v>ยงยุทธ</v>
          </cell>
          <cell r="J701" t="str">
            <v>พรหมมา</v>
          </cell>
          <cell r="K701">
            <v>3500500333343</v>
          </cell>
          <cell r="L701" t="str">
            <v>บิ๊กซี หางดง</v>
          </cell>
          <cell r="M701" t="str">
            <v>เชียงใหม่ 3</v>
          </cell>
          <cell r="N701">
            <v>8</v>
          </cell>
          <cell r="O701" t="str">
            <v>สินเชื่อธนาคารประชาชน</v>
          </cell>
          <cell r="P701" t="str">
            <v>1.บุคคลค้ำประกัน</v>
          </cell>
          <cell r="Q701">
            <v>84413.21</v>
          </cell>
          <cell r="R701">
            <v>10764.96</v>
          </cell>
          <cell r="S701" t="str">
            <v>แขวงเชียงใหม่</v>
          </cell>
          <cell r="T701" t="str">
            <v>ผบ.4463</v>
          </cell>
          <cell r="U701">
            <v>2558</v>
          </cell>
          <cell r="V701" t="str">
            <v>ผบ.4962</v>
          </cell>
          <cell r="W701">
            <v>2558</v>
          </cell>
          <cell r="X701">
            <v>10</v>
          </cell>
          <cell r="Y701">
            <v>8</v>
          </cell>
          <cell r="Z701">
            <v>2558</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D701" t="str">
            <v>1.นายยงยุทธ พรหมมา
2.นางสาวณพิชญา พนาดอน
3.นายธนาสิน เทมวรรธน์
4.นายธนากร กันทิพย์</v>
          </cell>
          <cell r="CE701"/>
          <cell r="CF701"/>
          <cell r="CG701"/>
          <cell r="CH701"/>
          <cell r="CI701"/>
          <cell r="CJ701"/>
          <cell r="CK701"/>
          <cell r="CL701"/>
          <cell r="CM701"/>
          <cell r="CN701"/>
          <cell r="CO701"/>
        </row>
        <row r="702">
          <cell r="B702">
            <v>2159</v>
          </cell>
          <cell r="C702">
            <v>695</v>
          </cell>
          <cell r="D702">
            <v>29</v>
          </cell>
          <cell r="E702">
            <v>3</v>
          </cell>
          <cell r="F702">
            <v>2566</v>
          </cell>
          <cell r="G702">
            <v>800024837315</v>
          </cell>
          <cell r="H702" t="str">
            <v>นางสาว</v>
          </cell>
          <cell r="I702" t="str">
            <v>แววดาว</v>
          </cell>
          <cell r="J702" t="str">
            <v>มั่นพุ่ม</v>
          </cell>
          <cell r="K702">
            <v>3640100434176</v>
          </cell>
          <cell r="L702" t="str">
            <v>บวกครกหลวง</v>
          </cell>
          <cell r="M702" t="str">
            <v>เชียงใหม่ 3</v>
          </cell>
          <cell r="N702">
            <v>8</v>
          </cell>
          <cell r="O702" t="str">
            <v>สินเชื่อธนาคารประชาชน</v>
          </cell>
          <cell r="P702" t="str">
            <v>1.บุคคลค้ำประกัน</v>
          </cell>
          <cell r="Q702">
            <v>34090.01</v>
          </cell>
          <cell r="R702">
            <v>7625.67</v>
          </cell>
          <cell r="S702" t="str">
            <v>แขวงเชียงใหม่</v>
          </cell>
          <cell r="T702" t="str">
            <v>ผบ.8808</v>
          </cell>
          <cell r="U702">
            <v>2558</v>
          </cell>
          <cell r="V702" t="str">
            <v>ผบ.772</v>
          </cell>
          <cell r="W702">
            <v>2559</v>
          </cell>
          <cell r="X702">
            <v>9</v>
          </cell>
          <cell r="Y702">
            <v>2</v>
          </cell>
          <cell r="Z702">
            <v>2559</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คำสั่งดำเนินการ94/3/2566//รายงานสืบทรัพย์วันที่ 8/8/2566</v>
          </cell>
          <cell r="BC702">
            <v>600</v>
          </cell>
          <cell r="BD702">
            <v>27</v>
          </cell>
          <cell r="BE702">
            <v>3</v>
          </cell>
          <cell r="BF702">
            <v>2567</v>
          </cell>
          <cell r="BG702">
            <v>0</v>
          </cell>
          <cell r="BH702" t="str">
            <v>-</v>
          </cell>
          <cell r="BI702" t="str">
            <v>-</v>
          </cell>
          <cell r="BJ702" t="str">
            <v>-</v>
          </cell>
          <cell r="BK702">
            <v>0</v>
          </cell>
          <cell r="BL702">
            <v>1155</v>
          </cell>
          <cell r="BM702">
            <v>0</v>
          </cell>
          <cell r="BN702" t="str">
            <v/>
          </cell>
          <cell r="BO702" t="str">
            <v/>
          </cell>
          <cell r="BP702" t="str">
            <v/>
          </cell>
          <cell r="BQ702" t="str">
            <v>-</v>
          </cell>
          <cell r="BR702" t="str">
            <v>-</v>
          </cell>
          <cell r="BS702" t="str">
            <v>-</v>
          </cell>
          <cell r="BT702" t="str">
            <v>นางสาวแววดาว มั่นพุ่ม</v>
          </cell>
          <cell r="BU702">
            <v>823658010222</v>
          </cell>
          <cell r="BV702" t="str">
            <v>1.นางสาวแววดาว  มั่นพุ่ม
2.นายศุภกฤษ์  ศรีคำตัน</v>
          </cell>
          <cell r="BW702" t="str">
            <v>จำเลยที่ 1
จำเลยที่ 2</v>
          </cell>
          <cell r="BX702" t="str">
            <v>3-6401-00434-17-6
3-5602-00079-02-6</v>
          </cell>
          <cell r="BY70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2" t="str">
            <v>ไม่พบ</v>
          </cell>
          <cell r="CA702"/>
          <cell r="CB702"/>
          <cell r="CC702"/>
          <cell r="CD702"/>
          <cell r="CE702"/>
          <cell r="CF702"/>
          <cell r="CG702"/>
          <cell r="CH702"/>
          <cell r="CI702"/>
          <cell r="CJ702"/>
          <cell r="CK702"/>
          <cell r="CL702"/>
          <cell r="CM702"/>
          <cell r="CN702"/>
          <cell r="CO702"/>
        </row>
        <row r="703">
          <cell r="B703">
            <v>2160</v>
          </cell>
          <cell r="C703">
            <v>696</v>
          </cell>
          <cell r="D703">
            <v>29</v>
          </cell>
          <cell r="E703">
            <v>3</v>
          </cell>
          <cell r="F703">
            <v>2566</v>
          </cell>
          <cell r="G703">
            <v>800028369661</v>
          </cell>
          <cell r="H703" t="str">
            <v>นาย</v>
          </cell>
          <cell r="I703" t="str">
            <v>ประเสริฐ</v>
          </cell>
          <cell r="J703" t="str">
            <v>รัตนัง</v>
          </cell>
          <cell r="K703">
            <v>1580400145735</v>
          </cell>
          <cell r="L703" t="str">
            <v>บวกครกหลวง</v>
          </cell>
          <cell r="M703" t="str">
            <v>เชียงใหม่ 3</v>
          </cell>
          <cell r="N703">
            <v>8</v>
          </cell>
          <cell r="O703" t="str">
            <v>สินเชื่อธนาคารประชาชน</v>
          </cell>
          <cell r="P703" t="str">
            <v>1.บุคคลค้ำประกัน</v>
          </cell>
          <cell r="Q703">
            <v>52005.69</v>
          </cell>
          <cell r="R703">
            <v>17980.18</v>
          </cell>
          <cell r="S703" t="str">
            <v>จังหวัดแม่สะเรียง</v>
          </cell>
          <cell r="T703" t="str">
            <v>ผบ.454</v>
          </cell>
          <cell r="U703">
            <v>2559</v>
          </cell>
          <cell r="V703" t="str">
            <v>ผบ.440</v>
          </cell>
          <cell r="W703">
            <v>2559</v>
          </cell>
          <cell r="X703">
            <v>9</v>
          </cell>
          <cell r="Y703">
            <v>9</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 29/3/2566//รายงานสืบทรัพย์วันที่ 19/9/2566</v>
          </cell>
          <cell r="BC703" t="str">
            <v/>
          </cell>
          <cell r="BD703" t="str">
            <v/>
          </cell>
          <cell r="BE703" t="str">
            <v/>
          </cell>
          <cell r="BF703" t="str">
            <v/>
          </cell>
          <cell r="BG703" t="str">
            <v/>
          </cell>
          <cell r="BH703" t="str">
            <v/>
          </cell>
          <cell r="BI703" t="str">
            <v/>
          </cell>
          <cell r="BJ703" t="str">
            <v/>
          </cell>
          <cell r="BK703" t="str">
            <v/>
          </cell>
          <cell r="BL703" t="str">
            <v/>
          </cell>
          <cell r="BM703" t="str">
            <v/>
          </cell>
          <cell r="BN703" t="str">
            <v/>
          </cell>
          <cell r="BO703" t="str">
            <v/>
          </cell>
          <cell r="BP703" t="str">
            <v/>
          </cell>
          <cell r="BQ703" t="str">
            <v/>
          </cell>
          <cell r="BR703" t="str">
            <v/>
          </cell>
          <cell r="BS703" t="str">
            <v/>
          </cell>
          <cell r="BT703" t="str">
            <v>นายประเสริฐ รัตนัง</v>
          </cell>
          <cell r="BU703">
            <v>823659010305</v>
          </cell>
          <cell r="BV703"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3" t="str">
            <v xml:space="preserve">จำเลยที่ 1
คู่สมรสจำเลยที่ 1
จำเลยที่ 2
คู่สมรสจำเลยที่ 2
จำเลยที่ 3
</v>
          </cell>
          <cell r="BX703" t="str">
            <v xml:space="preserve">1-5804-00145-73-5
1-5403-00056-51-0
1-1499-00254-88-8
1-5704-000173-06-2
1-5099-00882-30-3
</v>
          </cell>
          <cell r="BY703"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3" t="str">
            <v>พบทรัพย์</v>
          </cell>
          <cell r="CA703"/>
          <cell r="CB703">
            <v>3</v>
          </cell>
          <cell r="CC703"/>
          <cell r="CD703"/>
          <cell r="CE703"/>
          <cell r="CF703"/>
          <cell r="CG703"/>
          <cell r="CH703"/>
          <cell r="CI703"/>
          <cell r="CJ703"/>
          <cell r="CK703"/>
          <cell r="CL703"/>
          <cell r="CM703"/>
          <cell r="CN703"/>
          <cell r="CO703"/>
        </row>
        <row r="704">
          <cell r="B704">
            <v>2161</v>
          </cell>
          <cell r="C704">
            <v>697</v>
          </cell>
          <cell r="D704">
            <v>29</v>
          </cell>
          <cell r="E704">
            <v>3</v>
          </cell>
          <cell r="F704">
            <v>2566</v>
          </cell>
          <cell r="G704">
            <v>800030465903</v>
          </cell>
          <cell r="H704" t="str">
            <v>นางสาว</v>
          </cell>
          <cell r="I704" t="str">
            <v>อัจฉรา</v>
          </cell>
          <cell r="J704" t="str">
            <v>ธิมา</v>
          </cell>
          <cell r="K704">
            <v>1501200087724</v>
          </cell>
          <cell r="L704" t="str">
            <v>บ่อสร้าง</v>
          </cell>
          <cell r="M704" t="str">
            <v>เชียงใหม่ 3</v>
          </cell>
          <cell r="N704">
            <v>8</v>
          </cell>
          <cell r="O704" t="str">
            <v>สินเชื่อธนาคารประชาชน</v>
          </cell>
          <cell r="P704" t="str">
            <v>1.บุคคลค้ำประกัน</v>
          </cell>
          <cell r="Q704">
            <v>54995</v>
          </cell>
          <cell r="R704">
            <v>12905.42</v>
          </cell>
          <cell r="S704" t="str">
            <v>แขวงเชียงใหม่</v>
          </cell>
          <cell r="T704" t="str">
            <v>ผบ.1135</v>
          </cell>
          <cell r="U704">
            <v>2559</v>
          </cell>
          <cell r="V704" t="str">
            <v>ผบ.2508</v>
          </cell>
          <cell r="W704">
            <v>2559</v>
          </cell>
          <cell r="X704"/>
          <cell r="Y704"/>
          <cell r="Z704"/>
          <cell r="AA704">
            <v>25</v>
          </cell>
          <cell r="AB704">
            <v>4</v>
          </cell>
          <cell r="AC704">
            <v>2559</v>
          </cell>
          <cell r="AD704"/>
          <cell r="AE704"/>
          <cell r="AF704"/>
          <cell r="AG704"/>
          <cell r="AH704"/>
          <cell r="AI704"/>
          <cell r="AJ704"/>
          <cell r="AK704"/>
          <cell r="AL704"/>
          <cell r="AM704"/>
          <cell r="AN704"/>
          <cell r="AO704"/>
          <cell r="AP704"/>
          <cell r="AQ704"/>
          <cell r="BB704" t="str">
            <v>คำสั่งดำเนินการ 29/3/2566//รายงานสืบทรัพย์วันที่ 25/9/2566</v>
          </cell>
          <cell r="BC704">
            <v>900</v>
          </cell>
          <cell r="BD704">
            <v>27</v>
          </cell>
          <cell r="BE704">
            <v>3</v>
          </cell>
          <cell r="BF704">
            <v>2567</v>
          </cell>
          <cell r="BG704">
            <v>0</v>
          </cell>
          <cell r="BH704" t="str">
            <v>-</v>
          </cell>
          <cell r="BI704" t="str">
            <v>-</v>
          </cell>
          <cell r="BJ704" t="str">
            <v>-</v>
          </cell>
          <cell r="BK704">
            <v>0</v>
          </cell>
          <cell r="BL704">
            <v>1260</v>
          </cell>
          <cell r="BM704">
            <v>0</v>
          </cell>
          <cell r="BN704" t="str">
            <v/>
          </cell>
          <cell r="BO704" t="str">
            <v/>
          </cell>
          <cell r="BP704" t="str">
            <v/>
          </cell>
          <cell r="BQ704" t="str">
            <v>-</v>
          </cell>
          <cell r="BR704" t="str">
            <v>-</v>
          </cell>
          <cell r="BS704" t="str">
            <v>-</v>
          </cell>
          <cell r="BT704" t="str">
            <v>นางสาวอัจฉรา ธิมา</v>
          </cell>
          <cell r="BU704">
            <v>823658010460</v>
          </cell>
          <cell r="BV704" t="str">
            <v>1.นางสาวอัจฉรา ธิมา
2.นางสาววิสุดา สารคำ
3.นางสาวเจษยา เบเยียกู่</v>
          </cell>
          <cell r="BW704" t="str">
            <v>จำเลยที่ 1
จำเลยที่ 2
จำเลยที่ 3</v>
          </cell>
          <cell r="BX704" t="str">
            <v>1-5012-00087-72-4
3-5704-01073-45-9
8-5701-73002-34-1</v>
          </cell>
          <cell r="BY704"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4" t="str">
            <v>ไม่พบ</v>
          </cell>
          <cell r="CA704"/>
          <cell r="CB704">
            <v>3</v>
          </cell>
          <cell r="CC704"/>
          <cell r="CE704"/>
          <cell r="CF704"/>
          <cell r="CG704"/>
          <cell r="CH704"/>
          <cell r="CK704"/>
        </row>
        <row r="705">
          <cell r="B705">
            <v>2162</v>
          </cell>
          <cell r="C705">
            <v>698</v>
          </cell>
          <cell r="D705">
            <v>29</v>
          </cell>
          <cell r="E705">
            <v>3</v>
          </cell>
          <cell r="F705">
            <v>2566</v>
          </cell>
          <cell r="G705">
            <v>800029161927</v>
          </cell>
          <cell r="H705" t="str">
            <v>นาง</v>
          </cell>
          <cell r="I705" t="str">
            <v>เย็นฤดี</v>
          </cell>
          <cell r="J705" t="str">
            <v>มือกุศล</v>
          </cell>
          <cell r="K705">
            <v>3470100201351</v>
          </cell>
          <cell r="L705" t="str">
            <v>บวกครกหลวง</v>
          </cell>
          <cell r="M705" t="str">
            <v>เชียงใหม่ 3</v>
          </cell>
          <cell r="N705">
            <v>8</v>
          </cell>
          <cell r="O705" t="str">
            <v>สินเชื่อธนาคารประชาชน</v>
          </cell>
          <cell r="P705" t="str">
            <v>1.บุคคลค้ำประกัน</v>
          </cell>
          <cell r="Q705">
            <v>46300</v>
          </cell>
          <cell r="R705">
            <v>4120.1000000000004</v>
          </cell>
          <cell r="S705" t="str">
            <v>แขวงเชียงใหม่</v>
          </cell>
          <cell r="T705" t="str">
            <v>ผบ.11342</v>
          </cell>
          <cell r="U705">
            <v>2559</v>
          </cell>
          <cell r="V705" t="str">
            <v>ผบ.2509</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t="str">
            <v/>
          </cell>
          <cell r="BD705" t="str">
            <v/>
          </cell>
          <cell r="BE705" t="str">
            <v/>
          </cell>
          <cell r="BF705" t="str">
            <v/>
          </cell>
          <cell r="BG705" t="str">
            <v/>
          </cell>
          <cell r="BH705" t="str">
            <v/>
          </cell>
          <cell r="BI705" t="str">
            <v/>
          </cell>
          <cell r="BJ705" t="str">
            <v/>
          </cell>
          <cell r="BK705" t="str">
            <v/>
          </cell>
          <cell r="BL705" t="str">
            <v/>
          </cell>
          <cell r="BM705" t="str">
            <v/>
          </cell>
          <cell r="BN705" t="str">
            <v/>
          </cell>
          <cell r="BO705" t="str">
            <v/>
          </cell>
          <cell r="BP705" t="str">
            <v/>
          </cell>
          <cell r="BQ705" t="str">
            <v/>
          </cell>
          <cell r="BR705" t="str">
            <v/>
          </cell>
          <cell r="BS705" t="str">
            <v/>
          </cell>
          <cell r="BT705" t="str">
            <v>นางเย็นฤดี มือกุศล</v>
          </cell>
          <cell r="BU705">
            <v>823658010456</v>
          </cell>
          <cell r="BV705" t="str">
            <v>1.นางเย็นฤดี มือกุศล
2.นายสมศักดิ์ วิจารย์
3.นางไพบูลย์ ปูอินต๊ะ
4.ส.อ.ทวีศิลป์ ปูอินต๊ะ
5.นางเบญจกัลยาณี ดุนา
6.นายวิเชียร คุณา</v>
          </cell>
          <cell r="BW705" t="str">
            <v>จำเลยที่ 1
คู่สมรสจำเลยที่ 1
จำเลยที่ 2
คู่สมรสจำเลยที่ 2
จำเลยที่ 3
คู่สมรสจำเลยที่ 3</v>
          </cell>
          <cell r="BX705" t="str">
            <v>3-4701-00201-35-1
3-5014-00125-67-7
3-6704-00055-78-2
3-5013-00706-26-1
3-5007-00104-23-2
3-5007-00096-69-8</v>
          </cell>
          <cell r="BY705"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5" t="str">
            <v>พบทรัพย์</v>
          </cell>
          <cell r="CA705"/>
          <cell r="CB705">
            <v>3</v>
          </cell>
          <cell r="CC705"/>
          <cell r="CE705"/>
          <cell r="CF705"/>
          <cell r="CG705"/>
          <cell r="CH705"/>
          <cell r="CK705"/>
        </row>
        <row r="706">
          <cell r="B706">
            <v>2163</v>
          </cell>
          <cell r="C706">
            <v>699</v>
          </cell>
          <cell r="D706">
            <v>29</v>
          </cell>
          <cell r="E706">
            <v>3</v>
          </cell>
          <cell r="F706">
            <v>2566</v>
          </cell>
          <cell r="G706">
            <v>800030004512</v>
          </cell>
          <cell r="H706" t="str">
            <v>นางสาว</v>
          </cell>
          <cell r="I706" t="str">
            <v>สาวิณี</v>
          </cell>
          <cell r="J706" t="str">
            <v>ประจำเมือง</v>
          </cell>
          <cell r="K706">
            <v>1101800467491</v>
          </cell>
          <cell r="L706" t="str">
            <v>บวกครกหลวง</v>
          </cell>
          <cell r="M706" t="str">
            <v>เชียงใหม่ 3</v>
          </cell>
          <cell r="N706">
            <v>8</v>
          </cell>
          <cell r="O706" t="str">
            <v>สินเชื่อธนาคารประชาชน</v>
          </cell>
          <cell r="P706" t="str">
            <v>1.บุคคลค้ำประกัน</v>
          </cell>
          <cell r="Q706">
            <v>38419.19</v>
          </cell>
          <cell r="R706">
            <v>6997.68</v>
          </cell>
          <cell r="S706" t="str">
            <v>แขวงนครปฐม</v>
          </cell>
          <cell r="T706" t="str">
            <v>ผบ.1455</v>
          </cell>
          <cell r="U706">
            <v>2559</v>
          </cell>
          <cell r="V706" t="str">
            <v>ผบ.1984</v>
          </cell>
          <cell r="W706">
            <v>2559</v>
          </cell>
          <cell r="X706">
            <v>4</v>
          </cell>
          <cell r="Y706">
            <v>6</v>
          </cell>
          <cell r="Z706">
            <v>2559</v>
          </cell>
          <cell r="AA706"/>
          <cell r="AB706"/>
          <cell r="AC706"/>
          <cell r="AD706"/>
          <cell r="AE706"/>
          <cell r="AF706"/>
          <cell r="AG706"/>
          <cell r="AH706"/>
          <cell r="AI706"/>
          <cell r="AJ706"/>
          <cell r="AK706"/>
          <cell r="AL706"/>
          <cell r="AM706"/>
          <cell r="AN706"/>
          <cell r="AO706"/>
          <cell r="AP706"/>
          <cell r="AQ706"/>
          <cell r="BB706" t="str">
            <v>คำสั่งดำเนินการ 29/3/2566//รายงานสืบทรัพย์วันที่ 25/9/2566</v>
          </cell>
          <cell r="BC706">
            <v>1800</v>
          </cell>
          <cell r="BD706">
            <v>9</v>
          </cell>
          <cell r="BE706">
            <v>8</v>
          </cell>
          <cell r="BF706">
            <v>2567</v>
          </cell>
          <cell r="BG706">
            <v>0</v>
          </cell>
          <cell r="BH706" t="str">
            <v>-</v>
          </cell>
          <cell r="BI706" t="str">
            <v>-</v>
          </cell>
          <cell r="BJ706" t="str">
            <v>-</v>
          </cell>
          <cell r="BK706">
            <v>0</v>
          </cell>
          <cell r="BL706">
            <v>2400</v>
          </cell>
          <cell r="BM706">
            <v>0</v>
          </cell>
          <cell r="BN706" t="str">
            <v/>
          </cell>
          <cell r="BO706" t="str">
            <v/>
          </cell>
          <cell r="BP706" t="str">
            <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E706"/>
          <cell r="CF706"/>
          <cell r="CG706"/>
          <cell r="CH706"/>
          <cell r="CK706"/>
        </row>
        <row r="707">
          <cell r="B707">
            <v>2164</v>
          </cell>
          <cell r="C707">
            <v>700</v>
          </cell>
          <cell r="D707">
            <v>29</v>
          </cell>
          <cell r="E707">
            <v>3</v>
          </cell>
          <cell r="F707">
            <v>2566</v>
          </cell>
          <cell r="G707">
            <v>800034577984</v>
          </cell>
          <cell r="H707" t="str">
            <v>นาย</v>
          </cell>
          <cell r="I707" t="str">
            <v>เดชา</v>
          </cell>
          <cell r="J707" t="str">
            <v>นันตา</v>
          </cell>
          <cell r="K707">
            <v>1570500120980</v>
          </cell>
          <cell r="L707" t="str">
            <v>บ่อสร้าง</v>
          </cell>
          <cell r="M707" t="str">
            <v>เชียงใหม่ 3</v>
          </cell>
          <cell r="N707">
            <v>8</v>
          </cell>
          <cell r="O707" t="str">
            <v>สินเชื่อธนาคารประชาชน</v>
          </cell>
          <cell r="P707" t="str">
            <v>1.บุคคลค้ำประกัน</v>
          </cell>
          <cell r="Q707">
            <v>96379.35</v>
          </cell>
          <cell r="R707">
            <v>10197.35</v>
          </cell>
          <cell r="S707" t="str">
            <v>จังหวัดเชียงราย</v>
          </cell>
          <cell r="T707" t="str">
            <v>ผบ.1109</v>
          </cell>
          <cell r="U707">
            <v>2559</v>
          </cell>
          <cell r="V707" t="str">
            <v>ผบ.2072</v>
          </cell>
          <cell r="W707">
            <v>2559</v>
          </cell>
          <cell r="X707"/>
          <cell r="Y707"/>
          <cell r="Z707"/>
          <cell r="AA707">
            <v>8</v>
          </cell>
          <cell r="AB707">
            <v>8</v>
          </cell>
          <cell r="AC707">
            <v>2559</v>
          </cell>
          <cell r="AD707"/>
          <cell r="AE707"/>
          <cell r="AF707"/>
          <cell r="AG707"/>
          <cell r="AH707"/>
          <cell r="AI707"/>
          <cell r="AJ707"/>
          <cell r="AK707"/>
          <cell r="AL707"/>
          <cell r="AM707"/>
          <cell r="AN707"/>
          <cell r="AO707"/>
          <cell r="AP707"/>
          <cell r="AQ707"/>
          <cell r="BB707" t="str">
            <v>คำสั่งดำเนินการ 29/3/2566//รายงานสืบทรัพย์วันที่ 11/10/2566</v>
          </cell>
          <cell r="BC707">
            <v>1500</v>
          </cell>
          <cell r="BD707">
            <v>27</v>
          </cell>
          <cell r="BE707">
            <v>3</v>
          </cell>
          <cell r="BF707">
            <v>2567</v>
          </cell>
          <cell r="BG707">
            <v>0</v>
          </cell>
          <cell r="BH707" t="str">
            <v>-</v>
          </cell>
          <cell r="BI707" t="str">
            <v>-</v>
          </cell>
          <cell r="BJ707" t="str">
            <v>-</v>
          </cell>
          <cell r="BK707">
            <v>0</v>
          </cell>
          <cell r="BL707">
            <v>1635</v>
          </cell>
          <cell r="BM707">
            <v>0</v>
          </cell>
          <cell r="BN707" t="str">
            <v/>
          </cell>
          <cell r="BO707" t="str">
            <v/>
          </cell>
          <cell r="BP707" t="str">
            <v/>
          </cell>
          <cell r="BQ707" t="str">
            <v>-</v>
          </cell>
          <cell r="BR707" t="str">
            <v>-</v>
          </cell>
          <cell r="BS707" t="str">
            <v>-</v>
          </cell>
          <cell r="BT707" t="str">
            <v>นายเดชา นันตา</v>
          </cell>
          <cell r="BU707">
            <v>823658010388</v>
          </cell>
          <cell r="BV707" t="str">
            <v>1.นายเดชา นันตา
2.นางสาวธิตินันท์ ปันติ๊บ
3.นายกฤษฎา ปันติ๊บ
4.นายเกษมสิทธิ์ เดินแปง
5.นางสาวสุกฤตา สมย้อย</v>
          </cell>
          <cell r="BW707" t="str">
            <v>จำเลยที่ 1
จำเลยที่ 2
คู่สมรสจำเลยที่ 2
จำเลยที่ 3
คู่สมรสจำเลยที่ 3</v>
          </cell>
          <cell r="BX707" t="str">
            <v>1-5705-00120-98-0
1-5099-00671-24-8
1-5099-00687-21-7
1-9299-00289-05-6
1-5099-00259-97-5</v>
          </cell>
          <cell r="BY707"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7" t="str">
            <v>พบทรัพย์</v>
          </cell>
          <cell r="CA707"/>
          <cell r="CB707"/>
          <cell r="CC707"/>
          <cell r="CE707"/>
          <cell r="CF707"/>
          <cell r="CG707"/>
          <cell r="CH707"/>
          <cell r="CK707"/>
        </row>
        <row r="708">
          <cell r="B708">
            <v>2165</v>
          </cell>
          <cell r="C708">
            <v>701</v>
          </cell>
          <cell r="D708">
            <v>29</v>
          </cell>
          <cell r="E708">
            <v>3</v>
          </cell>
          <cell r="F708">
            <v>2566</v>
          </cell>
          <cell r="G708">
            <v>800046725712</v>
          </cell>
          <cell r="H708" t="str">
            <v>นางสาว</v>
          </cell>
          <cell r="I708" t="str">
            <v>สมปอง</v>
          </cell>
          <cell r="J708" t="str">
            <v>เพียงคาม</v>
          </cell>
          <cell r="K708">
            <v>2302000016328</v>
          </cell>
          <cell r="L708" t="str">
            <v>แม่วาง</v>
          </cell>
          <cell r="M708" t="str">
            <v>เชียงใหม่ 3</v>
          </cell>
          <cell r="N708">
            <v>8</v>
          </cell>
          <cell r="O708" t="str">
            <v>สินเชื่อธนาคารประชาชน</v>
          </cell>
          <cell r="P708" t="str">
            <v>1.บุคคลค้ำประกัน</v>
          </cell>
          <cell r="Q708">
            <v>30000</v>
          </cell>
          <cell r="R708">
            <v>2206.88</v>
          </cell>
          <cell r="S708" t="str">
            <v>จังหวัดสีคิ้ว</v>
          </cell>
          <cell r="T708" t="str">
            <v>ผบ.280</v>
          </cell>
          <cell r="U708">
            <v>2559</v>
          </cell>
          <cell r="V708" t="str">
            <v>ผบ.2659</v>
          </cell>
          <cell r="W708">
            <v>2559</v>
          </cell>
          <cell r="X708">
            <v>5</v>
          </cell>
          <cell r="Y708">
            <v>9</v>
          </cell>
          <cell r="Z708">
            <v>2559</v>
          </cell>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t="str">
            <v/>
          </cell>
          <cell r="BO708" t="str">
            <v/>
          </cell>
          <cell r="BP708" t="str">
            <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D708"/>
          <cell r="CE708"/>
          <cell r="CF708"/>
          <cell r="CG708"/>
          <cell r="CH708"/>
          <cell r="CI708"/>
          <cell r="CJ708"/>
          <cell r="CK708"/>
          <cell r="CL708"/>
          <cell r="CM708"/>
          <cell r="CN708"/>
          <cell r="CO708"/>
        </row>
        <row r="709">
          <cell r="B709">
            <v>2166</v>
          </cell>
          <cell r="C709">
            <v>702</v>
          </cell>
          <cell r="D709">
            <v>29</v>
          </cell>
          <cell r="E709">
            <v>3</v>
          </cell>
          <cell r="F709">
            <v>2566</v>
          </cell>
          <cell r="G709">
            <v>800041328660</v>
          </cell>
          <cell r="H709" t="str">
            <v>นางสาว</v>
          </cell>
          <cell r="I709" t="str">
            <v>พิมลพรรณ</v>
          </cell>
          <cell r="J709" t="str">
            <v>กาสม หรือหุ่นนภรินทร์</v>
          </cell>
          <cell r="K709">
            <v>1509900523982</v>
          </cell>
          <cell r="L709" t="str">
            <v>บ่อสร้าง</v>
          </cell>
          <cell r="M709" t="str">
            <v>เชียงใหม่ 3</v>
          </cell>
          <cell r="N709">
            <v>8</v>
          </cell>
          <cell r="O709" t="str">
            <v>สินเชื่อธนาคารประชาชน</v>
          </cell>
          <cell r="P709" t="str">
            <v>1.บุคคลค้ำประกัน</v>
          </cell>
          <cell r="Q709">
            <v>34140.660000000003</v>
          </cell>
          <cell r="R709">
            <v>15974.99</v>
          </cell>
          <cell r="S709" t="str">
            <v>แขวงเชียงใหม่</v>
          </cell>
          <cell r="T709" t="str">
            <v>ผบ.12036</v>
          </cell>
          <cell r="U709">
            <v>2561</v>
          </cell>
          <cell r="V709" t="str">
            <v>ผบ.1074</v>
          </cell>
          <cell r="W709">
            <v>2562</v>
          </cell>
          <cell r="X709"/>
          <cell r="Y709"/>
          <cell r="Z709"/>
          <cell r="AA709">
            <v>12</v>
          </cell>
          <cell r="AB709">
            <v>2</v>
          </cell>
          <cell r="AC709">
            <v>2562</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คำสั่งดำเนินการ 29/3/2566//รายงานสืบทรัพย์วันที่ 25/9/2566</v>
          </cell>
          <cell r="BC709" t="str">
            <v/>
          </cell>
          <cell r="BD709" t="str">
            <v/>
          </cell>
          <cell r="BE709" t="str">
            <v/>
          </cell>
          <cell r="BF709" t="str">
            <v/>
          </cell>
          <cell r="BG709" t="str">
            <v/>
          </cell>
          <cell r="BH709" t="str">
            <v/>
          </cell>
          <cell r="BI709" t="str">
            <v/>
          </cell>
          <cell r="BJ709" t="str">
            <v/>
          </cell>
          <cell r="BK709" t="str">
            <v/>
          </cell>
          <cell r="BL709" t="str">
            <v/>
          </cell>
          <cell r="BM709" t="str">
            <v/>
          </cell>
          <cell r="BN709" t="str">
            <v/>
          </cell>
          <cell r="BO709" t="str">
            <v/>
          </cell>
          <cell r="BP709" t="str">
            <v/>
          </cell>
          <cell r="BQ709" t="str">
            <v/>
          </cell>
          <cell r="BR709" t="str">
            <v/>
          </cell>
          <cell r="BS709" t="str">
            <v/>
          </cell>
          <cell r="BT709" t="str">
            <v>นางสาวพิมลพรรณ กาสม หรือหุ่นนภรินทร์</v>
          </cell>
          <cell r="BU709">
            <v>823659010993</v>
          </cell>
          <cell r="BV709" t="str">
            <v>1.นางสาวพิมลพรรณ หุ่นนภรินทร์
2.นายพชร หุ่นนภรินทร์  
3.นางสาวอุบลรัตน์ สุขสาร
4.นางผ่องใส ปันธิ</v>
          </cell>
          <cell r="BW709" t="str">
            <v>จำเลยที่ 1
คู่สมรสจำเลยที่ 1
จำเลยที่ 2
จำเลยที่ 3</v>
          </cell>
          <cell r="BX709" t="str">
            <v>1-5099-00523-98-2
3-1014-00261-83-3
3-3402-00198-59-1
3-5013-00466-37-5</v>
          </cell>
          <cell r="BY70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09" t="str">
            <v>ไม่พบ</v>
          </cell>
          <cell r="CA709"/>
          <cell r="CB709"/>
          <cell r="CC709"/>
          <cell r="CD709"/>
          <cell r="CE709"/>
          <cell r="CF709"/>
          <cell r="CG709"/>
          <cell r="CH709"/>
          <cell r="CI709"/>
          <cell r="CJ709"/>
          <cell r="CK709"/>
          <cell r="CL709"/>
          <cell r="CM709"/>
          <cell r="CN709"/>
          <cell r="CO709"/>
        </row>
        <row r="710">
          <cell r="B710">
            <v>2167</v>
          </cell>
          <cell r="C710">
            <v>703</v>
          </cell>
          <cell r="D710">
            <v>4</v>
          </cell>
          <cell r="E710">
            <v>4</v>
          </cell>
          <cell r="F710">
            <v>2566</v>
          </cell>
          <cell r="G710">
            <v>800044542168</v>
          </cell>
          <cell r="H710" t="str">
            <v>นาย</v>
          </cell>
          <cell r="I710" t="str">
            <v xml:space="preserve">ณัฐพงศ์ </v>
          </cell>
          <cell r="J710" t="str">
            <v>ศรีวนิช</v>
          </cell>
          <cell r="K710">
            <v>3509900848314</v>
          </cell>
          <cell r="L710" t="str">
            <v>เชียงใหม่</v>
          </cell>
          <cell r="M710" t="str">
            <v>เชียงใหม่ 1</v>
          </cell>
          <cell r="N710">
            <v>8</v>
          </cell>
          <cell r="O710" t="str">
            <v>สินเชื่อธนาคารประชาชน</v>
          </cell>
          <cell r="P710" t="str">
            <v>1.บุคคลค้ำประกัน</v>
          </cell>
          <cell r="Q710">
            <v>152774</v>
          </cell>
          <cell r="R710">
            <v>12</v>
          </cell>
          <cell r="S710" t="str">
            <v>แขวงลำปาง</v>
          </cell>
          <cell r="T710" t="str">
            <v>ผบ.5773</v>
          </cell>
          <cell r="U710">
            <v>2560</v>
          </cell>
          <cell r="V710" t="str">
            <v>ผบ.7640</v>
          </cell>
          <cell r="W710">
            <v>2560</v>
          </cell>
          <cell r="X710"/>
          <cell r="Y710"/>
          <cell r="Z710"/>
          <cell r="AA710">
            <v>17</v>
          </cell>
          <cell r="AB710">
            <v>11</v>
          </cell>
          <cell r="AC710">
            <v>2560</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4/4/2566//รายงานสืบทรัพย์วันที่ 19/9/2566</v>
          </cell>
          <cell r="BC710" t="str">
            <v/>
          </cell>
          <cell r="BD710" t="str">
            <v/>
          </cell>
          <cell r="BE710" t="str">
            <v/>
          </cell>
          <cell r="BF710" t="str">
            <v/>
          </cell>
          <cell r="BG710" t="str">
            <v/>
          </cell>
          <cell r="BH710" t="str">
            <v/>
          </cell>
          <cell r="BI710" t="str">
            <v/>
          </cell>
          <cell r="BJ710" t="str">
            <v/>
          </cell>
          <cell r="BK710" t="str">
            <v/>
          </cell>
          <cell r="BL710" t="str">
            <v/>
          </cell>
          <cell r="BM710" t="str">
            <v/>
          </cell>
          <cell r="BN710" t="str">
            <v/>
          </cell>
          <cell r="BO710" t="str">
            <v/>
          </cell>
          <cell r="BP710" t="str">
            <v/>
          </cell>
          <cell r="BQ710" t="str">
            <v/>
          </cell>
          <cell r="BR710" t="str">
            <v/>
          </cell>
          <cell r="BS710" t="str">
            <v/>
          </cell>
          <cell r="BT710" t="str">
            <v>นายณัฐพงศ์  ศรีวนิช</v>
          </cell>
          <cell r="BU710">
            <v>0</v>
          </cell>
          <cell r="BV710" t="str">
            <v>1.นางประภาพร  ศรีวนิช หรือนางเครือวัลย์  ตากล้า
2.นางสิริวิมล  เครือแปง</v>
          </cell>
          <cell r="BW710" t="str">
            <v>จำเลยที่.1
จำเลยที่ 2</v>
          </cell>
          <cell r="BX710" t="str">
            <v>3-5206-00360-04-1
3-5210-00040-73-9</v>
          </cell>
          <cell r="BY710"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0" t="str">
            <v>พบ</v>
          </cell>
          <cell r="CA710"/>
          <cell r="CB710">
            <v>2</v>
          </cell>
          <cell r="CC710"/>
          <cell r="CD710"/>
          <cell r="CE710"/>
          <cell r="CF710"/>
          <cell r="CG710"/>
          <cell r="CH710"/>
          <cell r="CI710"/>
          <cell r="CJ710"/>
          <cell r="CK710"/>
          <cell r="CL710"/>
          <cell r="CM710"/>
          <cell r="CN710"/>
          <cell r="CO710"/>
        </row>
        <row r="711">
          <cell r="B711">
            <v>2168</v>
          </cell>
          <cell r="C711">
            <v>704</v>
          </cell>
          <cell r="D711">
            <v>4</v>
          </cell>
          <cell r="E711">
            <v>4</v>
          </cell>
          <cell r="F711">
            <v>2566</v>
          </cell>
          <cell r="G711">
            <v>800100543845</v>
          </cell>
          <cell r="H711" t="str">
            <v>นาย</v>
          </cell>
          <cell r="I711" t="str">
            <v>ธรรมนูญ</v>
          </cell>
          <cell r="J711" t="str">
            <v>เผยกลิ่น</v>
          </cell>
          <cell r="K711">
            <v>1509901380964</v>
          </cell>
          <cell r="L711" t="str">
            <v>หนองหอย</v>
          </cell>
          <cell r="M711" t="str">
            <v>เชียงใหม่ 1</v>
          </cell>
          <cell r="N711">
            <v>8</v>
          </cell>
          <cell r="O711" t="str">
            <v>สินเชื่อธนาคารประชาชน</v>
          </cell>
          <cell r="P711" t="str">
            <v>1.บุคคลค้ำประกัน</v>
          </cell>
          <cell r="Q711">
            <v>33437.440000000002</v>
          </cell>
          <cell r="R711">
            <v>10560.09</v>
          </cell>
          <cell r="S711" t="str">
            <v>แขวงเชียงดาว</v>
          </cell>
          <cell r="T711" t="str">
            <v>ผบE41</v>
          </cell>
          <cell r="U711">
            <v>2566</v>
          </cell>
          <cell r="V711" t="str">
            <v>ผบE142</v>
          </cell>
          <cell r="W711">
            <v>2566</v>
          </cell>
          <cell r="X711">
            <v>21</v>
          </cell>
          <cell r="Y711">
            <v>2</v>
          </cell>
          <cell r="Z711">
            <v>2566</v>
          </cell>
          <cell r="AA711"/>
          <cell r="AB711"/>
          <cell r="AC711"/>
          <cell r="AD711"/>
          <cell r="AE711"/>
          <cell r="AF711"/>
          <cell r="AG711"/>
          <cell r="AH711"/>
          <cell r="AI711"/>
          <cell r="AJ711"/>
          <cell r="AK711"/>
          <cell r="AL711"/>
          <cell r="AM711"/>
          <cell r="AN711"/>
          <cell r="AO711"/>
          <cell r="AP711"/>
          <cell r="AQ711"/>
          <cell r="BB711" t="str">
            <v>สั่งดำเนินงนวันที่4/4/2566//รายงานผลสืบทรัพย์วันที่  30/5/2566</v>
          </cell>
          <cell r="BC711">
            <v>600</v>
          </cell>
          <cell r="BD711">
            <v>8</v>
          </cell>
          <cell r="BE711">
            <v>3</v>
          </cell>
          <cell r="BF711">
            <v>2567</v>
          </cell>
          <cell r="BG711">
            <v>0</v>
          </cell>
          <cell r="BH711" t="str">
            <v>-</v>
          </cell>
          <cell r="BI711" t="str">
            <v>-</v>
          </cell>
          <cell r="BJ711" t="str">
            <v>-</v>
          </cell>
          <cell r="BK711">
            <v>0</v>
          </cell>
          <cell r="BL711">
            <v>1090</v>
          </cell>
          <cell r="BM711">
            <v>0</v>
          </cell>
          <cell r="BN711" t="str">
            <v/>
          </cell>
          <cell r="BO711" t="str">
            <v/>
          </cell>
          <cell r="BP711" t="str">
            <v/>
          </cell>
          <cell r="BQ711" t="str">
            <v>-</v>
          </cell>
          <cell r="BR711" t="str">
            <v>-</v>
          </cell>
          <cell r="BS711" t="str">
            <v>-</v>
          </cell>
          <cell r="BT711" t="str">
            <v>นายธรรมนูญ เผยกลิ่น</v>
          </cell>
          <cell r="BU711">
            <v>0</v>
          </cell>
          <cell r="BV711" t="str">
            <v>1.นายธรรมนูญ  เผยกลิ่น
2.นางฐิติรัตน์  ทองแดง</v>
          </cell>
          <cell r="BW711" t="str">
            <v>จำเลยที่ 1
จำเลยที่ 2</v>
          </cell>
          <cell r="BX711" t="str">
            <v>1-5099-01380-96-4
3-5307-00274-76-6</v>
          </cell>
          <cell r="BY71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1" t="str">
            <v>พบ</v>
          </cell>
          <cell r="CA711"/>
          <cell r="CB711"/>
          <cell r="CC711"/>
          <cell r="CE711"/>
          <cell r="CF711"/>
          <cell r="CG711"/>
          <cell r="CH711"/>
        </row>
        <row r="712">
          <cell r="B712">
            <v>2169</v>
          </cell>
          <cell r="C712">
            <v>705</v>
          </cell>
          <cell r="D712">
            <v>28</v>
          </cell>
          <cell r="E712">
            <v>3</v>
          </cell>
          <cell r="F712">
            <v>2566</v>
          </cell>
          <cell r="G712"/>
          <cell r="H712" t="str">
            <v>นาย</v>
          </cell>
          <cell r="I712" t="str">
            <v>สงวน</v>
          </cell>
          <cell r="J712" t="str">
            <v>สุภาใจ</v>
          </cell>
          <cell r="K712">
            <v>3501100248994</v>
          </cell>
          <cell r="L712" t="str">
            <v>พร้าว</v>
          </cell>
          <cell r="M712" t="str">
            <v>เชียงใหม่ 2</v>
          </cell>
          <cell r="N712">
            <v>8</v>
          </cell>
          <cell r="O712" t="str">
            <v>สินเชื่อธนาคารประชาชน</v>
          </cell>
          <cell r="P712" t="str">
            <v>1.บุคคลค้ำประกัน</v>
          </cell>
          <cell r="Q712">
            <v>64734</v>
          </cell>
          <cell r="R712">
            <v>16357.19</v>
          </cell>
          <cell r="S712" t="str">
            <v>แขวงเชียงใหม่</v>
          </cell>
          <cell r="T712" t="str">
            <v>ผบ.3499</v>
          </cell>
          <cell r="U712">
            <v>2562</v>
          </cell>
          <cell r="V712" t="str">
            <v>ผบ.4456</v>
          </cell>
          <cell r="W712">
            <v>2562</v>
          </cell>
          <cell r="X712"/>
          <cell r="Y712"/>
          <cell r="Z712"/>
          <cell r="AA712">
            <v>8</v>
          </cell>
          <cell r="AB712">
            <v>6</v>
          </cell>
          <cell r="AC712">
            <v>2566</v>
          </cell>
          <cell r="AD712"/>
          <cell r="AE712"/>
          <cell r="AF712"/>
          <cell r="AG712"/>
          <cell r="AH712"/>
          <cell r="AI712"/>
          <cell r="AJ712"/>
          <cell r="AK712"/>
          <cell r="AL712"/>
          <cell r="AM712"/>
          <cell r="AN712"/>
          <cell r="AO712"/>
          <cell r="AP712"/>
          <cell r="AQ712"/>
          <cell r="BB712" t="str">
            <v>สั่งดำเนินงนวันที่28/3/2566//รายงานผลสืบทรัพย์วันที่  18/9/2566</v>
          </cell>
          <cell r="BC712" t="str">
            <v/>
          </cell>
          <cell r="BD712" t="str">
            <v/>
          </cell>
          <cell r="BE712" t="str">
            <v/>
          </cell>
          <cell r="BF712" t="str">
            <v/>
          </cell>
          <cell r="BG712" t="str">
            <v/>
          </cell>
          <cell r="BH712" t="str">
            <v/>
          </cell>
          <cell r="BI712" t="str">
            <v/>
          </cell>
          <cell r="BJ712" t="str">
            <v/>
          </cell>
          <cell r="BK712" t="str">
            <v/>
          </cell>
          <cell r="BL712" t="str">
            <v/>
          </cell>
          <cell r="BM712" t="str">
            <v/>
          </cell>
          <cell r="BN712" t="str">
            <v/>
          </cell>
          <cell r="BO712" t="str">
            <v/>
          </cell>
          <cell r="BP712" t="str">
            <v/>
          </cell>
          <cell r="BQ712" t="str">
            <v/>
          </cell>
          <cell r="BR712" t="str">
            <v/>
          </cell>
          <cell r="BS712" t="str">
            <v/>
          </cell>
          <cell r="BT712" t="str">
            <v>นายสงวน สุภาใจ</v>
          </cell>
          <cell r="BU712">
            <v>0</v>
          </cell>
          <cell r="BV712" t="str">
            <v>1.นายสงวน  สุภาใจ
2.นายวิชาญ  แก้วอิน
3.นางสาวพรพรรณ  ฮุยนอก
4.นางอำไพ  กิติพรม
5.นายเลียบ  สารปิน</v>
          </cell>
          <cell r="BW712" t="str">
            <v>จำเลยที่ 1
จำเลยที่ 2
คู่สมรสจำเลยที่ 2
จำเลยที่ 3
คู่สมรสจำเลยที่ 3</v>
          </cell>
          <cell r="BX712" t="str">
            <v>3-5011-00248-99-4
3-5011-00216-36-7
5-5009-00002-00-6
3-5011-00209-33-6
3-5011-00217-23-1</v>
          </cell>
          <cell r="BY712"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2" t="str">
            <v>พบทรัพย์</v>
          </cell>
          <cell r="CA712"/>
          <cell r="CB712"/>
          <cell r="CC712"/>
          <cell r="CE712"/>
          <cell r="CF712"/>
          <cell r="CG712"/>
          <cell r="CH712"/>
        </row>
        <row r="713">
          <cell r="B713">
            <v>2170</v>
          </cell>
          <cell r="C713">
            <v>706</v>
          </cell>
          <cell r="D713">
            <v>28</v>
          </cell>
          <cell r="E713">
            <v>3</v>
          </cell>
          <cell r="F713">
            <v>2566</v>
          </cell>
          <cell r="G713">
            <v>855648014477</v>
          </cell>
          <cell r="H713" t="str">
            <v>จ่าสิบตรีหรือร้อยตรี</v>
          </cell>
          <cell r="I713" t="str">
            <v>สุนทรหรือเรืองกวี</v>
          </cell>
          <cell r="J713" t="str">
            <v>ดวงเงาหรือโฆษิตอำไพ</v>
          </cell>
          <cell r="K713">
            <v>3509900757831</v>
          </cell>
          <cell r="L713" t="str">
            <v>พร้าว</v>
          </cell>
          <cell r="M713" t="str">
            <v>เชียงใหม่ 2</v>
          </cell>
          <cell r="N713">
            <v>8</v>
          </cell>
          <cell r="O713" t="str">
            <v>สินเชื่อเพื่อพัฒนาคุณภาพชีวิตทหาร</v>
          </cell>
          <cell r="P713" t="str">
            <v>1.บุคคลค้ำประกัน</v>
          </cell>
          <cell r="Q713">
            <v>57325.22</v>
          </cell>
          <cell r="R713">
            <v>5479.74</v>
          </cell>
          <cell r="S713" t="str">
            <v>แขวงเชียงใหม่</v>
          </cell>
          <cell r="T713" t="str">
            <v>ผบE3010</v>
          </cell>
          <cell r="U713">
            <v>2565</v>
          </cell>
          <cell r="V713" t="str">
            <v>ผบE7866</v>
          </cell>
          <cell r="W713">
            <v>2565</v>
          </cell>
          <cell r="X713">
            <v>8</v>
          </cell>
          <cell r="Y713">
            <v>11</v>
          </cell>
          <cell r="Z713">
            <v>2565</v>
          </cell>
          <cell r="AA713">
            <v>8</v>
          </cell>
          <cell r="AB713"/>
          <cell r="AC713"/>
          <cell r="AD713"/>
          <cell r="AE713"/>
          <cell r="AF713"/>
          <cell r="AG713"/>
          <cell r="AH713"/>
          <cell r="AI713"/>
          <cell r="AJ713"/>
          <cell r="AK713"/>
          <cell r="AL713"/>
          <cell r="AM713"/>
          <cell r="AN713"/>
          <cell r="AO713"/>
          <cell r="AP713"/>
          <cell r="AQ713"/>
          <cell r="BB713" t="str">
            <v>สืบทรัพย์ครั้งที่ 1 27/5/2567//ลงผลสืบครั้งที่ 1 8/6/2567 //รายงานผลสืบทรัพย์ครั้งที่ 1 11/6/2567//</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จ่าสิบตรีหรือร้อยตรีสุนทรหรือเรืองกวี ดวงเงาหรือโฆษิตอำไพ</v>
          </cell>
          <cell r="BU713">
            <v>0</v>
          </cell>
          <cell r="BV713"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3"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3" t="str">
            <v>3-5099-00757-83-1
1-5007-01366-82-0
3-8008-00294-65-1
3-5004-00076-71-3
3-5705-00512-63-9
3-5601-01085-99-1
3-5106-00481-51-4
3-5099-00764-05-6
3-5804-00129-57-4</v>
          </cell>
          <cell r="BY713"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cell r="BZ713"/>
          <cell r="CA713"/>
          <cell r="CB713"/>
          <cell r="CC713"/>
          <cell r="CE713"/>
          <cell r="CF713"/>
          <cell r="CG713"/>
          <cell r="CH713"/>
        </row>
        <row r="714">
          <cell r="B714">
            <v>2171</v>
          </cell>
          <cell r="C714">
            <v>707</v>
          </cell>
          <cell r="D714">
            <v>15</v>
          </cell>
          <cell r="E714">
            <v>3</v>
          </cell>
          <cell r="F714">
            <v>2566</v>
          </cell>
          <cell r="G714">
            <v>800016453840</v>
          </cell>
          <cell r="H714" t="str">
            <v>นาย</v>
          </cell>
          <cell r="I714" t="str">
            <v>สามารถ</v>
          </cell>
          <cell r="J714" t="str">
            <v>บุญยังเต</v>
          </cell>
          <cell r="K714">
            <v>5501500001437</v>
          </cell>
          <cell r="L714" t="str">
            <v>หางดง</v>
          </cell>
          <cell r="M714" t="str">
            <v>เชียงใหม่ 3</v>
          </cell>
          <cell r="N714">
            <v>8</v>
          </cell>
          <cell r="O714" t="str">
            <v>สินเชื่อธนาคารประชาชน</v>
          </cell>
          <cell r="P714" t="str">
            <v>1.บุคคลค้ำประกัน</v>
          </cell>
          <cell r="Q714">
            <v>47222</v>
          </cell>
          <cell r="R714">
            <v>17869</v>
          </cell>
          <cell r="S714" t="str">
            <v>แขวงเชียงใหม่</v>
          </cell>
          <cell r="T714" t="str">
            <v>ผบ.7499</v>
          </cell>
          <cell r="U714">
            <v>2557</v>
          </cell>
          <cell r="V714" t="str">
            <v>ผบ.432</v>
          </cell>
          <cell r="W714">
            <v>2558</v>
          </cell>
          <cell r="X714"/>
          <cell r="Y714"/>
          <cell r="Z714"/>
          <cell r="AA714">
            <v>4</v>
          </cell>
          <cell r="AB714"/>
          <cell r="AC714"/>
          <cell r="AD714"/>
          <cell r="AE714"/>
          <cell r="AF714"/>
          <cell r="AG714"/>
          <cell r="AH714"/>
          <cell r="AI714"/>
          <cell r="AJ714"/>
          <cell r="AK714"/>
          <cell r="AL714"/>
          <cell r="AM714"/>
          <cell r="AN714"/>
          <cell r="AO714"/>
          <cell r="AP714"/>
          <cell r="AQ714"/>
          <cell r="BB714" t="str">
            <v>รายงานผลสืบทรัพย์วันที่ 17/5/2566</v>
          </cell>
          <cell r="BC714">
            <v>1200</v>
          </cell>
          <cell r="BD714">
            <v>27</v>
          </cell>
          <cell r="BE714">
            <v>3</v>
          </cell>
          <cell r="BF714">
            <v>2567</v>
          </cell>
          <cell r="BG714">
            <v>0</v>
          </cell>
          <cell r="BH714" t="str">
            <v>-</v>
          </cell>
          <cell r="BI714" t="str">
            <v>-</v>
          </cell>
          <cell r="BJ714" t="str">
            <v>-</v>
          </cell>
          <cell r="BK714">
            <v>0</v>
          </cell>
          <cell r="BL714">
            <v>1180</v>
          </cell>
          <cell r="BM714">
            <v>0</v>
          </cell>
          <cell r="BN714" t="str">
            <v/>
          </cell>
          <cell r="BO714" t="str">
            <v/>
          </cell>
          <cell r="BP714" t="str">
            <v/>
          </cell>
          <cell r="BQ714" t="str">
            <v>-</v>
          </cell>
          <cell r="BR714" t="str">
            <v>-</v>
          </cell>
          <cell r="BS714" t="str">
            <v>-</v>
          </cell>
          <cell r="BT714" t="str">
            <v>นายสามารถ บุญยังเต</v>
          </cell>
          <cell r="BU714">
            <v>823757010106</v>
          </cell>
          <cell r="BV714" t="str">
            <v>1.นายสามารถ  บุญยังเต
2.นายณัฐพล  สุตาคำ
3.นางสาวขวัญฤทัย  แซ่จิว
4.นายจตุพร  จุฬาลักษณ์โรจน์</v>
          </cell>
          <cell r="BW714" t="str">
            <v>จำเลยที่ 1
จำเลยที่ 2
คู่สมรสจำเลยที่ 2
จำเลยที่ 3</v>
          </cell>
          <cell r="BX714" t="str">
            <v>5-5015-00001-43-7
3-5002-00082-22-1
3-5015-00465-68-2
1-5003-00013-43-8</v>
          </cell>
          <cell r="BY714"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4" t="str">
            <v>ไม่พบ</v>
          </cell>
          <cell r="CA714"/>
          <cell r="CB714">
            <v>4</v>
          </cell>
          <cell r="CC714"/>
          <cell r="CE714"/>
          <cell r="CF714"/>
          <cell r="CG714"/>
          <cell r="CH714"/>
        </row>
        <row r="715">
          <cell r="B715">
            <v>2172</v>
          </cell>
          <cell r="C715">
            <v>708</v>
          </cell>
          <cell r="D715">
            <v>15</v>
          </cell>
          <cell r="E715">
            <v>3</v>
          </cell>
          <cell r="F715">
            <v>2566</v>
          </cell>
          <cell r="G715">
            <v>800031171849</v>
          </cell>
          <cell r="H715" t="str">
            <v>นาง</v>
          </cell>
          <cell r="I715" t="str">
            <v>สุกัญญา</v>
          </cell>
          <cell r="J715" t="str">
            <v>ไชยเป็ง</v>
          </cell>
          <cell r="K715">
            <v>3589900060598</v>
          </cell>
          <cell r="L715" t="str">
            <v>หางดง</v>
          </cell>
          <cell r="M715" t="str">
            <v>เชียงใหม่ 3</v>
          </cell>
          <cell r="N715">
            <v>8</v>
          </cell>
          <cell r="O715" t="str">
            <v>สินเชื่อธนาคารประชาชน</v>
          </cell>
          <cell r="P715" t="str">
            <v>1.บุคคลค้ำประกัน</v>
          </cell>
          <cell r="Q715">
            <v>36656</v>
          </cell>
          <cell r="R715">
            <v>4711.38</v>
          </cell>
          <cell r="S715" t="str">
            <v>จังหวัดแม่ฮ่องสอน</v>
          </cell>
          <cell r="T715" t="str">
            <v>ผบ.317</v>
          </cell>
          <cell r="U715">
            <v>2558</v>
          </cell>
          <cell r="V715" t="str">
            <v>ผบ.345</v>
          </cell>
          <cell r="W715">
            <v>2558</v>
          </cell>
          <cell r="X715"/>
          <cell r="Y715"/>
          <cell r="Z715"/>
          <cell r="AA715">
            <v>9</v>
          </cell>
          <cell r="AB715">
            <v>11</v>
          </cell>
          <cell r="AC715">
            <v>2558</v>
          </cell>
          <cell r="AD715"/>
          <cell r="AE715"/>
          <cell r="AF715"/>
          <cell r="AG715"/>
          <cell r="AH715"/>
          <cell r="AI715"/>
          <cell r="AJ715"/>
          <cell r="AK715"/>
          <cell r="AL715"/>
          <cell r="AM715"/>
          <cell r="AN715"/>
          <cell r="AO715"/>
          <cell r="AP715"/>
          <cell r="AQ715"/>
          <cell r="BB715" t="str">
            <v>สั่งดำเนินงนวันที่15/3/2566//รายงานผลสืบทรัพย์วันที่  20/6/2566</v>
          </cell>
          <cell r="BC715" t="str">
            <v/>
          </cell>
          <cell r="BD715" t="str">
            <v/>
          </cell>
          <cell r="BE715" t="str">
            <v/>
          </cell>
          <cell r="BF715" t="str">
            <v/>
          </cell>
          <cell r="BG715" t="str">
            <v/>
          </cell>
          <cell r="BH715" t="str">
            <v/>
          </cell>
          <cell r="BI715" t="str">
            <v/>
          </cell>
          <cell r="BJ715" t="str">
            <v/>
          </cell>
          <cell r="BK715" t="str">
            <v/>
          </cell>
          <cell r="BL715" t="str">
            <v/>
          </cell>
          <cell r="BM715" t="str">
            <v/>
          </cell>
          <cell r="BN715" t="str">
            <v/>
          </cell>
          <cell r="BO715" t="str">
            <v/>
          </cell>
          <cell r="BP715" t="str">
            <v/>
          </cell>
          <cell r="BQ715" t="str">
            <v/>
          </cell>
          <cell r="BR715" t="str">
            <v/>
          </cell>
          <cell r="BS715" t="str">
            <v/>
          </cell>
          <cell r="BT715" t="str">
            <v>นางสุกัญญา ไชยเป็ง</v>
          </cell>
          <cell r="BU715">
            <v>823755010402</v>
          </cell>
          <cell r="BV715" t="str">
            <v>1.นางสาวสุกัญญา  ชุติมาธนสาร
2.นางสาวพิมพ์สินันท์  พิบูลย์ศรี
3.นางบุปผา  แอบเงิน
4.นายฉัตรชัย  แอบเงิน</v>
          </cell>
          <cell r="BW715" t="str">
            <v>จำเลยที่ 1
จำเลยที่ 2
จำเลยที่ 3
คู่สมรสจำเลยที่ 3</v>
          </cell>
          <cell r="BX715" t="str">
            <v>3-5899-00060-59-8
3-5899-00045-34-3
3-5801-00046-62-2
3-5007-00194-52-5</v>
          </cell>
          <cell r="BY715"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5" t="str">
            <v>พบ</v>
          </cell>
          <cell r="CA715"/>
          <cell r="CB715">
            <v>4</v>
          </cell>
          <cell r="CC715"/>
          <cell r="CE715"/>
          <cell r="CF715"/>
          <cell r="CG715"/>
          <cell r="CH715"/>
        </row>
        <row r="716">
          <cell r="B716">
            <v>2173</v>
          </cell>
          <cell r="C716">
            <v>709</v>
          </cell>
          <cell r="D716">
            <v>15</v>
          </cell>
          <cell r="E716">
            <v>3</v>
          </cell>
          <cell r="F716">
            <v>2566</v>
          </cell>
          <cell r="G716">
            <v>800029090746</v>
          </cell>
          <cell r="H716" t="str">
            <v>นางสาว</v>
          </cell>
          <cell r="I716" t="str">
            <v>ทิวากร</v>
          </cell>
          <cell r="J716" t="str">
            <v>ยศสุตัน</v>
          </cell>
          <cell r="K716">
            <v>1540200008807</v>
          </cell>
          <cell r="L716" t="str">
            <v>หางดง</v>
          </cell>
          <cell r="M716" t="str">
            <v>เชียงใหม่ 3</v>
          </cell>
          <cell r="N716">
            <v>8</v>
          </cell>
          <cell r="O716" t="str">
            <v>สินเชื่อธนาคารประชาชน</v>
          </cell>
          <cell r="P716" t="str">
            <v>1.บุคคลค้ำประกัน</v>
          </cell>
          <cell r="Q716">
            <v>28313.52</v>
          </cell>
          <cell r="R716">
            <v>2535.12</v>
          </cell>
          <cell r="S716" t="str">
            <v>จังหวัดแพร่</v>
          </cell>
          <cell r="T716" t="str">
            <v>ผบ.2944</v>
          </cell>
          <cell r="U716">
            <v>2558</v>
          </cell>
          <cell r="V716" t="str">
            <v>ผบ.3437</v>
          </cell>
          <cell r="W716">
            <v>2558</v>
          </cell>
          <cell r="X716">
            <v>14</v>
          </cell>
          <cell r="Y716">
            <v>12</v>
          </cell>
          <cell r="Z716">
            <v>2558</v>
          </cell>
          <cell r="AA716"/>
          <cell r="AB716"/>
          <cell r="AC716"/>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30/5/2566</v>
          </cell>
          <cell r="BC716">
            <v>1200</v>
          </cell>
          <cell r="BD716">
            <v>13</v>
          </cell>
          <cell r="BE716">
            <v>11</v>
          </cell>
          <cell r="BF716">
            <v>2566</v>
          </cell>
          <cell r="BG716">
            <v>0</v>
          </cell>
          <cell r="BH716" t="str">
            <v>-</v>
          </cell>
          <cell r="BI716" t="str">
            <v>-</v>
          </cell>
          <cell r="BJ716" t="str">
            <v>-</v>
          </cell>
          <cell r="BK716">
            <v>0</v>
          </cell>
          <cell r="BL716">
            <v>1895</v>
          </cell>
          <cell r="BM716">
            <v>0</v>
          </cell>
          <cell r="BN716">
            <v>29</v>
          </cell>
          <cell r="BO716">
            <v>2</v>
          </cell>
          <cell r="BP716">
            <v>2567</v>
          </cell>
          <cell r="BQ716" t="str">
            <v>-</v>
          </cell>
          <cell r="BR716" t="str">
            <v>-</v>
          </cell>
          <cell r="BS716" t="str">
            <v>-</v>
          </cell>
          <cell r="BT716" t="str">
            <v>นางสาวทิวากร ยศสุตัน</v>
          </cell>
          <cell r="BU716">
            <v>823755010427</v>
          </cell>
          <cell r="BV716" t="str">
            <v>1.นางสาวทิวากร  ยศสุตัน
2.นางมัสยา  ก๋าแก้ว
3.นายวรชัย  ก๋าแก้ว
4.นางสาวรุ่งทิวา  มามี</v>
          </cell>
          <cell r="BW716" t="str">
            <v>จำเลยที่ 1
จำเลยที่ 2
คู่สมรสจำเลยที่ 2
จำเลยที่ 3</v>
          </cell>
          <cell r="BX716" t="str">
            <v>1-5402-00008-80-7
1-5710-00011-17-1
1-5207-00004-92-4
1-5099-00437-57-1</v>
          </cell>
          <cell r="BY716"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6" t="str">
            <v>พบ</v>
          </cell>
          <cell r="CA716" t="str">
            <v>พบ</v>
          </cell>
          <cell r="CB716">
            <v>4</v>
          </cell>
          <cell r="CC716"/>
          <cell r="CE716"/>
          <cell r="CF716"/>
          <cell r="CG716"/>
          <cell r="CH716"/>
        </row>
        <row r="717">
          <cell r="B717">
            <v>2174</v>
          </cell>
          <cell r="C717">
            <v>710</v>
          </cell>
          <cell r="D717">
            <v>15</v>
          </cell>
          <cell r="E717">
            <v>3</v>
          </cell>
          <cell r="F717">
            <v>2566</v>
          </cell>
          <cell r="G717">
            <v>800020777622</v>
          </cell>
          <cell r="H717" t="str">
            <v>นาย</v>
          </cell>
          <cell r="I717" t="str">
            <v>วุฒิชานนท์</v>
          </cell>
          <cell r="J717" t="str">
            <v>สมนาศักดิ์</v>
          </cell>
          <cell r="K717">
            <v>3570800310322</v>
          </cell>
          <cell r="L717" t="str">
            <v>หางดง</v>
          </cell>
          <cell r="M717" t="str">
            <v>เชียงใหม่ 3</v>
          </cell>
          <cell r="N717">
            <v>8</v>
          </cell>
          <cell r="O717" t="str">
            <v>สินเชื่อธนาคารประชาชน</v>
          </cell>
          <cell r="P717" t="str">
            <v>1.บุคคลค้ำประกัน</v>
          </cell>
          <cell r="Q717">
            <v>74175.990000000005</v>
          </cell>
          <cell r="R717">
            <v>20279.86</v>
          </cell>
          <cell r="S717" t="str">
            <v>จังหวัดเชียงราย</v>
          </cell>
          <cell r="T717" t="str">
            <v>ผบ.3666</v>
          </cell>
          <cell r="U717">
            <v>2558</v>
          </cell>
          <cell r="V717" t="str">
            <v>ผบ.4573</v>
          </cell>
          <cell r="W717">
            <v>2558</v>
          </cell>
          <cell r="X717">
            <v>23</v>
          </cell>
          <cell r="Y717">
            <v>11</v>
          </cell>
          <cell r="Z717">
            <v>2558</v>
          </cell>
          <cell r="AA717"/>
          <cell r="AB717"/>
          <cell r="AC717"/>
          <cell r="AD717"/>
          <cell r="AE717"/>
          <cell r="AF717"/>
          <cell r="AG717"/>
          <cell r="AH717"/>
          <cell r="AI717"/>
          <cell r="AJ717"/>
          <cell r="AK717"/>
          <cell r="AL717"/>
          <cell r="AM717"/>
          <cell r="AN717"/>
          <cell r="AO717"/>
          <cell r="AP717"/>
          <cell r="AQ717"/>
          <cell r="BB717" t="str">
            <v>รายงานผลสืบทรัพย์วันที่ 17/5/2566</v>
          </cell>
          <cell r="BC717">
            <v>1200</v>
          </cell>
          <cell r="BD717">
            <v>27</v>
          </cell>
          <cell r="BE717">
            <v>3</v>
          </cell>
          <cell r="BF717">
            <v>2567</v>
          </cell>
          <cell r="BG717">
            <v>0</v>
          </cell>
          <cell r="BH717" t="str">
            <v>-</v>
          </cell>
          <cell r="BI717" t="str">
            <v>-</v>
          </cell>
          <cell r="BJ717" t="str">
            <v>-</v>
          </cell>
          <cell r="BK717">
            <v>0</v>
          </cell>
          <cell r="BL717">
            <v>1875</v>
          </cell>
          <cell r="BM717">
            <v>0</v>
          </cell>
          <cell r="BN717" t="str">
            <v/>
          </cell>
          <cell r="BO717" t="str">
            <v/>
          </cell>
          <cell r="BP717" t="str">
            <v/>
          </cell>
          <cell r="BQ717" t="str">
            <v>-</v>
          </cell>
          <cell r="BR717" t="str">
            <v>-</v>
          </cell>
          <cell r="BS717" t="str">
            <v>-</v>
          </cell>
          <cell r="BT717" t="str">
            <v>นายวุฒิชานนท์ สมนาศักดิ์</v>
          </cell>
          <cell r="BU717">
            <v>0</v>
          </cell>
          <cell r="BV717" t="str">
            <v>1.นายวุฒิชานนท์  สมนาศักดิ์
2.นายพีรพงษ์  จุลเสวก
3.นางสาวกัญจ์วรภา  พิพัฒนภักดี
4.นางสาวอรทัย  ธรรมชัย</v>
          </cell>
          <cell r="BW717" t="str">
            <v>จำเลยที่ 1
จำเลยที่ 2
คู่สมรสจำเลยที่ 2
จำเลยที่ 3</v>
          </cell>
          <cell r="BX717" t="str">
            <v>3-5708-00310-32-2
3-1019-00588-59-9
3-5006-00357-22-8
1-5099-00091-54-3</v>
          </cell>
          <cell r="BY717"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7" t="str">
            <v>ไม่พบ</v>
          </cell>
          <cell r="CA717"/>
          <cell r="CB717">
            <v>4</v>
          </cell>
          <cell r="CC717"/>
          <cell r="CE717"/>
          <cell r="CF717"/>
          <cell r="CG717"/>
          <cell r="CH717"/>
        </row>
        <row r="718">
          <cell r="B718">
            <v>2175</v>
          </cell>
          <cell r="C718">
            <v>711</v>
          </cell>
          <cell r="D718">
            <v>15</v>
          </cell>
          <cell r="E718">
            <v>3</v>
          </cell>
          <cell r="F718">
            <v>2566</v>
          </cell>
          <cell r="G718">
            <v>800028275322</v>
          </cell>
          <cell r="H718" t="str">
            <v>นาย</v>
          </cell>
          <cell r="I718" t="str">
            <v>ธนะพันธ์</v>
          </cell>
          <cell r="J718" t="str">
            <v>กลั่นปรุง</v>
          </cell>
          <cell r="K718">
            <v>1760100053981</v>
          </cell>
          <cell r="L718" t="str">
            <v>หางดง</v>
          </cell>
          <cell r="M718" t="str">
            <v>เชียงใหม่ 3</v>
          </cell>
          <cell r="N718">
            <v>8</v>
          </cell>
          <cell r="O718" t="str">
            <v>สินเชื่อธนาคารประชาชน</v>
          </cell>
          <cell r="P718" t="str">
            <v>1.บุคคลค้ำประกัน</v>
          </cell>
          <cell r="Q718">
            <v>32650</v>
          </cell>
          <cell r="R718">
            <v>5353.51</v>
          </cell>
          <cell r="S718" t="str">
            <v>จังหวัดชุมพร</v>
          </cell>
          <cell r="T718" t="str">
            <v>ผบ.1424</v>
          </cell>
          <cell r="U718">
            <v>2558</v>
          </cell>
          <cell r="V718" t="str">
            <v>ผบ.1780</v>
          </cell>
          <cell r="W718">
            <v>2558</v>
          </cell>
          <cell r="X718">
            <v>26</v>
          </cell>
          <cell r="Y718">
            <v>10</v>
          </cell>
          <cell r="Z718">
            <v>2558</v>
          </cell>
          <cell r="AA718"/>
          <cell r="AB718"/>
          <cell r="AC718"/>
          <cell r="AD718"/>
          <cell r="AE718"/>
          <cell r="AF718"/>
          <cell r="AG718"/>
          <cell r="AH718"/>
          <cell r="AI718"/>
          <cell r="AJ718"/>
          <cell r="AK718"/>
          <cell r="AL718"/>
          <cell r="AM718"/>
          <cell r="AN718"/>
          <cell r="AO718"/>
          <cell r="AP718"/>
          <cell r="AQ718"/>
          <cell r="BB718" t="str">
            <v>สั่งดำเนินงนวันที่15/3/2566//รายงานผลสืบทรัพย์วันที่  30/5/2566</v>
          </cell>
          <cell r="BC718">
            <v>900</v>
          </cell>
          <cell r="BD718">
            <v>13</v>
          </cell>
          <cell r="BE718">
            <v>11</v>
          </cell>
          <cell r="BF718">
            <v>2566</v>
          </cell>
          <cell r="BG718">
            <v>0</v>
          </cell>
          <cell r="BH718" t="str">
            <v>-</v>
          </cell>
          <cell r="BI718" t="str">
            <v>-</v>
          </cell>
          <cell r="BJ718" t="str">
            <v>-</v>
          </cell>
          <cell r="BK718">
            <v>0</v>
          </cell>
          <cell r="BL718">
            <v>1240</v>
          </cell>
          <cell r="BM718">
            <v>0</v>
          </cell>
          <cell r="BN718">
            <v>29</v>
          </cell>
          <cell r="BO718">
            <v>2</v>
          </cell>
          <cell r="BP718">
            <v>2567</v>
          </cell>
          <cell r="BQ718" t="str">
            <v>-</v>
          </cell>
          <cell r="BR718" t="str">
            <v>-</v>
          </cell>
          <cell r="BS718" t="str">
            <v>-</v>
          </cell>
          <cell r="BT718" t="str">
            <v>นายธนะพันธ์ กลั่นปรุง</v>
          </cell>
          <cell r="BU718">
            <v>823758010045</v>
          </cell>
          <cell r="BV718" t="str">
            <v>1.นายธนะพันธ์  กลั่นปรุง
2.นายธีร์นวัช  กวิลพัฒนพลกุล
3.นางสาวัญรัศม์  กวิลพัฒนพลกุล</v>
          </cell>
          <cell r="BW718" t="str">
            <v>จำเลยที่ 1
จำเลยที่ 2
จำเลยที่ 3</v>
          </cell>
          <cell r="BX718" t="str">
            <v>1-7601-00053-98-1
3-7706-00578-82-6
1-5099-00156-57-2</v>
          </cell>
          <cell r="BY718"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8" t="str">
            <v>พบ</v>
          </cell>
          <cell r="CA718" t="str">
            <v>พบ</v>
          </cell>
          <cell r="CB718">
            <v>3</v>
          </cell>
          <cell r="CC718"/>
          <cell r="CE718"/>
          <cell r="CF718"/>
          <cell r="CG718"/>
          <cell r="CH718"/>
        </row>
        <row r="719">
          <cell r="B719">
            <v>2176</v>
          </cell>
          <cell r="C719">
            <v>712</v>
          </cell>
          <cell r="D719">
            <v>15</v>
          </cell>
          <cell r="E719">
            <v>3</v>
          </cell>
          <cell r="F719">
            <v>2566</v>
          </cell>
          <cell r="G719">
            <v>800011800342</v>
          </cell>
          <cell r="H719" t="str">
            <v>นาง</v>
          </cell>
          <cell r="I719" t="str">
            <v>พรทิพย์</v>
          </cell>
          <cell r="J719" t="str">
            <v>สัตยากร</v>
          </cell>
          <cell r="K719">
            <v>3501200164083</v>
          </cell>
          <cell r="L719" t="str">
            <v>สันป่าตอง</v>
          </cell>
          <cell r="M719" t="str">
            <v>เชียงใหม่ 3</v>
          </cell>
          <cell r="N719">
            <v>8</v>
          </cell>
          <cell r="O719" t="str">
            <v>สินเชื่อธนาคารประชาชน</v>
          </cell>
          <cell r="P719" t="str">
            <v>1.บุคคลค้ำประกัน</v>
          </cell>
          <cell r="Q719">
            <v>43257.89</v>
          </cell>
          <cell r="R719">
            <v>1276.3699999999999</v>
          </cell>
          <cell r="S719" t="str">
            <v>แขวงเชียงใหม่</v>
          </cell>
          <cell r="T719" t="str">
            <v>ผบ.4723</v>
          </cell>
          <cell r="U719">
            <v>2558</v>
          </cell>
          <cell r="V719" t="str">
            <v>ผบ.4505</v>
          </cell>
          <cell r="W719">
            <v>2558</v>
          </cell>
          <cell r="X719"/>
          <cell r="Y719"/>
          <cell r="Z719"/>
          <cell r="AA719">
            <v>4</v>
          </cell>
          <cell r="AB719">
            <v>8</v>
          </cell>
          <cell r="AC719">
            <v>2558</v>
          </cell>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20/6/2566</v>
          </cell>
          <cell r="BC719" t="str">
            <v/>
          </cell>
          <cell r="BD719" t="str">
            <v/>
          </cell>
          <cell r="BE719" t="str">
            <v/>
          </cell>
          <cell r="BF719" t="str">
            <v/>
          </cell>
          <cell r="BG719" t="str">
            <v/>
          </cell>
          <cell r="BH719" t="str">
            <v/>
          </cell>
          <cell r="BI719" t="str">
            <v/>
          </cell>
          <cell r="BJ719" t="str">
            <v/>
          </cell>
          <cell r="BK719" t="str">
            <v/>
          </cell>
          <cell r="BL719" t="str">
            <v/>
          </cell>
          <cell r="BM719" t="str">
            <v/>
          </cell>
          <cell r="BN719" t="str">
            <v/>
          </cell>
          <cell r="BO719" t="str">
            <v/>
          </cell>
          <cell r="BP719" t="str">
            <v/>
          </cell>
          <cell r="BQ719" t="str">
            <v/>
          </cell>
          <cell r="BR719" t="str">
            <v/>
          </cell>
          <cell r="BS719" t="str">
            <v/>
          </cell>
          <cell r="BT719" t="str">
            <v>นางพรทิพย์ สัตยากร</v>
          </cell>
          <cell r="BU719">
            <v>823757010068</v>
          </cell>
          <cell r="BV719" t="str">
            <v>1.นางพรทิพย์  สัตยากร
2.นายสุขสันต์  สัตยากร
3.นางศรีวรรณ  วียะศรี
4.นางสายทอง  กัลยา</v>
          </cell>
          <cell r="BW719" t="str">
            <v>จำเลยที่ 1
คู่สมรสจำเลยที่ 1
จำเลยที่ 2
จำเลยที่ 3</v>
          </cell>
          <cell r="BX719" t="str">
            <v>3-5012-00164-08-3
3-3201-00116-08-8
3-5012-00177-14-2
3-5012-00868-97-8</v>
          </cell>
          <cell r="BY719"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19" t="str">
            <v>พบ</v>
          </cell>
          <cell r="CA719"/>
          <cell r="CB719">
            <v>4</v>
          </cell>
          <cell r="CC719"/>
          <cell r="CE719"/>
          <cell r="CF719"/>
          <cell r="CG719"/>
          <cell r="CH719"/>
        </row>
        <row r="720">
          <cell r="B720">
            <v>2177</v>
          </cell>
          <cell r="C720">
            <v>713</v>
          </cell>
          <cell r="D720">
            <v>15</v>
          </cell>
          <cell r="E720">
            <v>3</v>
          </cell>
          <cell r="F720">
            <v>2566</v>
          </cell>
          <cell r="G720">
            <v>800026406192</v>
          </cell>
          <cell r="H720" t="str">
            <v>นาย</v>
          </cell>
          <cell r="I720" t="str">
            <v>อุทัย</v>
          </cell>
          <cell r="J720" t="str">
            <v>คำเขียว</v>
          </cell>
          <cell r="K720">
            <v>3500100045223</v>
          </cell>
          <cell r="L720" t="str">
            <v>สันป่าตอง</v>
          </cell>
          <cell r="M720" t="str">
            <v>เชียงใหม่ 3</v>
          </cell>
          <cell r="N720">
            <v>8</v>
          </cell>
          <cell r="O720" t="str">
            <v>สินเชื่อธนาคารประชาชน</v>
          </cell>
          <cell r="P720" t="str">
            <v>1.บุคคลค้ำประกัน</v>
          </cell>
          <cell r="Q720">
            <v>128328</v>
          </cell>
          <cell r="R720">
            <v>24022.63</v>
          </cell>
          <cell r="S720" t="str">
            <v>แขวงเชียงใหม่</v>
          </cell>
          <cell r="T720" t="str">
            <v>ผบ.6151</v>
          </cell>
          <cell r="U720">
            <v>2558</v>
          </cell>
          <cell r="V720" t="str">
            <v>ผบ.5452</v>
          </cell>
          <cell r="W720">
            <v>2558</v>
          </cell>
          <cell r="X720">
            <v>18</v>
          </cell>
          <cell r="Y720">
            <v>8</v>
          </cell>
          <cell r="Z720">
            <v>2558</v>
          </cell>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D720" t="str">
            <v>1.นายอุทัย  คำเขียว
2.นางสังวร  คำเขียว
3.นายเอกพงษ์  คำเขียว</v>
          </cell>
          <cell r="CE720"/>
          <cell r="CF720"/>
          <cell r="CG720"/>
          <cell r="CH720"/>
          <cell r="CI720"/>
          <cell r="CJ720"/>
          <cell r="CK720"/>
          <cell r="CL720"/>
          <cell r="CM720"/>
          <cell r="CN720"/>
          <cell r="CO720"/>
        </row>
        <row r="721">
          <cell r="B721">
            <v>2178</v>
          </cell>
          <cell r="C721">
            <v>714</v>
          </cell>
          <cell r="D721">
            <v>15</v>
          </cell>
          <cell r="E721">
            <v>3</v>
          </cell>
          <cell r="F721">
            <v>2566</v>
          </cell>
          <cell r="G721">
            <v>800028100835</v>
          </cell>
          <cell r="H721" t="str">
            <v>นาย</v>
          </cell>
          <cell r="I721" t="str">
            <v>ราชันย์</v>
          </cell>
          <cell r="J721" t="str">
            <v>รุ่งเรือง</v>
          </cell>
          <cell r="K721">
            <v>3570400030667</v>
          </cell>
          <cell r="L721" t="str">
            <v>สันป่าตอง</v>
          </cell>
          <cell r="M721" t="str">
            <v>เชียงใหม่ 3</v>
          </cell>
          <cell r="N721">
            <v>8</v>
          </cell>
          <cell r="O721" t="str">
            <v>สินเชื่อธนาคารประชาชน</v>
          </cell>
          <cell r="P721" t="str">
            <v>1.บุคคลค้ำประกัน</v>
          </cell>
          <cell r="Q721">
            <v>174382</v>
          </cell>
          <cell r="R721">
            <v>19346.37</v>
          </cell>
          <cell r="S721" t="str">
            <v>จังหวัดเทิง</v>
          </cell>
          <cell r="T721" t="str">
            <v>ผบ.1165</v>
          </cell>
          <cell r="U721">
            <v>2558</v>
          </cell>
          <cell r="V721" t="str">
            <v>ผบ.1365</v>
          </cell>
          <cell r="W721">
            <v>2558</v>
          </cell>
          <cell r="X721">
            <v>16</v>
          </cell>
          <cell r="Y721">
            <v>11</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20/6/2566//สืบครั้งที่2 25/3/2567//รายงานผลสืบทรัพย์11/6/2567////</v>
          </cell>
          <cell r="BC721">
            <v>1200</v>
          </cell>
          <cell r="BD721">
            <v>27</v>
          </cell>
          <cell r="BE721">
            <v>3</v>
          </cell>
          <cell r="BF721">
            <v>2567</v>
          </cell>
          <cell r="BG721">
            <v>0</v>
          </cell>
          <cell r="BH721" t="str">
            <v>-</v>
          </cell>
          <cell r="BI721" t="str">
            <v>-</v>
          </cell>
          <cell r="BJ721" t="str">
            <v>-</v>
          </cell>
          <cell r="BK721">
            <v>0</v>
          </cell>
          <cell r="BL721">
            <v>1535</v>
          </cell>
          <cell r="BM721">
            <v>0</v>
          </cell>
          <cell r="BN721" t="str">
            <v/>
          </cell>
          <cell r="BO721" t="str">
            <v/>
          </cell>
          <cell r="BP721" t="str">
            <v/>
          </cell>
          <cell r="BQ721" t="str">
            <v>-</v>
          </cell>
          <cell r="BR721" t="str">
            <v>-</v>
          </cell>
          <cell r="BS721" t="str">
            <v>-</v>
          </cell>
          <cell r="BT721" t="str">
            <v>นายราชันย์ รุ่งเรือง</v>
          </cell>
          <cell r="BU721">
            <v>823757010003</v>
          </cell>
          <cell r="BV721" t="str">
            <v xml:space="preserve">1.นายจรูญ  รุ่งเรือง
2.นายราชันย์  รุ่งเรือง
3.นายธีระชัย  ชุ่มทวี
4.นางสาวนิภา  ใจจ๊ะ
</v>
          </cell>
          <cell r="BW721" t="str">
            <v>จำเลยที่ 1
ผู้กู้(เสียชีวิต)
จำเลยที่ 2
จำเลยที่ 3</v>
          </cell>
          <cell r="BX721" t="str">
            <v>3-5704-00030-67-5
3-5704-00030-66-7
1-5099-00368-02-2
1-50149-00001-11-3</v>
          </cell>
          <cell r="BY721"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1" t="str">
            <v>พบ</v>
          </cell>
          <cell r="CA721"/>
          <cell r="CB721">
            <v>4</v>
          </cell>
          <cell r="CC721"/>
          <cell r="CD721" t="str">
            <v xml:space="preserve">1.นายจรูญ  รุ่งเรือง
2.นายราชันย์  รุ่งเรือง
3.นายธีระชัย  ชุ่มทวี
4.นางสาวนิภา  ใจจ๊ะ
</v>
          </cell>
          <cell r="CE721" t="str">
            <v>ทายาทโดยธรรมของจำเลยที่ 1
จำเลยที่ 1(เสียชีวิต)
จำเลยที่ 2
จำเลยที่ 3</v>
          </cell>
          <cell r="CF721" t="str">
            <v>3-5704-00030-67-5
3-5704-00030-66-7
1-5099-00368-02-2
1-50149-00001-11-3</v>
          </cell>
          <cell r="CG721"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1" t="str">
            <v>พบ</v>
          </cell>
          <cell r="CI721"/>
          <cell r="CJ721">
            <v>4</v>
          </cell>
          <cell r="CK721"/>
          <cell r="CL721"/>
          <cell r="CM721"/>
          <cell r="CN721"/>
          <cell r="CO721"/>
        </row>
        <row r="722">
          <cell r="B722">
            <v>2179</v>
          </cell>
          <cell r="C722">
            <v>715</v>
          </cell>
          <cell r="D722">
            <v>15</v>
          </cell>
          <cell r="E722">
            <v>3</v>
          </cell>
          <cell r="F722">
            <v>2566</v>
          </cell>
          <cell r="G722">
            <v>800020645688</v>
          </cell>
          <cell r="H722" t="str">
            <v>นาย</v>
          </cell>
          <cell r="I722" t="str">
            <v>กมล</v>
          </cell>
          <cell r="J722" t="str">
            <v>ศรีคำมูล</v>
          </cell>
          <cell r="K722">
            <v>3501200964527</v>
          </cell>
          <cell r="L722" t="str">
            <v>สันป่าตอง</v>
          </cell>
          <cell r="M722" t="str">
            <v>เชียงใหม่ 3</v>
          </cell>
          <cell r="N722">
            <v>8</v>
          </cell>
          <cell r="O722" t="str">
            <v>สินเชื่อธนาคารประชาชน</v>
          </cell>
          <cell r="P722" t="str">
            <v>1.บุคคลค้ำประกัน</v>
          </cell>
          <cell r="Q722">
            <v>172908</v>
          </cell>
          <cell r="R722">
            <v>23575.17</v>
          </cell>
          <cell r="S722" t="str">
            <v>แขวงเชียงใหม่</v>
          </cell>
          <cell r="T722" t="str">
            <v>ผบ.2268</v>
          </cell>
          <cell r="U722">
            <v>2258</v>
          </cell>
          <cell r="V722" t="str">
            <v>ผบ.3580</v>
          </cell>
          <cell r="W722">
            <v>2558</v>
          </cell>
          <cell r="X722"/>
          <cell r="Y722"/>
          <cell r="Z722"/>
          <cell r="AA722">
            <v>8</v>
          </cell>
          <cell r="AB722">
            <v>7</v>
          </cell>
          <cell r="AC722">
            <v>2558</v>
          </cell>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v>
          </cell>
          <cell r="BC722">
            <v>1800</v>
          </cell>
          <cell r="BD722">
            <v>27</v>
          </cell>
          <cell r="BE722">
            <v>3</v>
          </cell>
          <cell r="BF722">
            <v>2567</v>
          </cell>
          <cell r="BG722">
            <v>0</v>
          </cell>
          <cell r="BH722" t="str">
            <v>-</v>
          </cell>
          <cell r="BI722" t="str">
            <v>-</v>
          </cell>
          <cell r="BJ722" t="str">
            <v>-</v>
          </cell>
          <cell r="BK722">
            <v>0</v>
          </cell>
          <cell r="BL722">
            <v>1960</v>
          </cell>
          <cell r="BM722">
            <v>0</v>
          </cell>
          <cell r="BN722" t="str">
            <v/>
          </cell>
          <cell r="BO722" t="str">
            <v/>
          </cell>
          <cell r="BP722" t="str">
            <v/>
          </cell>
          <cell r="BQ722" t="str">
            <v>-</v>
          </cell>
          <cell r="BR722" t="str">
            <v>-</v>
          </cell>
          <cell r="BS722" t="str">
            <v>-</v>
          </cell>
          <cell r="BT722" t="str">
            <v>นายกมล ศรีคำมูล</v>
          </cell>
          <cell r="BU722">
            <v>0</v>
          </cell>
          <cell r="BV722" t="str">
            <v>1.นายกมล  ศรีคำมูล
2.นางมาลี  ศรีคำมูล
3.นายประเสริฐ  ฟองมี
4.นางบานเย็น  ฟองมี
5.นายวันไชย  สมศักดิ์
6.นางอารีย์  สมศักดิ์</v>
          </cell>
          <cell r="BW722" t="str">
            <v>จำเลยที่ 1
คู่สมรสจำเลยที่ 1
จำเลยที่ 2
คู่สมรสจำเลยที่ 2
จำเลยที่ 3
คู่สมรสจำเลยที่ 3</v>
          </cell>
          <cell r="BX722" t="str">
            <v>3-5012-00964-52-7
3-5015-00050-81-4
3-5014-00285-88-7
3-5012-00962-68-1
3-5012-00966-62-7
3-5012-00713-77-0</v>
          </cell>
          <cell r="BY722"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2" t="str">
            <v>พบ</v>
          </cell>
          <cell r="CA722"/>
          <cell r="CB722">
            <v>6</v>
          </cell>
          <cell r="CC722"/>
          <cell r="CD722" t="str">
            <v xml:space="preserve">1.นายจรูญ  รุ่งเรือง
2.นายราชันย์  รุ่งเรือง
3.นายธีระชัย  ชุ่มทวี
4.นางสาวนิภา  ใจจ๊ะ
</v>
          </cell>
          <cell r="CE722"/>
          <cell r="CF722"/>
          <cell r="CG722"/>
          <cell r="CH722"/>
          <cell r="CI722"/>
          <cell r="CJ722">
            <v>4</v>
          </cell>
          <cell r="CK722"/>
          <cell r="CL722"/>
          <cell r="CM722"/>
          <cell r="CN722"/>
          <cell r="CO722"/>
        </row>
        <row r="723">
          <cell r="B723">
            <v>2180</v>
          </cell>
          <cell r="C723">
            <v>716</v>
          </cell>
          <cell r="D723">
            <v>15</v>
          </cell>
          <cell r="E723">
            <v>3</v>
          </cell>
          <cell r="F723">
            <v>2566</v>
          </cell>
          <cell r="G723">
            <v>800026548589</v>
          </cell>
          <cell r="H723" t="str">
            <v>นาย</v>
          </cell>
          <cell r="I723" t="str">
            <v>เกียรติชาย</v>
          </cell>
          <cell r="J723" t="str">
            <v>ฐาราชวงศ์ศึก</v>
          </cell>
          <cell r="K723">
            <v>3259900146789</v>
          </cell>
          <cell r="L723" t="str">
            <v>สันป่าตอง</v>
          </cell>
          <cell r="M723" t="str">
            <v>เชียงใหม่ 3</v>
          </cell>
          <cell r="N723">
            <v>8</v>
          </cell>
          <cell r="O723" t="str">
            <v>สินเชื่อสวัสดิการ</v>
          </cell>
          <cell r="P723" t="str">
            <v>1.บุคคลค้ำประกัน</v>
          </cell>
          <cell r="Q723">
            <v>127907.72</v>
          </cell>
          <cell r="R723">
            <v>16213.07</v>
          </cell>
          <cell r="S723" t="str">
            <v>จังหวัดลำพูน</v>
          </cell>
          <cell r="T723" t="str">
            <v>ผบ.2789</v>
          </cell>
          <cell r="U723">
            <v>2558</v>
          </cell>
          <cell r="V723" t="str">
            <v>ผบ.3048</v>
          </cell>
          <cell r="W723">
            <v>2558</v>
          </cell>
          <cell r="X723">
            <v>26</v>
          </cell>
          <cell r="Y723">
            <v>10</v>
          </cell>
          <cell r="Z723">
            <v>2558</v>
          </cell>
          <cell r="AA723"/>
          <cell r="AB723"/>
          <cell r="AC723"/>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v>
          </cell>
          <cell r="BC723">
            <v>1200</v>
          </cell>
          <cell r="BD723">
            <v>27</v>
          </cell>
          <cell r="BE723">
            <v>3</v>
          </cell>
          <cell r="BF723">
            <v>2567</v>
          </cell>
          <cell r="BG723">
            <v>0</v>
          </cell>
          <cell r="BH723" t="str">
            <v>-</v>
          </cell>
          <cell r="BI723" t="str">
            <v>-</v>
          </cell>
          <cell r="BJ723" t="str">
            <v>-</v>
          </cell>
          <cell r="BK723">
            <v>0</v>
          </cell>
          <cell r="BL723">
            <v>1880</v>
          </cell>
          <cell r="BM723">
            <v>0</v>
          </cell>
          <cell r="BN723" t="str">
            <v/>
          </cell>
          <cell r="BO723" t="str">
            <v/>
          </cell>
          <cell r="BP723" t="str">
            <v/>
          </cell>
          <cell r="BQ723" t="str">
            <v>-</v>
          </cell>
          <cell r="BR723" t="str">
            <v>-</v>
          </cell>
          <cell r="BS723" t="str">
            <v>-</v>
          </cell>
          <cell r="BT723" t="str">
            <v>นายเกียรติชาย ฐาราชวงศ์ศึก</v>
          </cell>
          <cell r="BU723">
            <v>0</v>
          </cell>
          <cell r="BV723" t="str">
            <v>1.นายเกียรติชาย  ฐาราชวงศ์ศึก
2.นางวราพร  ฟุ่มฟองฟู
3.นางสาวพิมพ์ใจ  คนเที่ยง
4.นายยุทธชัย  แซ่ลี้</v>
          </cell>
          <cell r="BW723" t="str">
            <v>จำเลยที่ 1
คู่สมรสจำเลยที่ 1
จำเลยที่ 2
จำเลยที่ 3</v>
          </cell>
          <cell r="BX723" t="str">
            <v>3-2599-00146-78-9
3-5014-00111-21-7
3-5012-00615-19-1
8-5009-86003-34-5</v>
          </cell>
          <cell r="BY723"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3" t="str">
            <v>พบ</v>
          </cell>
          <cell r="CA723"/>
          <cell r="CB723">
            <v>4</v>
          </cell>
          <cell r="CC723"/>
          <cell r="CD723" t="str">
            <v>1.นายกมล  ศรีคำมูล
2.นางมาลี  ศรีคำมูล
3.นายวันไชย  สมศักดิ์
4.นางอารีย์  สมศักดิ์</v>
          </cell>
          <cell r="CE723"/>
          <cell r="CF723"/>
          <cell r="CG723"/>
          <cell r="CH723"/>
          <cell r="CK723" t="str">
            <v>วชิราภรณ์</v>
          </cell>
        </row>
        <row r="724">
          <cell r="B724">
            <v>2181</v>
          </cell>
          <cell r="C724">
            <v>717</v>
          </cell>
          <cell r="D724">
            <v>15</v>
          </cell>
          <cell r="E724">
            <v>3</v>
          </cell>
          <cell r="F724">
            <v>2566</v>
          </cell>
          <cell r="G724">
            <v>800014256732</v>
          </cell>
          <cell r="H724" t="str">
            <v>นาง</v>
          </cell>
          <cell r="I724" t="str">
            <v>บัวรวย</v>
          </cell>
          <cell r="J724" t="str">
            <v>บุญมา</v>
          </cell>
          <cell r="K724">
            <v>3501200738616</v>
          </cell>
          <cell r="L724" t="str">
            <v>สันป่าตอง</v>
          </cell>
          <cell r="M724" t="str">
            <v>เชียงใหม่ 3</v>
          </cell>
          <cell r="N724">
            <v>8</v>
          </cell>
          <cell r="O724" t="str">
            <v>สินเชื่อธนาคารประชาชน</v>
          </cell>
          <cell r="P724" t="str">
            <v>1.บุคคลค้ำประกัน</v>
          </cell>
          <cell r="Q724">
            <v>67527.360000000001</v>
          </cell>
          <cell r="R724">
            <v>6370.58</v>
          </cell>
          <cell r="S724" t="str">
            <v>แขวงเชียงใหม่</v>
          </cell>
          <cell r="T724" t="str">
            <v>ผบ.8267</v>
          </cell>
          <cell r="U724">
            <v>2558</v>
          </cell>
          <cell r="V724" t="str">
            <v>ผบ.9312</v>
          </cell>
          <cell r="W724">
            <v>2558</v>
          </cell>
          <cell r="X724">
            <v>30</v>
          </cell>
          <cell r="Y724">
            <v>11</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v>1800</v>
          </cell>
          <cell r="BD724">
            <v>27</v>
          </cell>
          <cell r="BE724">
            <v>3</v>
          </cell>
          <cell r="BF724">
            <v>2567</v>
          </cell>
          <cell r="BG724">
            <v>0</v>
          </cell>
          <cell r="BH724" t="str">
            <v>-</v>
          </cell>
          <cell r="BI724" t="str">
            <v>-</v>
          </cell>
          <cell r="BJ724" t="str">
            <v>-</v>
          </cell>
          <cell r="BK724">
            <v>0</v>
          </cell>
          <cell r="BL724">
            <v>1365</v>
          </cell>
          <cell r="BM724">
            <v>0</v>
          </cell>
          <cell r="BN724" t="str">
            <v/>
          </cell>
          <cell r="BO724" t="str">
            <v/>
          </cell>
          <cell r="BP724" t="str">
            <v/>
          </cell>
          <cell r="BQ724" t="str">
            <v>-</v>
          </cell>
          <cell r="BR724" t="str">
            <v>-</v>
          </cell>
          <cell r="BS724" t="str">
            <v>-</v>
          </cell>
          <cell r="BT724" t="str">
            <v>นางบัวรวย บุญมา</v>
          </cell>
          <cell r="BU724">
            <v>823758010432</v>
          </cell>
          <cell r="BV724"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4" t="str">
            <v>จำเลยที่ 1
คู่สมรสจำเลยที่ 1
จำเลยที่ 2
คู่สมรสจำเลยที่ 2
จำเลยที่ 3
คู่สมรสจำเลยที่ 3</v>
          </cell>
          <cell r="BX724" t="str">
            <v>3-5012-00738-61-6
3-5101-01313-11-0
3-5012-00738-42-0
3-5012-00738-41-1
3-5006-00085-36-8
3-5012-00738-08-0</v>
          </cell>
          <cell r="BY7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4" t="str">
            <v>พบ</v>
          </cell>
          <cell r="CA724"/>
          <cell r="CB724">
            <v>6</v>
          </cell>
          <cell r="CC724"/>
          <cell r="CE724"/>
          <cell r="CF724"/>
          <cell r="CG724"/>
          <cell r="CH724"/>
        </row>
        <row r="725">
          <cell r="B725">
            <v>2182</v>
          </cell>
          <cell r="C725">
            <v>718</v>
          </cell>
          <cell r="D725">
            <v>21</v>
          </cell>
          <cell r="E725">
            <v>3</v>
          </cell>
          <cell r="F725">
            <v>2566</v>
          </cell>
          <cell r="G725">
            <v>800097565652</v>
          </cell>
          <cell r="H725" t="str">
            <v>นาง</v>
          </cell>
          <cell r="I725" t="str">
            <v xml:space="preserve">พิทักษ์ </v>
          </cell>
          <cell r="J725" t="str">
            <v>พิมพ์เกตุ</v>
          </cell>
          <cell r="K725">
            <v>3630400049472</v>
          </cell>
          <cell r="L725" t="str">
            <v>หนองหอย</v>
          </cell>
          <cell r="M725" t="str">
            <v>เชียงใหม่ 1</v>
          </cell>
          <cell r="N725">
            <v>8</v>
          </cell>
          <cell r="O725" t="str">
            <v>สินเชื่อธนาคารประชาชน</v>
          </cell>
          <cell r="P725" t="str">
            <v>1.บุคคลค้ำประกัน</v>
          </cell>
          <cell r="Q725">
            <v>31703.21</v>
          </cell>
          <cell r="R725">
            <v>8493.4</v>
          </cell>
          <cell r="S725" t="str">
            <v>แขวงเชียงดาว</v>
          </cell>
          <cell r="T725" t="str">
            <v>ผบE926</v>
          </cell>
          <cell r="U725">
            <v>2565</v>
          </cell>
          <cell r="V725" t="str">
            <v>ผบE228</v>
          </cell>
          <cell r="W725">
            <v>2566</v>
          </cell>
          <cell r="X725">
            <v>16</v>
          </cell>
          <cell r="Y725">
            <v>1</v>
          </cell>
          <cell r="Z725">
            <v>2566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D725" t="str">
            <v>นางพิทักษ์  พิมพ์เกตุ</v>
          </cell>
          <cell r="CE725"/>
          <cell r="CF725"/>
          <cell r="CG725"/>
          <cell r="CH725"/>
          <cell r="CI725"/>
          <cell r="CJ725"/>
          <cell r="CK725"/>
          <cell r="CL725"/>
          <cell r="CM725"/>
          <cell r="CN725"/>
          <cell r="CO725"/>
        </row>
        <row r="726">
          <cell r="B726">
            <v>2183</v>
          </cell>
          <cell r="C726">
            <v>719</v>
          </cell>
          <cell r="D726">
            <v>22</v>
          </cell>
          <cell r="E726">
            <v>3</v>
          </cell>
          <cell r="F726">
            <v>2566</v>
          </cell>
          <cell r="G726">
            <v>800057308861</v>
          </cell>
          <cell r="H726" t="str">
            <v>นาย</v>
          </cell>
          <cell r="I726" t="str">
            <v>บุญธรรม</v>
          </cell>
          <cell r="J726" t="str">
            <v>พันน้อย</v>
          </cell>
          <cell r="K726">
            <v>3420300077590</v>
          </cell>
          <cell r="L726" t="str">
            <v>สามแยกสันทราย</v>
          </cell>
          <cell r="M726" t="str">
            <v>เชียงใหม่ 1</v>
          </cell>
          <cell r="N726">
            <v>8</v>
          </cell>
          <cell r="O726" t="str">
            <v>สินเชื่อธนาคารประชาชน</v>
          </cell>
          <cell r="P726" t="str">
            <v>1.บุคคลค้ำประกัน</v>
          </cell>
          <cell r="Q726">
            <v>35496</v>
          </cell>
          <cell r="R726">
            <v>16562.34</v>
          </cell>
          <cell r="S726" t="str">
            <v>แขวงเชียงดาว</v>
          </cell>
          <cell r="T726" t="str">
            <v>ผบE43</v>
          </cell>
          <cell r="U726">
            <v>2566</v>
          </cell>
          <cell r="V726" t="str">
            <v>ผบE144</v>
          </cell>
          <cell r="W726">
            <v>2566</v>
          </cell>
          <cell r="X726">
            <v>21</v>
          </cell>
          <cell r="Y726">
            <v>2</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คำสั่งดำเนินการ24/3/2566//รายงานสืบทรัพย์วันที่ 19/9/2566</v>
          </cell>
          <cell r="BC726" t="str">
            <v/>
          </cell>
          <cell r="BD726" t="str">
            <v/>
          </cell>
          <cell r="BE726" t="str">
            <v/>
          </cell>
          <cell r="BF726" t="str">
            <v/>
          </cell>
          <cell r="BG726" t="str">
            <v/>
          </cell>
          <cell r="BH726" t="str">
            <v/>
          </cell>
          <cell r="BI726" t="str">
            <v/>
          </cell>
          <cell r="BJ726" t="str">
            <v/>
          </cell>
          <cell r="BK726" t="str">
            <v/>
          </cell>
          <cell r="BL726" t="str">
            <v/>
          </cell>
          <cell r="BM726" t="str">
            <v/>
          </cell>
          <cell r="BN726" t="str">
            <v/>
          </cell>
          <cell r="BO726" t="str">
            <v/>
          </cell>
          <cell r="BP726" t="str">
            <v/>
          </cell>
          <cell r="BQ726" t="str">
            <v/>
          </cell>
          <cell r="BR726" t="str">
            <v/>
          </cell>
          <cell r="BS726" t="str">
            <v/>
          </cell>
          <cell r="BT726" t="str">
            <v>นายบุญธรรม พันน้อย</v>
          </cell>
          <cell r="BU726">
            <v>883165010786</v>
          </cell>
          <cell r="BV726" t="str">
            <v>1.นายบุญธรรม  พันน้อย
2.นางภีกวิพร  พันน้อย
3.นายประเทือง  ดาวเรือง
4.นางสาวสิริมา  ธรรมรงค์</v>
          </cell>
          <cell r="BW726" t="str">
            <v>จำเลยที่ 1
คู่สมรสจำเลยที่ 1
จำเลยที่ 2
จำเลยที่ 3</v>
          </cell>
          <cell r="BX726" t="str">
            <v>3-4203-00077-59-0
3-5507-00314-78-4
3-1303-00045-32-1
3-4106-00437-36-2</v>
          </cell>
          <cell r="BY726"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6" t="str">
            <v>พบ</v>
          </cell>
          <cell r="CA726"/>
          <cell r="CB726"/>
          <cell r="CC726"/>
          <cell r="CD726" t="str">
            <v>นายบุญธรรม พันน้อย</v>
          </cell>
          <cell r="CE726">
            <v>243277</v>
          </cell>
          <cell r="CF726"/>
          <cell r="CG726"/>
          <cell r="CH726"/>
          <cell r="CI726"/>
          <cell r="CJ726"/>
          <cell r="CK726"/>
          <cell r="CL726"/>
          <cell r="CM726"/>
          <cell r="CN726"/>
          <cell r="CO726"/>
        </row>
        <row r="727">
          <cell r="B727">
            <v>2184</v>
          </cell>
          <cell r="C727">
            <v>720</v>
          </cell>
          <cell r="D727">
            <v>29</v>
          </cell>
          <cell r="E727">
            <v>3</v>
          </cell>
          <cell r="F727">
            <v>2566</v>
          </cell>
          <cell r="G727">
            <v>800118172009</v>
          </cell>
          <cell r="H727" t="str">
            <v>นาย</v>
          </cell>
          <cell r="I727" t="str">
            <v>ทรัพย์เจริญ</v>
          </cell>
          <cell r="J727" t="str">
            <v>แก้วบังวัน</v>
          </cell>
          <cell r="K727">
            <v>1539900644917</v>
          </cell>
          <cell r="L727" t="str">
            <v>เมญ่า-เชียงใหม่</v>
          </cell>
          <cell r="M727" t="str">
            <v>เชียงใหม่ 1</v>
          </cell>
          <cell r="N727">
            <v>8</v>
          </cell>
          <cell r="O727" t="str">
            <v>สินเชื่อธนาคารประชาชน</v>
          </cell>
          <cell r="P727" t="str">
            <v>1.บุคคลค้ำประกัน</v>
          </cell>
          <cell r="Q727">
            <v>86664</v>
          </cell>
          <cell r="R727">
            <v>15589.75</v>
          </cell>
          <cell r="S727" t="str">
            <v>แขวงเชียงใหม่</v>
          </cell>
          <cell r="T727" t="str">
            <v>ผบE7140</v>
          </cell>
          <cell r="U727">
            <v>2565</v>
          </cell>
          <cell r="V727" t="str">
            <v>ผบE246</v>
          </cell>
          <cell r="W727">
            <v>2566</v>
          </cell>
          <cell r="X727">
            <v>17</v>
          </cell>
          <cell r="Y727">
            <v>1</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คำสั่งดำเนินการ29/3/2566//รายงานสืบทรัพย์วันที่ 19/9/2566</v>
          </cell>
          <cell r="BC727">
            <v>1200</v>
          </cell>
          <cell r="BD727">
            <v>8</v>
          </cell>
          <cell r="BE727">
            <v>3</v>
          </cell>
          <cell r="BF727">
            <v>2567</v>
          </cell>
          <cell r="BG727">
            <v>0</v>
          </cell>
          <cell r="BH727" t="str">
            <v>-</v>
          </cell>
          <cell r="BI727" t="str">
            <v>-</v>
          </cell>
          <cell r="BJ727" t="str">
            <v>-</v>
          </cell>
          <cell r="BK727">
            <v>0</v>
          </cell>
          <cell r="BL727">
            <v>1720</v>
          </cell>
          <cell r="BM727">
            <v>0</v>
          </cell>
          <cell r="BN727" t="str">
            <v/>
          </cell>
          <cell r="BO727" t="str">
            <v/>
          </cell>
          <cell r="BP727" t="str">
            <v/>
          </cell>
          <cell r="BQ727" t="str">
            <v>-</v>
          </cell>
          <cell r="BR727" t="str">
            <v>-</v>
          </cell>
          <cell r="BS727" t="str">
            <v>-</v>
          </cell>
          <cell r="BT727" t="str">
            <v>นายทรัพย์เจริญ แก้วบังวัน</v>
          </cell>
          <cell r="BU727">
            <v>883165010176</v>
          </cell>
          <cell r="BV727" t="str">
            <v xml:space="preserve">1.นายทรัพย์เจริญ  แก้วบังวัน
2.นางสาวสุณีย์  ธรรมขัน
3.นายฐิติกร  นึกเว้น
4.นางสาวสรารัตน์  คำวงษา
</v>
          </cell>
          <cell r="BW727" t="str">
            <v>จำเลยที่ 1
จำเลยที่ 2
คู่สมรสจำเลยที่ 2
จำเลยที่ 3</v>
          </cell>
          <cell r="BX727" t="str">
            <v>1-5399-00644-91-7
1-5016-00085-84-2
1-5099-01163-51-3
1-6201-00221-25-7</v>
          </cell>
          <cell r="BY727"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7" t="str">
            <v>พบ</v>
          </cell>
          <cell r="CA727"/>
          <cell r="CB727"/>
          <cell r="CC727"/>
          <cell r="CD727"/>
          <cell r="CE727"/>
          <cell r="CF727"/>
          <cell r="CG727"/>
          <cell r="CH727"/>
          <cell r="CI727"/>
          <cell r="CJ727"/>
          <cell r="CK727"/>
          <cell r="CL727"/>
          <cell r="CM727"/>
          <cell r="CN727"/>
          <cell r="CO727"/>
        </row>
        <row r="728">
          <cell r="B728">
            <v>2185</v>
          </cell>
          <cell r="C728">
            <v>721</v>
          </cell>
          <cell r="D728">
            <v>30</v>
          </cell>
          <cell r="E728">
            <v>3</v>
          </cell>
          <cell r="F728">
            <v>2566</v>
          </cell>
          <cell r="G728">
            <v>800070515450</v>
          </cell>
          <cell r="H728" t="str">
            <v>นางสาว</v>
          </cell>
          <cell r="I728" t="str">
            <v>มินตรา</v>
          </cell>
          <cell r="J728" t="str">
            <v>ทะสอน</v>
          </cell>
          <cell r="K728">
            <v>1549900355346</v>
          </cell>
          <cell r="L728" t="str">
            <v>เมญ่า - เชียงใหม่</v>
          </cell>
          <cell r="M728" t="str">
            <v>เชียงใหม่ 1</v>
          </cell>
          <cell r="N728">
            <v>8</v>
          </cell>
          <cell r="O728" t="str">
            <v>สินเชื่อธนาคารประชาชน</v>
          </cell>
          <cell r="P728" t="str">
            <v>1.บุคคลค้ำประกัน</v>
          </cell>
          <cell r="Q728">
            <v>61514.58</v>
          </cell>
          <cell r="R728">
            <v>31008.080000000002</v>
          </cell>
          <cell r="S728" t="str">
            <v>จังหวัดแพร่</v>
          </cell>
          <cell r="T728" t="str">
            <v>ผบE157</v>
          </cell>
          <cell r="U728">
            <v>2566</v>
          </cell>
          <cell r="V728" t="str">
            <v>ผบE658</v>
          </cell>
          <cell r="W728">
            <v>2566</v>
          </cell>
          <cell r="X728">
            <v>27</v>
          </cell>
          <cell r="Y728">
            <v>2</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คำสั่งดำเนินการ30/3/2566//รายงานสืบทรัพย์วันที่ 19/9/2566</v>
          </cell>
          <cell r="BC728" t="str">
            <v/>
          </cell>
          <cell r="BD728" t="str">
            <v/>
          </cell>
          <cell r="BE728" t="str">
            <v/>
          </cell>
          <cell r="BF728" t="str">
            <v/>
          </cell>
          <cell r="BG728" t="str">
            <v/>
          </cell>
          <cell r="BH728" t="str">
            <v/>
          </cell>
          <cell r="BI728" t="str">
            <v/>
          </cell>
          <cell r="BJ728" t="str">
            <v/>
          </cell>
          <cell r="BK728" t="str">
            <v/>
          </cell>
          <cell r="BL728" t="str">
            <v/>
          </cell>
          <cell r="BM728" t="str">
            <v/>
          </cell>
          <cell r="BN728" t="str">
            <v/>
          </cell>
          <cell r="BO728" t="str">
            <v/>
          </cell>
          <cell r="BP728" t="str">
            <v/>
          </cell>
          <cell r="BQ728" t="str">
            <v/>
          </cell>
          <cell r="BR728" t="str">
            <v/>
          </cell>
          <cell r="BS728" t="str">
            <v/>
          </cell>
          <cell r="BT728" t="str">
            <v>นางสาวมินตรา ทะสอน</v>
          </cell>
          <cell r="BU728">
            <v>883165010622</v>
          </cell>
          <cell r="BV728" t="str">
            <v>1.นางสาวมินตรา  ทะสอน
2.นายสมหมาย  จำมา
3.นายอาทิตย์  วังแก้ว</v>
          </cell>
          <cell r="BW728" t="str">
            <v>จำเลยที่ 1
คู่สมรสจำเลยที่ 1
จำเลยที่ 2</v>
          </cell>
          <cell r="BX728" t="str">
            <v>1-5499-00355-34-6
1-5804-00109-65-8
1-5804-00152-27-8</v>
          </cell>
          <cell r="BY728"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8" t="str">
            <v>พบ</v>
          </cell>
          <cell r="CA728"/>
          <cell r="CB728"/>
          <cell r="CC728"/>
          <cell r="CD728"/>
          <cell r="CE728"/>
          <cell r="CF728"/>
          <cell r="CG728"/>
          <cell r="CH728"/>
          <cell r="CI728"/>
          <cell r="CJ728"/>
          <cell r="CK728"/>
          <cell r="CL728"/>
          <cell r="CM728"/>
          <cell r="CN728"/>
          <cell r="CO728"/>
        </row>
        <row r="729">
          <cell r="B729">
            <v>2186</v>
          </cell>
          <cell r="C729">
            <v>722</v>
          </cell>
          <cell r="D729">
            <v>30</v>
          </cell>
          <cell r="E729">
            <v>3</v>
          </cell>
          <cell r="F729">
            <v>2566</v>
          </cell>
          <cell r="G729">
            <v>800068819609</v>
          </cell>
          <cell r="H729" t="str">
            <v>นางสาว</v>
          </cell>
          <cell r="I729" t="str">
            <v>กนกกาญจน์</v>
          </cell>
          <cell r="J729" t="str">
            <v>บุตรดี</v>
          </cell>
          <cell r="K729">
            <v>1560100184646</v>
          </cell>
          <cell r="L729" t="str">
            <v>เมญ่า - เชียงใหม่</v>
          </cell>
          <cell r="M729" t="str">
            <v>เชียงใหม่ 1</v>
          </cell>
          <cell r="N729">
            <v>8</v>
          </cell>
          <cell r="O729" t="str">
            <v>สินเชื่อธนาคารประชาชน</v>
          </cell>
          <cell r="P729" t="str">
            <v>1.บุคคลค้ำประกัน</v>
          </cell>
          <cell r="Q729">
            <v>67820.759999999995</v>
          </cell>
          <cell r="R729">
            <v>18719.38</v>
          </cell>
          <cell r="S729" t="str">
            <v>แขวงเชียงราย</v>
          </cell>
          <cell r="T729" t="str">
            <v>ผบE110</v>
          </cell>
          <cell r="U729">
            <v>2566</v>
          </cell>
          <cell r="V729" t="str">
            <v>ผบE806</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v>
          </cell>
          <cell r="BC729" t="str">
            <v/>
          </cell>
          <cell r="BD729" t="str">
            <v/>
          </cell>
          <cell r="BE729" t="str">
            <v/>
          </cell>
          <cell r="BF729" t="str">
            <v/>
          </cell>
          <cell r="BG729" t="str">
            <v/>
          </cell>
          <cell r="BH729" t="str">
            <v/>
          </cell>
          <cell r="BI729" t="str">
            <v/>
          </cell>
          <cell r="BJ729" t="str">
            <v/>
          </cell>
          <cell r="BK729" t="str">
            <v/>
          </cell>
          <cell r="BL729" t="str">
            <v/>
          </cell>
          <cell r="BM729" t="str">
            <v/>
          </cell>
          <cell r="BN729" t="str">
            <v/>
          </cell>
          <cell r="BO729" t="str">
            <v/>
          </cell>
          <cell r="BP729" t="str">
            <v/>
          </cell>
          <cell r="BQ729" t="str">
            <v/>
          </cell>
          <cell r="BR729" t="str">
            <v/>
          </cell>
          <cell r="BS729" t="str">
            <v/>
          </cell>
          <cell r="BT729" t="str">
            <v>นางสาวกนกกาญจน์ บุตรดี</v>
          </cell>
          <cell r="BU729">
            <v>883165010165</v>
          </cell>
          <cell r="BV729" t="str">
            <v>1.นางสาวกนกกาญจน์  บุตรดี
2.นายสัญญา  บุตรดี
3.นางสาวสุรีย์  เลิศพิพัฒน์วงศ์
4.นางสุวรรณา  เขื่อนเพชร
5.นายนพดล  เขื่อนเพชร</v>
          </cell>
          <cell r="BW729" t="str">
            <v>จำเลยที่ 1
คู่สมรสจำเลยที่ 1
จำเลยที่ 2
ทายาทล.3
จำเลยที่ 3</v>
          </cell>
          <cell r="BX729" t="str">
            <v>1-5601-00184-64-6
1-5804-00107-47-7
1-5711-00055-54-5
3-2601-00037-95-2
1-5701-00087-04-7</v>
          </cell>
          <cell r="BY729"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29" t="str">
            <v>พบ</v>
          </cell>
          <cell r="CA729"/>
          <cell r="CB729"/>
          <cell r="CC729"/>
          <cell r="CE729"/>
          <cell r="CF729"/>
          <cell r="CG729"/>
          <cell r="CH729"/>
        </row>
        <row r="730">
          <cell r="B730">
            <v>2187</v>
          </cell>
          <cell r="C730">
            <v>723</v>
          </cell>
          <cell r="D730">
            <v>3</v>
          </cell>
          <cell r="E730">
            <v>4</v>
          </cell>
          <cell r="F730">
            <v>2566</v>
          </cell>
          <cell r="G730">
            <v>800095637008</v>
          </cell>
          <cell r="H730" t="str">
            <v>นาย</v>
          </cell>
          <cell r="I730" t="str">
            <v>สิทธิโชค</v>
          </cell>
          <cell r="J730" t="str">
            <v>ดาราวงษ์</v>
          </cell>
          <cell r="K730">
            <v>1509900673984</v>
          </cell>
          <cell r="L730" t="str">
            <v>มีโชค พลาซ่า</v>
          </cell>
          <cell r="M730" t="str">
            <v>เชียงใหม่ 2</v>
          </cell>
          <cell r="N730">
            <v>8</v>
          </cell>
          <cell r="O730" t="str">
            <v>สินเชื่อแก้ไขปัญหาหนี้นอกระบบPSAระยะที่ 2</v>
          </cell>
          <cell r="P730" t="str">
            <v>1.บุคคลค้ำประกัน</v>
          </cell>
          <cell r="Q730">
            <v>41660</v>
          </cell>
          <cell r="R730">
            <v>7718.27</v>
          </cell>
          <cell r="S730" t="str">
            <v>แขวงเชียงดาว</v>
          </cell>
          <cell r="T730" t="str">
            <v>ผบE15</v>
          </cell>
          <cell r="U730">
            <v>2566</v>
          </cell>
          <cell r="V730" t="str">
            <v>ผบE95</v>
          </cell>
          <cell r="W730">
            <v>2566</v>
          </cell>
          <cell r="X730">
            <v>6</v>
          </cell>
          <cell r="Y730">
            <v>2</v>
          </cell>
          <cell r="Z730">
            <v>2566</v>
          </cell>
          <cell r="AB730"/>
          <cell r="AC730"/>
          <cell r="AD730"/>
          <cell r="AK730"/>
          <cell r="AL730"/>
          <cell r="AM730"/>
          <cell r="AN730"/>
          <cell r="AO730"/>
          <cell r="AP730"/>
          <cell r="AQ730"/>
          <cell r="BB730" t="str">
            <v>สั่งดำเนินงนวันที่3/4/2566//รายงานผลสืบทรัพย์วันที่  18/7/2566</v>
          </cell>
          <cell r="BC730">
            <v>600</v>
          </cell>
          <cell r="BD730">
            <v>10</v>
          </cell>
          <cell r="BE730">
            <v>6</v>
          </cell>
          <cell r="BF730">
            <v>2567</v>
          </cell>
          <cell r="BG730">
            <v>0</v>
          </cell>
          <cell r="BH730" t="str">
            <v>-</v>
          </cell>
          <cell r="BI730" t="str">
            <v>-</v>
          </cell>
          <cell r="BJ730" t="str">
            <v>-</v>
          </cell>
          <cell r="BK730">
            <v>0</v>
          </cell>
          <cell r="BL730">
            <v>1050</v>
          </cell>
          <cell r="BM730">
            <v>0</v>
          </cell>
          <cell r="BN730" t="str">
            <v/>
          </cell>
          <cell r="BO730" t="str">
            <v/>
          </cell>
          <cell r="BP730" t="str">
            <v/>
          </cell>
          <cell r="BQ730" t="str">
            <v>-</v>
          </cell>
          <cell r="BR730" t="str">
            <v>-</v>
          </cell>
          <cell r="BS730" t="str">
            <v>-</v>
          </cell>
          <cell r="BT730" t="str">
            <v>นายสิทธิโชค ดาราวงษ์</v>
          </cell>
          <cell r="BU730">
            <v>883265010689</v>
          </cell>
          <cell r="BV730" t="str">
            <v>1.นายสิทธิโชค  ดาราวงษ์
2.นายเพทาย  พิสุทธิศุภร</v>
          </cell>
          <cell r="BW730" t="str">
            <v>จำเลยที่ 1
จำเลยที่ 2</v>
          </cell>
          <cell r="BX730" t="str">
            <v>1-5099-00673-98-4</v>
          </cell>
          <cell r="BY73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0" t="str">
            <v>ไม่พบ</v>
          </cell>
          <cell r="CA730"/>
          <cell r="CB730"/>
          <cell r="CC730"/>
          <cell r="CE730"/>
          <cell r="CF730"/>
          <cell r="CG730"/>
          <cell r="CH730"/>
        </row>
        <row r="731">
          <cell r="B731">
            <v>2188</v>
          </cell>
          <cell r="C731">
            <v>724</v>
          </cell>
          <cell r="D731">
            <v>3</v>
          </cell>
          <cell r="E731">
            <v>4</v>
          </cell>
          <cell r="F731">
            <v>2566</v>
          </cell>
          <cell r="G731">
            <v>800096199412</v>
          </cell>
          <cell r="H731" t="str">
            <v>นาย</v>
          </cell>
          <cell r="I731" t="str">
            <v>ไสว</v>
          </cell>
          <cell r="J731" t="str">
            <v>โคตรชมภู</v>
          </cell>
          <cell r="K731">
            <v>3430200701771</v>
          </cell>
          <cell r="L731" t="str">
            <v>มีโชค พลาซ่า</v>
          </cell>
          <cell r="M731" t="str">
            <v>เชียงใหม่ 2</v>
          </cell>
          <cell r="N731">
            <v>8</v>
          </cell>
          <cell r="O731" t="str">
            <v>สินเชื่อแก้ไขปัญหาหนี้นอกระบบ (PSA)</v>
          </cell>
          <cell r="P731" t="str">
            <v>1.บุคคลค้ำประกัน</v>
          </cell>
          <cell r="Q731">
            <v>31740.46</v>
          </cell>
          <cell r="R731">
            <v>6349</v>
          </cell>
          <cell r="S731" t="str">
            <v>แขวงเชียงใหม่</v>
          </cell>
          <cell r="T731" t="str">
            <v>ผบE6242</v>
          </cell>
          <cell r="U731">
            <v>2565</v>
          </cell>
          <cell r="V731" t="str">
            <v>ผบE8439</v>
          </cell>
          <cell r="W731">
            <v>2565</v>
          </cell>
          <cell r="X731">
            <v>28</v>
          </cell>
          <cell r="Y731">
            <v>11</v>
          </cell>
          <cell r="Z731">
            <v>2565</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19</v>
          </cell>
          <cell r="BE731">
            <v>4</v>
          </cell>
          <cell r="BF731">
            <v>2567</v>
          </cell>
          <cell r="BG731">
            <v>0</v>
          </cell>
          <cell r="BH731" t="str">
            <v>-</v>
          </cell>
          <cell r="BI731" t="str">
            <v>-</v>
          </cell>
          <cell r="BJ731" t="str">
            <v>-</v>
          </cell>
          <cell r="BK731">
            <v>0</v>
          </cell>
          <cell r="BL731">
            <v>935</v>
          </cell>
          <cell r="BM731">
            <v>0</v>
          </cell>
          <cell r="BN731" t="str">
            <v/>
          </cell>
          <cell r="BO731" t="str">
            <v/>
          </cell>
          <cell r="BP731" t="str">
            <v/>
          </cell>
          <cell r="BQ731" t="str">
            <v>-</v>
          </cell>
          <cell r="BR731" t="str">
            <v>-</v>
          </cell>
          <cell r="BS731" t="str">
            <v>-</v>
          </cell>
          <cell r="BT731" t="str">
            <v>นายไสว โคตรชมภู</v>
          </cell>
          <cell r="BU731">
            <v>883265010311</v>
          </cell>
          <cell r="BV731" t="str">
            <v>1.นายไสว  โครตชมภู
2.นางสาวเศียรพันธ์  คำดี</v>
          </cell>
          <cell r="BW731" t="str">
            <v>จำเลยที่ 1
จำเลยที่ 2</v>
          </cell>
          <cell r="BX731" t="str">
            <v>3-4302-00701-77-1
3-4406-00235-48-4</v>
          </cell>
          <cell r="BY731"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1" t="str">
            <v>ไม่พบ</v>
          </cell>
          <cell r="CA731"/>
          <cell r="CB731"/>
          <cell r="CC731"/>
          <cell r="CE731"/>
          <cell r="CF731"/>
          <cell r="CG731"/>
          <cell r="CH731"/>
        </row>
        <row r="732">
          <cell r="B732">
            <v>2196</v>
          </cell>
          <cell r="C732">
            <v>725</v>
          </cell>
          <cell r="D732">
            <v>20</v>
          </cell>
          <cell r="E732">
            <v>4</v>
          </cell>
          <cell r="F732">
            <v>2566</v>
          </cell>
          <cell r="G732">
            <v>800099771969</v>
          </cell>
          <cell r="H732" t="str">
            <v>นาย</v>
          </cell>
          <cell r="I732" t="str">
            <v>ภานุพงษ์</v>
          </cell>
          <cell r="J732" t="str">
            <v>เลี้ยงประเสริฐ</v>
          </cell>
          <cell r="K732">
            <v>1509900774331</v>
          </cell>
          <cell r="L732" t="str">
            <v>เชียงใหม่</v>
          </cell>
          <cell r="M732" t="str">
            <v>เชียงใหม่ 1</v>
          </cell>
          <cell r="N732">
            <v>8</v>
          </cell>
          <cell r="O732" t="str">
            <v>สินเชื่อธนาคารประชาชน</v>
          </cell>
          <cell r="P732" t="str">
            <v>1.บุคคลค้ำประกัน</v>
          </cell>
          <cell r="Q732">
            <v>76284</v>
          </cell>
          <cell r="R732">
            <v>13020.89</v>
          </cell>
          <cell r="S732" t="str">
            <v>แขวงเชียงใหม่</v>
          </cell>
          <cell r="T732" t="str">
            <v>ผบE6241</v>
          </cell>
          <cell r="U732">
            <v>2565</v>
          </cell>
          <cell r="V732" t="str">
            <v>ผบE8454</v>
          </cell>
          <cell r="W732">
            <v>2565</v>
          </cell>
          <cell r="X732"/>
          <cell r="Y732"/>
          <cell r="Z732"/>
          <cell r="AA732">
            <v>28</v>
          </cell>
          <cell r="AB732"/>
          <cell r="AC732"/>
          <cell r="AD732"/>
          <cell r="AE732"/>
          <cell r="AF732"/>
          <cell r="AG732"/>
          <cell r="AH732"/>
          <cell r="AI732"/>
          <cell r="AJ732"/>
          <cell r="AK732"/>
          <cell r="AL732"/>
          <cell r="AM732"/>
          <cell r="AN732"/>
          <cell r="AO732"/>
          <cell r="AP732"/>
          <cell r="AQ732"/>
          <cell r="BB732" t="str">
            <v>คำสั่งดำเนินการ20/4/2566//รายงานสืบทรัพย์วันที่ 19/9/2566</v>
          </cell>
          <cell r="BC732">
            <v>1200</v>
          </cell>
          <cell r="BD732">
            <v>8</v>
          </cell>
          <cell r="BE732">
            <v>3</v>
          </cell>
          <cell r="BF732">
            <v>2567</v>
          </cell>
          <cell r="BG732">
            <v>0</v>
          </cell>
          <cell r="BH732" t="str">
            <v>-</v>
          </cell>
          <cell r="BI732" t="str">
            <v>-</v>
          </cell>
          <cell r="BJ732" t="str">
            <v>-</v>
          </cell>
          <cell r="BK732">
            <v>0</v>
          </cell>
          <cell r="BL732">
            <v>1635</v>
          </cell>
          <cell r="BM732">
            <v>0</v>
          </cell>
          <cell r="BN732" t="str">
            <v/>
          </cell>
          <cell r="BO732" t="str">
            <v/>
          </cell>
          <cell r="BP732" t="str">
            <v/>
          </cell>
          <cell r="BQ732" t="str">
            <v>-</v>
          </cell>
          <cell r="BR732" t="str">
            <v>-</v>
          </cell>
          <cell r="BS732" t="str">
            <v>-</v>
          </cell>
          <cell r="BT732" t="str">
            <v>นายภานุพงษ์ เลี้ยงประเสริฐ</v>
          </cell>
          <cell r="BU732">
            <v>883165010121</v>
          </cell>
          <cell r="BV732" t="str">
            <v>1.นายภานุพงษ์ เลี้ยงประเสริฐ
2.นายณัฐวัฒน์ คำฟู
3.นางสาวกมลพรรณ วิรัตน์เกษ
4.นางสาวนันทิชา นวลฝั้น</v>
          </cell>
          <cell r="BW732" t="str">
            <v>จำเลยที่ 1 
จำเลยที่ 2
จำเลยที่ 3
จำเลยที่ 4</v>
          </cell>
          <cell r="BX732" t="str">
            <v>1-5099-00774-33-1
1-5007-00151-87-1
1-5205-00102-89-2
1-5099-01172-52-1</v>
          </cell>
          <cell r="BY73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2" t="str">
            <v>พบ</v>
          </cell>
          <cell r="CA732"/>
          <cell r="CB732">
            <v>4</v>
          </cell>
          <cell r="CC732"/>
          <cell r="CE732"/>
          <cell r="CF732"/>
          <cell r="CG732"/>
          <cell r="CH732"/>
        </row>
        <row r="733">
          <cell r="B733">
            <v>2197</v>
          </cell>
          <cell r="C733">
            <v>726</v>
          </cell>
          <cell r="D733">
            <v>20</v>
          </cell>
          <cell r="E733">
            <v>4</v>
          </cell>
          <cell r="F733">
            <v>2566</v>
          </cell>
          <cell r="G733">
            <v>800071754991</v>
          </cell>
          <cell r="H733" t="str">
            <v>นางสาว</v>
          </cell>
          <cell r="I733" t="str">
            <v>ว้าง</v>
          </cell>
          <cell r="J733" t="str">
            <v>ลอเฒ่า</v>
          </cell>
          <cell r="K733">
            <v>3501500571512</v>
          </cell>
          <cell r="L733" t="str">
            <v>เชียงใหม่</v>
          </cell>
          <cell r="M733" t="str">
            <v>เชียงใหม่ 1</v>
          </cell>
          <cell r="N733">
            <v>8</v>
          </cell>
          <cell r="O733" t="str">
            <v>สินเชื่อธนาคารประชาชน</v>
          </cell>
          <cell r="P733" t="str">
            <v>1.บุคคลค้ำประกัน</v>
          </cell>
          <cell r="Q733">
            <v>93654</v>
          </cell>
          <cell r="R733">
            <v>48361.18</v>
          </cell>
          <cell r="S733" t="str">
            <v>แขวงเชียงใหม่</v>
          </cell>
          <cell r="T733" t="str">
            <v>ผบE7156</v>
          </cell>
          <cell r="U733">
            <v>2565</v>
          </cell>
          <cell r="V733" t="str">
            <v>ผบE138</v>
          </cell>
          <cell r="W733">
            <v>2566</v>
          </cell>
          <cell r="X733">
            <v>17</v>
          </cell>
          <cell r="Y733">
            <v>1</v>
          </cell>
          <cell r="Z733">
            <v>2566</v>
          </cell>
          <cell r="AA733"/>
          <cell r="AB733"/>
          <cell r="AC733"/>
          <cell r="AD733"/>
          <cell r="AE733"/>
          <cell r="AF733"/>
          <cell r="AG733"/>
          <cell r="AH733"/>
          <cell r="AI733"/>
          <cell r="AJ733"/>
          <cell r="AK733"/>
          <cell r="AL733"/>
          <cell r="AM733"/>
          <cell r="AN733"/>
          <cell r="AO733"/>
          <cell r="AP733"/>
          <cell r="AQ733"/>
          <cell r="BB733" t="str">
            <v>มีคำสั่งสืบทรัพย์เมื่อวันที่ 20-4-2566//รายงานผลสืบทรัพย์เมื่อวันที่ 26-9-2566</v>
          </cell>
          <cell r="BC733" t="str">
            <v/>
          </cell>
          <cell r="BD733" t="str">
            <v/>
          </cell>
          <cell r="BE733" t="str">
            <v/>
          </cell>
          <cell r="BF733" t="str">
            <v/>
          </cell>
          <cell r="BG733" t="str">
            <v/>
          </cell>
          <cell r="BH733" t="str">
            <v/>
          </cell>
          <cell r="BI733" t="str">
            <v/>
          </cell>
          <cell r="BJ733" t="str">
            <v/>
          </cell>
          <cell r="BK733" t="str">
            <v/>
          </cell>
          <cell r="BL733" t="str">
            <v/>
          </cell>
          <cell r="BM733" t="str">
            <v/>
          </cell>
          <cell r="BN733" t="str">
            <v/>
          </cell>
          <cell r="BO733" t="str">
            <v/>
          </cell>
          <cell r="BP733" t="str">
            <v/>
          </cell>
          <cell r="BQ733" t="str">
            <v/>
          </cell>
          <cell r="BR733" t="str">
            <v/>
          </cell>
          <cell r="BS733" t="str">
            <v/>
          </cell>
          <cell r="BT733" t="str">
            <v>นางสาวว้าง ลอเฒ่า</v>
          </cell>
          <cell r="BU733">
            <v>88316501078</v>
          </cell>
          <cell r="BV733"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3" t="str">
            <v>จำเลยที่ 1
จำเลยที่ 2
คู่สมรสจำเลยที่ 2
จำเลยที่ 3
คู่สมรสจำเลยที่ 3</v>
          </cell>
          <cell r="BX733" t="str">
            <v>3-5015-00571-51-2
3-5015-00572-07-1
3-5015-00571-58-0
3-5015-00571-56-3
3-5015-00571-25-3</v>
          </cell>
          <cell r="BY733"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3" t="str">
            <v>พบ</v>
          </cell>
          <cell r="CA733"/>
          <cell r="CB733"/>
          <cell r="CC733"/>
          <cell r="CE733"/>
          <cell r="CF733"/>
          <cell r="CG733"/>
          <cell r="CH733"/>
        </row>
        <row r="734">
          <cell r="B734">
            <v>2198</v>
          </cell>
          <cell r="C734">
            <v>727</v>
          </cell>
          <cell r="D734">
            <v>20</v>
          </cell>
          <cell r="E734">
            <v>4</v>
          </cell>
          <cell r="F734">
            <v>2566</v>
          </cell>
          <cell r="G734" t="str">
            <v>800102481580 , 800123242805</v>
          </cell>
          <cell r="H734" t="str">
            <v>นางสาว</v>
          </cell>
          <cell r="I734" t="str">
            <v>ไพลิน</v>
          </cell>
          <cell r="J734" t="str">
            <v>แสนกอง</v>
          </cell>
          <cell r="K734">
            <v>1209600007442</v>
          </cell>
          <cell r="L734" t="str">
            <v>เมญ่า-เชียงใหม่</v>
          </cell>
          <cell r="M734" t="str">
            <v>เชียงใหม่ 1</v>
          </cell>
          <cell r="N734">
            <v>8</v>
          </cell>
          <cell r="O734" t="str">
            <v>สินเชื่อธนาคารประชาชน , สินเชื่อผู้มีรายได้ประจำ</v>
          </cell>
          <cell r="P734" t="str">
            <v>1.บุคคลค้ำประกัน</v>
          </cell>
          <cell r="Q734">
            <v>121906</v>
          </cell>
          <cell r="R734">
            <v>27349.51</v>
          </cell>
          <cell r="S734" t="str">
            <v>แขวงเชียงใหม่</v>
          </cell>
          <cell r="T734" t="str">
            <v>ผบE7760</v>
          </cell>
          <cell r="U734">
            <v>2565</v>
          </cell>
          <cell r="V734" t="str">
            <v>ผบE886</v>
          </cell>
          <cell r="W734">
            <v>2566</v>
          </cell>
          <cell r="X734">
            <v>7</v>
          </cell>
          <cell r="Y734">
            <v>2</v>
          </cell>
          <cell r="Z734">
            <v>2566</v>
          </cell>
          <cell r="AA734"/>
          <cell r="AB734"/>
          <cell r="AC734"/>
          <cell r="AD734"/>
          <cell r="AE734"/>
          <cell r="AF734"/>
          <cell r="AG734"/>
          <cell r="AH734"/>
          <cell r="AI734"/>
          <cell r="AJ734"/>
          <cell r="AK734"/>
          <cell r="AL734"/>
          <cell r="AM734"/>
          <cell r="AN734"/>
          <cell r="AO734"/>
          <cell r="AP734"/>
          <cell r="AQ734"/>
          <cell r="BB734" t="str">
            <v>รายงานผลสืบวันที่ 6/9/2566</v>
          </cell>
          <cell r="BC734">
            <v>1500</v>
          </cell>
          <cell r="BD734">
            <v>8</v>
          </cell>
          <cell r="BE734">
            <v>3</v>
          </cell>
          <cell r="BF734">
            <v>2567</v>
          </cell>
          <cell r="BG734">
            <v>0</v>
          </cell>
          <cell r="BH734" t="str">
            <v>-</v>
          </cell>
          <cell r="BI734" t="str">
            <v>-</v>
          </cell>
          <cell r="BJ734" t="str">
            <v>-</v>
          </cell>
          <cell r="BK734">
            <v>0</v>
          </cell>
          <cell r="BL734">
            <v>1920</v>
          </cell>
          <cell r="BM734">
            <v>0</v>
          </cell>
          <cell r="BN734" t="str">
            <v/>
          </cell>
          <cell r="BO734" t="str">
            <v/>
          </cell>
          <cell r="BP734" t="str">
            <v/>
          </cell>
          <cell r="BQ734" t="str">
            <v>-</v>
          </cell>
          <cell r="BR734" t="str">
            <v>-</v>
          </cell>
          <cell r="BS734" t="str">
            <v>-</v>
          </cell>
          <cell r="BT734" t="str">
            <v>นางสาวไพลิน แสนกอง</v>
          </cell>
          <cell r="BU734">
            <v>883165010619</v>
          </cell>
          <cell r="BV734" t="str">
            <v>1.นางสาวไพลิน  แสนกอง
2.นายไตรรงค์  แสนกอง
3.นายภัทรพงศ์  มาชื่น
4.นางสาวอัมพวัน  ทั่งเชียงใหม่
5.นายณัฐพล  จิตตราวงค์</v>
          </cell>
          <cell r="BW734" t="str">
            <v xml:space="preserve">จำเลยที่ 1
คู่สมรสจำเลยที่ 1
จำเลยที่ 2
จำเลยที่ 3
คู่สมรสจำเลยที่ 3
</v>
          </cell>
          <cell r="BX734" t="str">
            <v>1-2096-00007-44-2
1-4016-00152-00-1
1-5804-00203-11-5
1-5804-00022-09-9
3-5009-00877-81-2</v>
          </cell>
          <cell r="BY734"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4"/>
          <cell r="CA734"/>
          <cell r="CB734"/>
          <cell r="CC734"/>
          <cell r="CE734"/>
          <cell r="CF734"/>
          <cell r="CG734"/>
          <cell r="CH734"/>
        </row>
        <row r="735">
          <cell r="B735">
            <v>2199</v>
          </cell>
          <cell r="C735">
            <v>728</v>
          </cell>
          <cell r="D735">
            <v>20</v>
          </cell>
          <cell r="E735">
            <v>4</v>
          </cell>
          <cell r="F735">
            <v>2566</v>
          </cell>
          <cell r="G735">
            <v>800124754113</v>
          </cell>
          <cell r="H735"/>
          <cell r="I735" t="str">
            <v>ห้างหุ้นส่วนจำกัด ไข่เค็มราเชนทร์</v>
          </cell>
          <cell r="J735"/>
          <cell r="K735">
            <v>503561002116</v>
          </cell>
          <cell r="L735" t="str">
            <v>ประตูช้างเผือก</v>
          </cell>
          <cell r="M735" t="str">
            <v>เชียงใหม่ 1</v>
          </cell>
          <cell r="N735">
            <v>8</v>
          </cell>
          <cell r="O735" t="str">
            <v>สินเชื่อดอกเบี้ยต่ำ ออมสินช่วยเหลือ SMEs (Soft Covid)</v>
          </cell>
          <cell r="P735" t="str">
            <v>3.บุคคลฯและหลักทรัพย์ค้ำประกัน</v>
          </cell>
          <cell r="Q735"/>
          <cell r="R735"/>
          <cell r="S735" t="str">
            <v>แขวงเชียงใหม่</v>
          </cell>
          <cell r="T735" t="str">
            <v>มE337</v>
          </cell>
          <cell r="U735">
            <v>2565</v>
          </cell>
          <cell r="V735" t="str">
            <v>มE45</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t="str">
            <v/>
          </cell>
          <cell r="BD735" t="str">
            <v/>
          </cell>
          <cell r="BE735" t="str">
            <v/>
          </cell>
          <cell r="BF735" t="str">
            <v/>
          </cell>
          <cell r="BG735" t="str">
            <v/>
          </cell>
          <cell r="BH735" t="str">
            <v/>
          </cell>
          <cell r="BI735" t="str">
            <v/>
          </cell>
          <cell r="BJ735" t="str">
            <v/>
          </cell>
          <cell r="BK735" t="str">
            <v/>
          </cell>
          <cell r="BL735" t="str">
            <v/>
          </cell>
          <cell r="BM735" t="str">
            <v/>
          </cell>
          <cell r="BN735" t="str">
            <v/>
          </cell>
          <cell r="BO735" t="str">
            <v/>
          </cell>
          <cell r="BP735" t="str">
            <v/>
          </cell>
          <cell r="BQ735" t="str">
            <v/>
          </cell>
          <cell r="BR735" t="str">
            <v/>
          </cell>
          <cell r="BS735" t="str">
            <v/>
          </cell>
          <cell r="BT735" t="str">
            <v xml:space="preserve">ห้างหุ้นส่วนจำกัด ไข่เค็มราเชนทร์ </v>
          </cell>
          <cell r="BU735">
            <v>0</v>
          </cell>
          <cell r="BV735" t="str">
            <v xml:space="preserve">1.นายสิทธิโชค  ปรีชาเดชบารมี
2.นางสาวณิชศากมน  จันตระกูล
3.นายราเชนทร์  จันตระกูล
</v>
          </cell>
          <cell r="BW735" t="str">
            <v>จำเลยที่ 1
จำเลยที่ 2
คู่สมรสจำเลยที่ 2</v>
          </cell>
          <cell r="BX735" t="str">
            <v xml:space="preserve">3-5405-00040-36-2
1-5099-00353-72-6
2-6299-00001-27-4
</v>
          </cell>
          <cell r="BY735"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5" t="str">
            <v>พบ</v>
          </cell>
          <cell r="CA735"/>
          <cell r="CB735">
            <v>3</v>
          </cell>
          <cell r="CC735"/>
          <cell r="CE735"/>
          <cell r="CF735"/>
          <cell r="CG735"/>
          <cell r="CH735"/>
        </row>
        <row r="736">
          <cell r="B736">
            <v>2200</v>
          </cell>
          <cell r="C736">
            <v>729</v>
          </cell>
          <cell r="D736">
            <v>20</v>
          </cell>
          <cell r="E736">
            <v>4</v>
          </cell>
          <cell r="F736">
            <v>2566</v>
          </cell>
          <cell r="G736">
            <v>800094203950</v>
          </cell>
          <cell r="H736" t="str">
            <v>นาย</v>
          </cell>
          <cell r="I736" t="str">
            <v>อภิราม</v>
          </cell>
          <cell r="J736" t="str">
            <v>เนตรทิพย์</v>
          </cell>
          <cell r="K736">
            <v>5550500627149</v>
          </cell>
          <cell r="L736" t="str">
            <v>ประตูช้างเผือก</v>
          </cell>
          <cell r="M736" t="str">
            <v>เชียงใหม่ 1</v>
          </cell>
          <cell r="N736">
            <v>8</v>
          </cell>
          <cell r="O736" t="str">
            <v>สินเชื่อธนาคารประชาชน</v>
          </cell>
          <cell r="P736" t="str">
            <v>1.บุคคลค้ำประกัน</v>
          </cell>
          <cell r="Q736">
            <v>132500</v>
          </cell>
          <cell r="R736">
            <v>40266.03</v>
          </cell>
          <cell r="S736" t="str">
            <v>แขวงเชียงใหม่</v>
          </cell>
          <cell r="T736" t="str">
            <v>ผบE7122</v>
          </cell>
          <cell r="U736">
            <v>2565</v>
          </cell>
          <cell r="V736" t="str">
            <v>ผบE244</v>
          </cell>
          <cell r="W736">
            <v>2566</v>
          </cell>
          <cell r="X736">
            <v>17</v>
          </cell>
          <cell r="Y736">
            <v>1</v>
          </cell>
          <cell r="Z736">
            <v>2566</v>
          </cell>
          <cell r="AA736"/>
          <cell r="AB736"/>
          <cell r="AC736"/>
          <cell r="AD736"/>
          <cell r="AE736"/>
          <cell r="AF736"/>
          <cell r="AG736"/>
          <cell r="AH736"/>
          <cell r="AI736"/>
          <cell r="AJ736"/>
          <cell r="AK736"/>
          <cell r="AL736"/>
          <cell r="AM736"/>
          <cell r="AN736"/>
          <cell r="AO736"/>
          <cell r="AP736"/>
          <cell r="AQ736"/>
          <cell r="BB736" t="str">
            <v>มีคำสั่งสืบทรัพย์เมื่อวันที่ 20-4-2566//รายงานผลสืบทรัพย์เมื่อวันที่ 26-9-2566</v>
          </cell>
          <cell r="BC736">
            <v>1500</v>
          </cell>
          <cell r="BD736">
            <v>8</v>
          </cell>
          <cell r="BE736">
            <v>3</v>
          </cell>
          <cell r="BF736">
            <v>2567</v>
          </cell>
          <cell r="BG736">
            <v>0</v>
          </cell>
          <cell r="BH736" t="str">
            <v>-</v>
          </cell>
          <cell r="BI736" t="str">
            <v>-</v>
          </cell>
          <cell r="BJ736" t="str">
            <v>-</v>
          </cell>
          <cell r="BK736">
            <v>0</v>
          </cell>
          <cell r="BL736">
            <v>2045</v>
          </cell>
          <cell r="BM736">
            <v>0</v>
          </cell>
          <cell r="BN736" t="str">
            <v/>
          </cell>
          <cell r="BO736" t="str">
            <v/>
          </cell>
          <cell r="BP736" t="str">
            <v/>
          </cell>
          <cell r="BQ736" t="str">
            <v>-</v>
          </cell>
          <cell r="BR736" t="str">
            <v>-</v>
          </cell>
          <cell r="BS736" t="str">
            <v>-</v>
          </cell>
          <cell r="BT736" t="str">
            <v>นายอภิราม เนตรทิพย์</v>
          </cell>
          <cell r="BU736">
            <v>883165010476</v>
          </cell>
          <cell r="BV736" t="str">
            <v>1.นายอภิราม  เนตรทิพย์
2.นางพัชรินทร์  เนตรทิพย์
3.นายฉัตรโสภณ  พลมาก
4.นางสาวศิริลักษณ์  ไชยยา
5.นายวิภาส  เพียรแก้ว</v>
          </cell>
          <cell r="BW736" t="str">
            <v>จำเลยที่ 1
คู่สมรสจำเลยที่ 1
จำเลยที่ 2
จำเลยที่ 3
คู่สมรสจำเลยที่ 3</v>
          </cell>
          <cell r="BX736" t="str">
            <v>5-5505-00627-14-9
1-5009-00027-40-5
3-3499-00600-30-6
1-5099-70044-41-2
3-1014-01384-95-5</v>
          </cell>
          <cell r="BY736"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6" t="str">
            <v>พบ</v>
          </cell>
          <cell r="CA736"/>
          <cell r="CB736">
            <v>5</v>
          </cell>
          <cell r="CC736"/>
          <cell r="CE736"/>
          <cell r="CF736"/>
          <cell r="CG736"/>
          <cell r="CH736"/>
        </row>
        <row r="737">
          <cell r="B737">
            <v>2201</v>
          </cell>
          <cell r="C737">
            <v>730</v>
          </cell>
          <cell r="D737">
            <v>21</v>
          </cell>
          <cell r="E737">
            <v>4</v>
          </cell>
          <cell r="F737">
            <v>2566</v>
          </cell>
          <cell r="G737">
            <v>800085810102</v>
          </cell>
          <cell r="H737" t="str">
            <v>นางสาว</v>
          </cell>
          <cell r="I737" t="str">
            <v>ธันย์ชนก</v>
          </cell>
          <cell r="J737" t="str">
            <v>ผัดประเสริฐ</v>
          </cell>
          <cell r="K737">
            <v>1509900353114</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151494.25</v>
          </cell>
          <cell r="R737">
            <v>37710.019999999997</v>
          </cell>
          <cell r="S737" t="str">
            <v>แขวงเชียงใหม่</v>
          </cell>
          <cell r="T737" t="str">
            <v>ผบE7794</v>
          </cell>
          <cell r="U737">
            <v>2565</v>
          </cell>
          <cell r="V737" t="str">
            <v>ผบE806</v>
          </cell>
          <cell r="W737">
            <v>2566</v>
          </cell>
          <cell r="X737">
            <v>7</v>
          </cell>
          <cell r="Y737">
            <v>2</v>
          </cell>
          <cell r="Z737">
            <v>2566</v>
          </cell>
          <cell r="AA737"/>
          <cell r="AB737"/>
          <cell r="AC737"/>
          <cell r="AD737"/>
          <cell r="AE737"/>
          <cell r="AF737"/>
          <cell r="AG737"/>
          <cell r="AH737"/>
          <cell r="AI737"/>
          <cell r="AJ737"/>
          <cell r="AK737"/>
          <cell r="AL737"/>
          <cell r="AM737"/>
          <cell r="AN737"/>
          <cell r="AO737"/>
          <cell r="AP737"/>
          <cell r="AQ737"/>
          <cell r="BB737" t="str">
            <v>รายงานผลสืบวันที่ 6/9/2566</v>
          </cell>
          <cell r="BC737" t="str">
            <v/>
          </cell>
          <cell r="BD737" t="str">
            <v/>
          </cell>
          <cell r="BE737" t="str">
            <v/>
          </cell>
          <cell r="BF737" t="str">
            <v/>
          </cell>
          <cell r="BG737" t="str">
            <v/>
          </cell>
          <cell r="BH737" t="str">
            <v/>
          </cell>
          <cell r="BI737" t="str">
            <v/>
          </cell>
          <cell r="BJ737" t="str">
            <v/>
          </cell>
          <cell r="BK737" t="str">
            <v/>
          </cell>
          <cell r="BL737" t="str">
            <v/>
          </cell>
          <cell r="BM737" t="str">
            <v/>
          </cell>
          <cell r="BN737" t="str">
            <v/>
          </cell>
          <cell r="BO737" t="str">
            <v/>
          </cell>
          <cell r="BP737" t="str">
            <v/>
          </cell>
          <cell r="BQ737" t="str">
            <v/>
          </cell>
          <cell r="BR737" t="str">
            <v/>
          </cell>
          <cell r="BS737" t="str">
            <v/>
          </cell>
          <cell r="BT737" t="str">
            <v>นางสาวธันย์ชนก ผัดประเสริฐ</v>
          </cell>
          <cell r="BU737">
            <v>0</v>
          </cell>
          <cell r="BV737" t="str">
            <v>1.นางสาวธันย์ชนก  ผัดประเสริฐ
2.นางสาวอรพินธ์  จั่นแก้ว
3.นายสามารถ  สุระจิตต์</v>
          </cell>
          <cell r="BW737" t="str">
            <v>จำเลยที่ 1
จำเลยที่ 2
จำเลยที่ 3</v>
          </cell>
          <cell r="BX737" t="str">
            <v>1-5099-00353-11-4
1-1018-00190-81-3
1-5499-00131-43-0</v>
          </cell>
          <cell r="BY73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7" t="str">
            <v>พบ</v>
          </cell>
          <cell r="CA737"/>
          <cell r="CB737">
            <v>3</v>
          </cell>
          <cell r="CC737"/>
          <cell r="CE737"/>
          <cell r="CF737"/>
          <cell r="CG737"/>
          <cell r="CH737"/>
        </row>
        <row r="738">
          <cell r="B738">
            <v>2202</v>
          </cell>
          <cell r="C738">
            <v>731</v>
          </cell>
          <cell r="D738">
            <v>5</v>
          </cell>
          <cell r="E738">
            <v>5</v>
          </cell>
          <cell r="F738">
            <v>2566</v>
          </cell>
          <cell r="G738">
            <v>800042209893</v>
          </cell>
          <cell r="H738" t="str">
            <v>นางสาว</v>
          </cell>
          <cell r="I738" t="str">
            <v>จิตตานันท์</v>
          </cell>
          <cell r="J738" t="str">
            <v>ดวงปัญญา</v>
          </cell>
          <cell r="K738">
            <v>1501100087854</v>
          </cell>
          <cell r="L738" t="str">
            <v>สามแยกสันทราย</v>
          </cell>
          <cell r="M738" t="str">
            <v>เชียงใหม่ 1</v>
          </cell>
          <cell r="N738">
            <v>8</v>
          </cell>
          <cell r="O738" t="str">
            <v>สินเชื่อธนาคารประชาชน</v>
          </cell>
          <cell r="P738" t="str">
            <v>1.บุคคลค้ำประกัน</v>
          </cell>
          <cell r="Q738">
            <v>44295</v>
          </cell>
          <cell r="R738">
            <v>16506.54</v>
          </cell>
          <cell r="S738" t="str">
            <v>แขวงเชียงดาว</v>
          </cell>
          <cell r="T738" t="str">
            <v>ผบE852</v>
          </cell>
          <cell r="U738">
            <v>2565</v>
          </cell>
          <cell r="V738" t="str">
            <v>ผบE956</v>
          </cell>
          <cell r="W738">
            <v>2565</v>
          </cell>
          <cell r="X738">
            <v>13</v>
          </cell>
          <cell r="Y738">
            <v>12</v>
          </cell>
          <cell r="Z738">
            <v>2565</v>
          </cell>
          <cell r="AA738"/>
          <cell r="AB738"/>
          <cell r="AC738"/>
          <cell r="AD738"/>
          <cell r="AE738"/>
          <cell r="AF738"/>
          <cell r="AG738"/>
          <cell r="AH738"/>
          <cell r="AI738"/>
          <cell r="AJ738"/>
          <cell r="AK738"/>
          <cell r="AL738"/>
          <cell r="AM738"/>
          <cell r="AN738"/>
          <cell r="AO738"/>
          <cell r="AP738"/>
          <cell r="AQ738"/>
          <cell r="BB738" t="str">
            <v>มีคำสั่งสืบทรัพย์เมื่อวันที่ 5-5-2566//รายงานผลสืบทรัพย์เมื่อวันที่ 28-8-2566</v>
          </cell>
          <cell r="BC738">
            <v>1200</v>
          </cell>
          <cell r="BD738">
            <v>8</v>
          </cell>
          <cell r="BE738">
            <v>1</v>
          </cell>
          <cell r="BF738">
            <v>2567</v>
          </cell>
          <cell r="BG738">
            <v>0</v>
          </cell>
          <cell r="BH738" t="str">
            <v>-</v>
          </cell>
          <cell r="BI738" t="str">
            <v>-</v>
          </cell>
          <cell r="BJ738" t="str">
            <v>-</v>
          </cell>
          <cell r="BK738">
            <v>0</v>
          </cell>
          <cell r="BL738">
            <v>1430</v>
          </cell>
          <cell r="BM738">
            <v>0</v>
          </cell>
          <cell r="BN738">
            <v>1</v>
          </cell>
          <cell r="BO738">
            <v>3</v>
          </cell>
          <cell r="BP738">
            <v>2567</v>
          </cell>
          <cell r="BQ738" t="str">
            <v>-</v>
          </cell>
          <cell r="BR738" t="str">
            <v>-</v>
          </cell>
          <cell r="BS738" t="str">
            <v>-</v>
          </cell>
          <cell r="BT738" t="str">
            <v>นางสาวจิตตานันท์ ดวงปัญญา</v>
          </cell>
          <cell r="BU738">
            <v>883165010262</v>
          </cell>
          <cell r="BV738" t="str">
            <v>1.นางสาวจิตตานันท์  ดวงปัญญา
2.นายอติรุจ  อินนันท์
3.นายญาณเดช  สุภาแก้ว
4.นางสาวณัฎฐกานต์  อินทิวงศ์</v>
          </cell>
          <cell r="BW738" t="str">
            <v>จำเลยที่ 1
คู่สมรสจำเลยที่ 1
จำเลยที่ 2
จำเลยที่ 3</v>
          </cell>
          <cell r="BX738" t="str">
            <v>1-5011-00087-85-4
1-5011-00075-00-7
3-5506-00319-17-2
3-5506-00421-22-8</v>
          </cell>
          <cell r="BY738"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8" t="str">
            <v>ไม่พบ</v>
          </cell>
          <cell r="CA738"/>
          <cell r="CB738">
            <v>4</v>
          </cell>
          <cell r="CC738"/>
          <cell r="CE738"/>
          <cell r="CF738"/>
          <cell r="CG738"/>
          <cell r="CH738"/>
        </row>
        <row r="739">
          <cell r="B739">
            <v>2203</v>
          </cell>
          <cell r="C739">
            <v>732</v>
          </cell>
          <cell r="D739">
            <v>9</v>
          </cell>
          <cell r="E739">
            <v>5</v>
          </cell>
          <cell r="F739">
            <v>2566</v>
          </cell>
          <cell r="G739">
            <v>800048510690</v>
          </cell>
          <cell r="H739" t="str">
            <v>นางสาว</v>
          </cell>
          <cell r="I739" t="str">
            <v>น้ำเพชร</v>
          </cell>
          <cell r="J739" t="str">
            <v>อะทะ</v>
          </cell>
          <cell r="K739">
            <v>3540100993630</v>
          </cell>
          <cell r="L739" t="str">
            <v>เซ็นทรัลแอร์พอร์ตพลาซ่า เชียงใหม่</v>
          </cell>
          <cell r="M739" t="str">
            <v>เชียงใหม่ 1</v>
          </cell>
          <cell r="N739">
            <v>8</v>
          </cell>
          <cell r="O739" t="str">
            <v>สินเชื่อธนาคารประชาชน</v>
          </cell>
          <cell r="P739" t="str">
            <v>1.บุคคลค้ำประกัน</v>
          </cell>
          <cell r="Q739"/>
          <cell r="R739"/>
          <cell r="S739" t="str">
            <v>จังหวัดแพร่</v>
          </cell>
          <cell r="T739" t="str">
            <v>ผบ.4790</v>
          </cell>
          <cell r="U739">
            <v>2561</v>
          </cell>
          <cell r="V739" t="str">
            <v>ผบ.6530</v>
          </cell>
          <cell r="W739">
            <v>2561</v>
          </cell>
          <cell r="X739">
            <v>20</v>
          </cell>
          <cell r="Y739">
            <v>11</v>
          </cell>
          <cell r="Z739">
            <v>2561</v>
          </cell>
          <cell r="AA739"/>
          <cell r="AB739"/>
          <cell r="AC739"/>
          <cell r="AD739"/>
          <cell r="AE739"/>
          <cell r="AF739"/>
          <cell r="AG739"/>
          <cell r="AH739"/>
          <cell r="AI739"/>
          <cell r="AJ739"/>
          <cell r="AK739"/>
          <cell r="AL739"/>
          <cell r="AM739"/>
          <cell r="AN739"/>
          <cell r="AO739"/>
          <cell r="AP739"/>
          <cell r="AQ739"/>
          <cell r="BB739" t="str">
            <v>รายงานผลสืบวันที่ 6/9/2566</v>
          </cell>
          <cell r="BC739" t="str">
            <v/>
          </cell>
          <cell r="BD739" t="str">
            <v/>
          </cell>
          <cell r="BE739" t="str">
            <v/>
          </cell>
          <cell r="BF739" t="str">
            <v/>
          </cell>
          <cell r="BG739" t="str">
            <v/>
          </cell>
          <cell r="BH739" t="str">
            <v/>
          </cell>
          <cell r="BI739" t="str">
            <v/>
          </cell>
          <cell r="BJ739" t="str">
            <v/>
          </cell>
          <cell r="BK739" t="str">
            <v/>
          </cell>
          <cell r="BL739" t="str">
            <v/>
          </cell>
          <cell r="BM739" t="str">
            <v/>
          </cell>
          <cell r="BN739" t="str">
            <v/>
          </cell>
          <cell r="BO739" t="str">
            <v/>
          </cell>
          <cell r="BP739" t="str">
            <v/>
          </cell>
          <cell r="BQ739" t="str">
            <v/>
          </cell>
          <cell r="BR739" t="str">
            <v/>
          </cell>
          <cell r="BS739" t="str">
            <v/>
          </cell>
          <cell r="BT739" t="str">
            <v>นางสาวน้ำเพชร อะทะ</v>
          </cell>
          <cell r="BU739">
            <v>0</v>
          </cell>
          <cell r="BV739" t="str">
            <v>1.นางสาวน้ำเพชร  อะทะ
2.นางสาวแอม  เทียนทิพย์
3.นางสาวนิภาพร  ใบแสด</v>
          </cell>
          <cell r="BW739" t="str">
            <v>จำเลยที่ 1
จำเลยที่ 2
จำเลยที่ 3</v>
          </cell>
          <cell r="BX739" t="str">
            <v>3-5401-00993-63-0
1-1014-00157-51-7
3-5015-00297-28-3</v>
          </cell>
          <cell r="BY739"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39" t="str">
            <v>พบ</v>
          </cell>
          <cell r="CA739"/>
          <cell r="CB739">
            <v>3</v>
          </cell>
          <cell r="CC739"/>
          <cell r="CE739"/>
          <cell r="CF739"/>
          <cell r="CG739"/>
          <cell r="CH739"/>
        </row>
        <row r="740">
          <cell r="B740">
            <v>2204</v>
          </cell>
          <cell r="C740">
            <v>733</v>
          </cell>
          <cell r="D740">
            <v>1</v>
          </cell>
          <cell r="E740">
            <v>6</v>
          </cell>
          <cell r="F740">
            <v>2566</v>
          </cell>
          <cell r="G740">
            <v>800033290498</v>
          </cell>
          <cell r="H740" t="str">
            <v>นาย</v>
          </cell>
          <cell r="I740" t="str">
            <v>พรชัย</v>
          </cell>
          <cell r="J740" t="str">
            <v>คำแดง</v>
          </cell>
          <cell r="K740">
            <v>3500200393171</v>
          </cell>
          <cell r="L740" t="str">
            <v>หนองหอย</v>
          </cell>
          <cell r="M740" t="str">
            <v>เชียงใหม่ 1</v>
          </cell>
          <cell r="N740">
            <v>8</v>
          </cell>
          <cell r="O740" t="str">
            <v>สินเชื่อธนาคารประชาชน</v>
          </cell>
          <cell r="P740" t="str">
            <v>1.บุคคลค้ำประกัน</v>
          </cell>
          <cell r="Q740"/>
          <cell r="R740"/>
          <cell r="S740" t="str">
            <v>แขวงเชียงใหม่</v>
          </cell>
          <cell r="T740" t="str">
            <v>ผบ.10739</v>
          </cell>
          <cell r="U740">
            <v>2559</v>
          </cell>
          <cell r="V740" t="str">
            <v>ผบ.11127</v>
          </cell>
          <cell r="W740">
            <v>2559</v>
          </cell>
          <cell r="X740"/>
          <cell r="Y740"/>
          <cell r="Z740"/>
          <cell r="AA740">
            <v>27</v>
          </cell>
          <cell r="AB740">
            <v>9</v>
          </cell>
          <cell r="AC740">
            <v>2559</v>
          </cell>
          <cell r="AD740"/>
          <cell r="AE740"/>
          <cell r="AF740"/>
          <cell r="AG740"/>
          <cell r="AH740"/>
          <cell r="AI740"/>
          <cell r="AJ740"/>
          <cell r="AK740"/>
          <cell r="AL740"/>
          <cell r="AM740"/>
          <cell r="AN740"/>
          <cell r="AO740"/>
          <cell r="AP740"/>
          <cell r="AQ740"/>
          <cell r="BB740" t="str">
            <v>มีคำสั่งสืบทรัพย์เมื่อวันที่ 1-6-2566//รายงานผลสืบทรัพย์เมื่อวันที่ 22-8-2566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นายพรชัย คำแดง</v>
          </cell>
          <cell r="BU740">
            <v>0</v>
          </cell>
          <cell r="BV740" t="str">
            <v>1.นายพรชัย  คำแดง
2.นายบัณฑิต  โพธิบัณฑิต
3.นางทิวาภรณ์  พงษ์สาร
4.นายการ  อินถา
5.นางสาวอ้อย  สุต๋า</v>
          </cell>
          <cell r="BW740" t="str">
            <v>จำเลยที่ 1
จำเลยที่ 2
คู่สมรสจำเลยที่ 2
จำเลยที่ 3
คู่สมรสจำเลยที่ 3</v>
          </cell>
          <cell r="BX740" t="str">
            <v>3-5002-00393-17-1
3-5013-00621-70-2
3-5406-00403-01-7
3-5002-00396-72-2
3-5002-00258-63-0</v>
          </cell>
          <cell r="BY740"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0" t="str">
            <v>ไม่พบ</v>
          </cell>
          <cell r="CA740"/>
          <cell r="CB740">
            <v>5</v>
          </cell>
          <cell r="CC740"/>
          <cell r="CE740"/>
          <cell r="CF740"/>
          <cell r="CG740"/>
          <cell r="CH740"/>
        </row>
        <row r="741">
          <cell r="B741">
            <v>2205</v>
          </cell>
          <cell r="C741">
            <v>734</v>
          </cell>
          <cell r="D741">
            <v>7</v>
          </cell>
          <cell r="E741">
            <v>6</v>
          </cell>
          <cell r="F741">
            <v>2566</v>
          </cell>
          <cell r="G741">
            <v>800022546553</v>
          </cell>
          <cell r="H741" t="str">
            <v>นางสาว</v>
          </cell>
          <cell r="I741" t="str">
            <v>ขวัญนภา</v>
          </cell>
          <cell r="J741" t="str">
            <v>แก้วอินตา</v>
          </cell>
          <cell r="K741">
            <v>3570101058665</v>
          </cell>
          <cell r="L741" t="str">
            <v>หนองหอย</v>
          </cell>
          <cell r="M741" t="str">
            <v>เชียงใหม่ 1</v>
          </cell>
          <cell r="N741">
            <v>8</v>
          </cell>
          <cell r="O741" t="str">
            <v>สินเชื่อธนาคารประชาชน</v>
          </cell>
          <cell r="P741" t="str">
            <v>1.บุคคลค้ำประกัน</v>
          </cell>
          <cell r="Q741">
            <v>162488</v>
          </cell>
          <cell r="R741">
            <v>12</v>
          </cell>
          <cell r="S741" t="str">
            <v>แขวงเชียงใหม่</v>
          </cell>
          <cell r="T741" t="str">
            <v>ผบ.11148</v>
          </cell>
          <cell r="U741">
            <v>2561</v>
          </cell>
          <cell r="V741" t="str">
            <v>ผบ.13158</v>
          </cell>
          <cell r="W741">
            <v>2561</v>
          </cell>
          <cell r="X741">
            <v>20</v>
          </cell>
          <cell r="Y741">
            <v>11</v>
          </cell>
          <cell r="Z741">
            <v>2561</v>
          </cell>
          <cell r="AA741"/>
          <cell r="AB741"/>
          <cell r="AC741"/>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A741"/>
          <cell r="CB741">
            <v>5</v>
          </cell>
          <cell r="CC741"/>
          <cell r="CD741"/>
          <cell r="CE741"/>
          <cell r="CF741"/>
          <cell r="CG741"/>
          <cell r="CH741"/>
          <cell r="CI741"/>
          <cell r="CJ741"/>
          <cell r="CK741"/>
          <cell r="CL741"/>
          <cell r="CM741"/>
          <cell r="CN741"/>
          <cell r="CO741"/>
        </row>
        <row r="742">
          <cell r="B742">
            <v>2206</v>
          </cell>
          <cell r="C742">
            <v>735</v>
          </cell>
          <cell r="D742">
            <v>7</v>
          </cell>
          <cell r="E742">
            <v>6</v>
          </cell>
          <cell r="F742">
            <v>2566</v>
          </cell>
          <cell r="G742" t="str">
            <v>800101510454 , 800106787446</v>
          </cell>
          <cell r="H742" t="str">
            <v>นางสาว</v>
          </cell>
          <cell r="I742" t="str">
            <v>รัชนี</v>
          </cell>
          <cell r="J742" t="str">
            <v>แก้วบุญเรือง</v>
          </cell>
          <cell r="K742" t="str">
            <v>3 5099 00894 44 8</v>
          </cell>
          <cell r="L742" t="str">
            <v>เชียงใหม่</v>
          </cell>
          <cell r="M742" t="str">
            <v>เชียงใหม่ 1</v>
          </cell>
          <cell r="N742">
            <v>8</v>
          </cell>
          <cell r="O742" t="str">
            <v>สินเชื่อธนาคารประชาชน , สินเชื่อผู้มีอาชีพอิสระ</v>
          </cell>
          <cell r="P742" t="str">
            <v>4.ไม่มีหลักประกัน</v>
          </cell>
          <cell r="Q742">
            <v>197221.69</v>
          </cell>
          <cell r="R742">
            <v>49349.25</v>
          </cell>
          <cell r="S742" t="str">
            <v>แขวงเชียงใหม่</v>
          </cell>
          <cell r="T742" t="str">
            <v>ผบE7793</v>
          </cell>
          <cell r="U742">
            <v>2565</v>
          </cell>
          <cell r="V742" t="str">
            <v>ผบE807</v>
          </cell>
          <cell r="W742">
            <v>2566</v>
          </cell>
          <cell r="X742">
            <v>7</v>
          </cell>
          <cell r="Y742">
            <v>2</v>
          </cell>
          <cell r="Z742">
            <v>2566</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cell r="BC742" t="str">
            <v/>
          </cell>
          <cell r="BD742" t="str">
            <v/>
          </cell>
          <cell r="BE742" t="str">
            <v/>
          </cell>
          <cell r="BF742" t="str">
            <v/>
          </cell>
          <cell r="BG742" t="str">
            <v/>
          </cell>
          <cell r="BH742" t="str">
            <v/>
          </cell>
          <cell r="BI742" t="str">
            <v/>
          </cell>
          <cell r="BJ742" t="str">
            <v/>
          </cell>
          <cell r="BK742" t="str">
            <v/>
          </cell>
          <cell r="BL742" t="str">
            <v/>
          </cell>
          <cell r="BM742" t="str">
            <v/>
          </cell>
          <cell r="BN742" t="str">
            <v/>
          </cell>
          <cell r="BO742" t="str">
            <v/>
          </cell>
          <cell r="BP742" t="str">
            <v/>
          </cell>
          <cell r="BQ742" t="str">
            <v/>
          </cell>
          <cell r="BR742" t="str">
            <v/>
          </cell>
          <cell r="BS742" t="str">
            <v/>
          </cell>
          <cell r="BT742" t="str">
            <v>นางสาวรัชนี แก้วบุญเรือง</v>
          </cell>
          <cell r="BU742">
            <v>883165010689</v>
          </cell>
          <cell r="BV742" t="str">
            <v>1.นางสาวรัชนี  แก้วบุญเรือง
2.นายทองสุข  เอ็มโอด</v>
          </cell>
          <cell r="BW742" t="str">
            <v>จำเลย
คู่สมรสจำเลย</v>
          </cell>
          <cell r="BX742" t="str">
            <v>3-5099-00894-44-8
3-5212-00387-22-8</v>
          </cell>
          <cell r="BY742" t="str">
            <v>-ไม่พบว่ามีกรรมสิทธิ์ในที่ดิน อ.เมืองเชียงใหม่ จ.เชียงใหม่
-ไม่พบว่ามีกรรมสิทธิ์ในที่ดิน อ.เมืองเชียงใหม่ จ.เชียงใหม่</v>
          </cell>
          <cell r="BZ742" t="str">
            <v>ไม่พบ</v>
          </cell>
          <cell r="CA742"/>
          <cell r="CB742">
            <v>2</v>
          </cell>
          <cell r="CC742"/>
          <cell r="CD742"/>
          <cell r="CE742"/>
          <cell r="CF742"/>
          <cell r="CG742"/>
          <cell r="CH742"/>
          <cell r="CI742"/>
          <cell r="CJ742"/>
          <cell r="CK742"/>
          <cell r="CL742"/>
          <cell r="CM742"/>
          <cell r="CN742"/>
          <cell r="CO742"/>
        </row>
        <row r="743">
          <cell r="B743">
            <v>2207</v>
          </cell>
          <cell r="C743">
            <v>736</v>
          </cell>
          <cell r="D743">
            <v>7</v>
          </cell>
          <cell r="E743">
            <v>6</v>
          </cell>
          <cell r="F743">
            <v>2566</v>
          </cell>
          <cell r="G743" t="str">
            <v>800087620806 , 800087684927</v>
          </cell>
          <cell r="H743" t="str">
            <v>นาย</v>
          </cell>
          <cell r="I743" t="str">
            <v xml:space="preserve">วิรุติ </v>
          </cell>
          <cell r="J743" t="str">
            <v>เมืองแก้ว</v>
          </cell>
          <cell r="K743">
            <v>1509900199522</v>
          </cell>
          <cell r="L743" t="str">
            <v>ถนนทิพย์เนตร</v>
          </cell>
          <cell r="M743" t="str">
            <v>เชียงใหม่ 1</v>
          </cell>
          <cell r="N743">
            <v>8</v>
          </cell>
          <cell r="O743" t="str">
            <v xml:space="preserve">สินเชื่อธนาคารประชาชน , สินเชื่อแก้ไขปัญาหนี้นอกระบบPSA ระยะที่ 2 </v>
          </cell>
          <cell r="P743" t="str">
            <v>1.บุคคลค้ำประกัน</v>
          </cell>
          <cell r="Q743">
            <v>35988</v>
          </cell>
          <cell r="R743">
            <v>14780.23</v>
          </cell>
          <cell r="S743" t="str">
            <v>แขวงเชียงใหม่</v>
          </cell>
          <cell r="T743" t="str">
            <v>ผบE7756</v>
          </cell>
          <cell r="U743">
            <v>2565</v>
          </cell>
          <cell r="V743" t="str">
            <v>ผบE837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รายงานผลสืบวันที่ 6/9/2566</v>
          </cell>
          <cell r="BC743" t="str">
            <v/>
          </cell>
          <cell r="BD743" t="str">
            <v/>
          </cell>
          <cell r="BE743" t="str">
            <v/>
          </cell>
          <cell r="BF743" t="str">
            <v/>
          </cell>
          <cell r="BG743" t="str">
            <v/>
          </cell>
          <cell r="BH743" t="str">
            <v/>
          </cell>
          <cell r="BI743" t="str">
            <v/>
          </cell>
          <cell r="BJ743" t="str">
            <v/>
          </cell>
          <cell r="BK743" t="str">
            <v/>
          </cell>
          <cell r="BL743" t="str">
            <v/>
          </cell>
          <cell r="BM743" t="str">
            <v/>
          </cell>
          <cell r="BN743" t="str">
            <v/>
          </cell>
          <cell r="BO743" t="str">
            <v/>
          </cell>
          <cell r="BP743" t="str">
            <v/>
          </cell>
          <cell r="BQ743" t="str">
            <v/>
          </cell>
          <cell r="BR743" t="str">
            <v/>
          </cell>
          <cell r="BS743" t="str">
            <v/>
          </cell>
          <cell r="BT743" t="str">
            <v>นายวิรุติ  เมืองแก้ว</v>
          </cell>
          <cell r="BU743">
            <v>883165010613</v>
          </cell>
          <cell r="BV743" t="str">
            <v>1.นายวิรุติ  เมืองแก้ว
2.นางสาวพรประภา  คงคาดิษฐ์
3.นายฉัตร์นิพนธ์  เผ่าพันธุ์
4.นายพัชรพล  เลื่อมใจหาญ</v>
          </cell>
          <cell r="BW743" t="str">
            <v>จำเลยที่ 1
คู่สมรสจำเลยที่ 1
จำเลยที่ 2
จำเลยที่ 3</v>
          </cell>
          <cell r="BX743" t="str">
            <v>1-5099-00199-52-2
1-5099-00444-87-0
1-5105-00047-67-1
1-5099-01271-58-8</v>
          </cell>
          <cell r="BY743"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3" t="str">
            <v>พบ</v>
          </cell>
          <cell r="CA743"/>
          <cell r="CB743">
            <v>4</v>
          </cell>
          <cell r="CC743"/>
          <cell r="CD743"/>
          <cell r="CE743"/>
          <cell r="CF743"/>
          <cell r="CG743"/>
          <cell r="CH743"/>
          <cell r="CI743"/>
          <cell r="CJ743"/>
          <cell r="CK743"/>
          <cell r="CL743"/>
          <cell r="CM743"/>
          <cell r="CN743"/>
          <cell r="CO743"/>
        </row>
        <row r="744">
          <cell r="B744">
            <v>2208</v>
          </cell>
          <cell r="C744">
            <v>737</v>
          </cell>
          <cell r="D744">
            <v>7</v>
          </cell>
          <cell r="E744">
            <v>6</v>
          </cell>
          <cell r="F744">
            <v>2566</v>
          </cell>
          <cell r="G744">
            <v>800070523892</v>
          </cell>
          <cell r="H744" t="str">
            <v>นาย</v>
          </cell>
          <cell r="I744" t="str">
            <v>ธนวัฒน์</v>
          </cell>
          <cell r="J744" t="str">
            <v xml:space="preserve">เลรามัญ </v>
          </cell>
          <cell r="K744">
            <v>1509900928885</v>
          </cell>
          <cell r="L744" t="str">
            <v>เมญ่า-เชียงใหม่</v>
          </cell>
          <cell r="M744" t="str">
            <v>เชียงใหม่ 1</v>
          </cell>
          <cell r="N744">
            <v>8</v>
          </cell>
          <cell r="O744" t="str">
            <v>สินเชื่อธนาคารประชาชน</v>
          </cell>
          <cell r="P744" t="str">
            <v>1.บุคคลค้ำประกัน</v>
          </cell>
          <cell r="Q744">
            <v>43341.54</v>
          </cell>
          <cell r="R744">
            <v>23238.75</v>
          </cell>
          <cell r="S744" t="str">
            <v>แขวงเชียงใหม่</v>
          </cell>
          <cell r="T744" t="str">
            <v>ผบE7758</v>
          </cell>
          <cell r="U744">
            <v>2565</v>
          </cell>
          <cell r="V744" t="str">
            <v>ผบE1210</v>
          </cell>
          <cell r="W744">
            <v>2566</v>
          </cell>
          <cell r="X744">
            <v>20</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t="str">
            <v/>
          </cell>
          <cell r="BD744" t="str">
            <v/>
          </cell>
          <cell r="BE744" t="str">
            <v/>
          </cell>
          <cell r="BF744" t="str">
            <v/>
          </cell>
          <cell r="BG744" t="str">
            <v/>
          </cell>
          <cell r="BH744" t="str">
            <v/>
          </cell>
          <cell r="BI744" t="str">
            <v/>
          </cell>
          <cell r="BJ744" t="str">
            <v/>
          </cell>
          <cell r="BK744" t="str">
            <v/>
          </cell>
          <cell r="BL744" t="str">
            <v/>
          </cell>
          <cell r="BM744" t="str">
            <v/>
          </cell>
          <cell r="BN744" t="str">
            <v/>
          </cell>
          <cell r="BO744" t="str">
            <v/>
          </cell>
          <cell r="BP744" t="str">
            <v/>
          </cell>
          <cell r="BQ744" t="str">
            <v/>
          </cell>
          <cell r="BR744" t="str">
            <v/>
          </cell>
          <cell r="BS744" t="str">
            <v/>
          </cell>
          <cell r="BT744" t="str">
            <v xml:space="preserve">นายธนวัฒน์ เลรามัญ </v>
          </cell>
          <cell r="BU744">
            <v>883165010620</v>
          </cell>
          <cell r="BV744" t="str">
            <v>1.นายธนวัฒน์  เลรามัญ
2.นายชยุตพงศ์  ไข่ทอง
3.นางสาวพัชรินทร์  พุทธมณี
4.นางสาวณัฐปภัสร์  ไชยชนะศัตรู
5.นายนัธทวัฒน์  วิชัย</v>
          </cell>
          <cell r="BW744" t="str">
            <v>จำเลยที่ 1
จำเลยที่ 2
คู่สมรสจำเลยที่ 2
จำเลยที่ 3
คู่สมรสจำเลยที่ 3</v>
          </cell>
          <cell r="BX744" t="str">
            <v>1-5099-00928-88-5
1-5009-00130-80-0
3-5801-00037-92-5
1-5599-00084-21-1
1-5606-00013-67-1</v>
          </cell>
          <cell r="BY7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4" t="str">
            <v>พบ</v>
          </cell>
          <cell r="CA744"/>
          <cell r="CB744">
            <v>5</v>
          </cell>
          <cell r="CC744"/>
          <cell r="CD744"/>
          <cell r="CE744"/>
          <cell r="CF744"/>
          <cell r="CG744"/>
          <cell r="CH744"/>
          <cell r="CI744"/>
          <cell r="CJ744"/>
          <cell r="CK744"/>
          <cell r="CL744"/>
          <cell r="CM744"/>
          <cell r="CN744"/>
          <cell r="CO744"/>
        </row>
        <row r="745">
          <cell r="B745">
            <v>2209</v>
          </cell>
          <cell r="C745">
            <v>738</v>
          </cell>
          <cell r="D745">
            <v>7</v>
          </cell>
          <cell r="E745">
            <v>6</v>
          </cell>
          <cell r="F745">
            <v>2566</v>
          </cell>
          <cell r="G745">
            <v>800096898534</v>
          </cell>
          <cell r="H745" t="str">
            <v>นางสาว</v>
          </cell>
          <cell r="I745" t="str">
            <v>อาภาภรณ์</v>
          </cell>
          <cell r="J745" t="str">
            <v>ยะมะโน</v>
          </cell>
          <cell r="K745">
            <v>1580300077207</v>
          </cell>
          <cell r="L745" t="str">
            <v>ถนนทิพย์เนตร</v>
          </cell>
          <cell r="M745" t="str">
            <v>เชียงใหม่ 1</v>
          </cell>
          <cell r="N745">
            <v>8</v>
          </cell>
          <cell r="O745" t="str">
            <v>สินเชื่อธนาคารประชาชน</v>
          </cell>
          <cell r="P745" t="str">
            <v>1.บุคคลค้ำประกัน</v>
          </cell>
          <cell r="Q745">
            <v>60365.32</v>
          </cell>
          <cell r="R745">
            <v>13595.18</v>
          </cell>
          <cell r="S745" t="str">
            <v>จังหวัดแม่ฮ่องสอน สาขาปาย</v>
          </cell>
          <cell r="T745" t="str">
            <v>ผบE180</v>
          </cell>
          <cell r="U745">
            <v>2565</v>
          </cell>
          <cell r="V745" t="str">
            <v>ผบE12</v>
          </cell>
          <cell r="W745">
            <v>2566</v>
          </cell>
          <cell r="X745">
            <v>23</v>
          </cell>
          <cell r="Y745">
            <v>1</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มีคำสั่งสืบทรัพย์เมื่อวันที่ 7-6-2566//รายงานผลสืบทรัพย์เมื่อวันที่ 28-8-2566</v>
          </cell>
          <cell r="BC745">
            <v>900</v>
          </cell>
          <cell r="BD745">
            <v>8</v>
          </cell>
          <cell r="BE745">
            <v>1</v>
          </cell>
          <cell r="BF745">
            <v>2567</v>
          </cell>
          <cell r="BG745">
            <v>0</v>
          </cell>
          <cell r="BH745" t="str">
            <v>-</v>
          </cell>
          <cell r="BI745" t="str">
            <v>-</v>
          </cell>
          <cell r="BJ745" t="str">
            <v>-</v>
          </cell>
          <cell r="BK745">
            <v>0</v>
          </cell>
          <cell r="BL745">
            <v>1095</v>
          </cell>
          <cell r="BM745">
            <v>0</v>
          </cell>
          <cell r="BN745">
            <v>8</v>
          </cell>
          <cell r="BO745">
            <v>3</v>
          </cell>
          <cell r="BP745">
            <v>2567</v>
          </cell>
          <cell r="BQ745" t="str">
            <v>-</v>
          </cell>
          <cell r="BR745" t="str">
            <v>-</v>
          </cell>
          <cell r="BS745" t="str">
            <v>-</v>
          </cell>
          <cell r="BT745" t="str">
            <v>นางสาวอาภาภรณ์ ยะมะโน</v>
          </cell>
          <cell r="BU745">
            <v>883165010604</v>
          </cell>
          <cell r="BV745" t="str">
            <v>1.นางสาวอาภาภรณ์  ยะมะโน
2.นายอรรถพล  วัลยา
3.นายภาคภูมิ  ภูวดล</v>
          </cell>
          <cell r="BW745" t="str">
            <v>จำเลยที่ 1
คู่สมรสจำเลยที่ 1
จำเลยที่ 2</v>
          </cell>
          <cell r="BX745" t="str">
            <v>1-5803-00077-20-7
1-1412-00120-67-9
2-6205-00031-97-6</v>
          </cell>
          <cell r="BY745"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5" t="str">
            <v>ไม่พบ</v>
          </cell>
          <cell r="CA745"/>
          <cell r="CB745">
            <v>3</v>
          </cell>
          <cell r="CC745"/>
          <cell r="CD745"/>
          <cell r="CE745"/>
          <cell r="CF745"/>
          <cell r="CG745"/>
          <cell r="CH745"/>
          <cell r="CI745"/>
          <cell r="CJ745"/>
          <cell r="CK745"/>
          <cell r="CL745"/>
          <cell r="CM745"/>
          <cell r="CN745"/>
          <cell r="CO745"/>
        </row>
        <row r="746">
          <cell r="B746">
            <v>2210</v>
          </cell>
          <cell r="C746">
            <v>739</v>
          </cell>
          <cell r="D746">
            <v>7</v>
          </cell>
          <cell r="E746">
            <v>6</v>
          </cell>
          <cell r="F746">
            <v>2566</v>
          </cell>
          <cell r="G746">
            <v>800091427644</v>
          </cell>
          <cell r="H746" t="str">
            <v>นาย</v>
          </cell>
          <cell r="I746" t="str">
            <v>ฤทธิ์เดช</v>
          </cell>
          <cell r="J746" t="str">
            <v>ใจคำ</v>
          </cell>
          <cell r="K746">
            <v>3500600553183</v>
          </cell>
          <cell r="L746" t="str">
            <v>เทสโก้โลตัส คำเที่ยง</v>
          </cell>
          <cell r="M746" t="str">
            <v>เชียงใหม่ 1</v>
          </cell>
          <cell r="N746">
            <v>8</v>
          </cell>
          <cell r="O746" t="str">
            <v>สินเชื่อธนาคารประชาชน</v>
          </cell>
          <cell r="P746" t="str">
            <v>1.บุคคลค้ำประกัน</v>
          </cell>
          <cell r="Q746">
            <v>181244</v>
          </cell>
          <cell r="R746">
            <v>46740.95</v>
          </cell>
          <cell r="S746" t="str">
            <v>แขวงเชียงดาว</v>
          </cell>
          <cell r="T746" t="str">
            <v>ผบE855</v>
          </cell>
          <cell r="U746">
            <v>2565</v>
          </cell>
          <cell r="V746" t="str">
            <v>ผบE944</v>
          </cell>
          <cell r="W746">
            <v>2565</v>
          </cell>
          <cell r="X746">
            <v>7</v>
          </cell>
          <cell r="Y746">
            <v>12</v>
          </cell>
          <cell r="Z746">
            <v>2565</v>
          </cell>
          <cell r="AA746"/>
          <cell r="AB746"/>
          <cell r="AC746"/>
          <cell r="AD746"/>
          <cell r="AE746"/>
          <cell r="AF746"/>
          <cell r="AG746"/>
          <cell r="AH746"/>
          <cell r="AI746"/>
          <cell r="AJ746"/>
          <cell r="AK746"/>
          <cell r="AL746"/>
          <cell r="AM746"/>
          <cell r="AN746"/>
          <cell r="AO746"/>
          <cell r="AP746"/>
          <cell r="AQ746"/>
          <cell r="BB746" t="str">
            <v>วันที่รับเรื่อง7/6/66//รายงานผลสืบทรัพย์เมื่อวันที่ 6/10/2566</v>
          </cell>
          <cell r="BC746">
            <v>900</v>
          </cell>
          <cell r="BD746">
            <v>8</v>
          </cell>
          <cell r="BE746">
            <v>3</v>
          </cell>
          <cell r="BF746">
            <v>2567</v>
          </cell>
          <cell r="BG746">
            <v>0</v>
          </cell>
          <cell r="BH746" t="str">
            <v>-</v>
          </cell>
          <cell r="BI746" t="str">
            <v>-</v>
          </cell>
          <cell r="BJ746" t="str">
            <v>-</v>
          </cell>
          <cell r="BK746">
            <v>0</v>
          </cell>
          <cell r="BL746">
            <v>1930</v>
          </cell>
          <cell r="BM746">
            <v>0</v>
          </cell>
          <cell r="BN746" t="str">
            <v/>
          </cell>
          <cell r="BO746" t="str">
            <v/>
          </cell>
          <cell r="BP746" t="str">
            <v/>
          </cell>
          <cell r="BQ746" t="str">
            <v>-</v>
          </cell>
          <cell r="BR746" t="str">
            <v>-</v>
          </cell>
          <cell r="BS746" t="str">
            <v>-</v>
          </cell>
          <cell r="BT746" t="str">
            <v>นายฤทธิ์เดช ใจคำ</v>
          </cell>
          <cell r="BU746">
            <v>883165010177</v>
          </cell>
          <cell r="BV746" t="str">
            <v>1.นายฤทธิ์เดช ใจคำ
2.นางวราภรณ์ จิน๊ะ
3.นายอภิรักษ์ จิน๊ะ</v>
          </cell>
          <cell r="BW746" t="str">
            <v>จำเลยที่1
จำเลยที่2
คู่สมรสจำเลยที่2</v>
          </cell>
          <cell r="BX746" t="str">
            <v>3-5006-00553-18-3
3-5005-00182-56-6
3-5014-00516-86-2</v>
          </cell>
          <cell r="BY746"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6" t="str">
            <v>พบ</v>
          </cell>
          <cell r="CA746"/>
          <cell r="CB746">
            <v>3</v>
          </cell>
          <cell r="CC746"/>
          <cell r="CE746"/>
          <cell r="CF746"/>
          <cell r="CG746"/>
          <cell r="CH746"/>
        </row>
        <row r="747">
          <cell r="B747">
            <v>2211</v>
          </cell>
          <cell r="C747">
            <v>740</v>
          </cell>
          <cell r="D747">
            <v>9</v>
          </cell>
          <cell r="E747">
            <v>6</v>
          </cell>
          <cell r="F747">
            <v>2566</v>
          </cell>
          <cell r="G747">
            <v>800068168320</v>
          </cell>
          <cell r="H747" t="str">
            <v>นาง</v>
          </cell>
          <cell r="I747" t="str">
            <v>ละออ</v>
          </cell>
          <cell r="J747" t="str">
            <v>ขัติบุญเรือง</v>
          </cell>
          <cell r="K747" t="str">
            <v>3 5602 00423 28 2</v>
          </cell>
          <cell r="L747" t="str">
            <v>เซ็นทรัลเฟสติวัล เชียงใหม่</v>
          </cell>
          <cell r="M747" t="str">
            <v>เชียงใหม่ 1</v>
          </cell>
          <cell r="N747">
            <v>8</v>
          </cell>
          <cell r="O747" t="str">
            <v>สินเชื่อธนาคารประชาชน</v>
          </cell>
          <cell r="P747" t="str">
            <v>1.บุคคลค้ำประกัน</v>
          </cell>
          <cell r="Q747">
            <v>38321</v>
          </cell>
          <cell r="R747">
            <v>27835.4</v>
          </cell>
          <cell r="S747" t="str">
            <v>แขวงเวียงป่าเป้า</v>
          </cell>
          <cell r="T747" t="str">
            <v>ผบE23</v>
          </cell>
          <cell r="U747">
            <v>2566</v>
          </cell>
          <cell r="V747" t="str">
            <v>ผบE139</v>
          </cell>
          <cell r="W747">
            <v>2566</v>
          </cell>
          <cell r="X747">
            <v>1</v>
          </cell>
          <cell r="Y747">
            <v>3</v>
          </cell>
          <cell r="Z747">
            <v>2566</v>
          </cell>
          <cell r="AA747"/>
          <cell r="AB747"/>
          <cell r="AC747"/>
          <cell r="AD747"/>
          <cell r="AE747"/>
          <cell r="AF747"/>
          <cell r="AG747"/>
          <cell r="AH747"/>
          <cell r="AI747"/>
          <cell r="AJ747"/>
          <cell r="AK747"/>
          <cell r="AL747"/>
          <cell r="AM747"/>
          <cell r="AN747"/>
          <cell r="AO747"/>
          <cell r="AP747"/>
          <cell r="AQ747"/>
          <cell r="BB747" t="str">
            <v>มีคำสั่งสืบทรัพย์เมื่อวันที่ 9-6-2566//รายงานผลสืบทรัพย์เมื่อวันที่ 28-8-2566</v>
          </cell>
          <cell r="BC747">
            <v>900</v>
          </cell>
          <cell r="BD747">
            <v>8</v>
          </cell>
          <cell r="BE747">
            <v>1</v>
          </cell>
          <cell r="BF747">
            <v>2567</v>
          </cell>
          <cell r="BG747">
            <v>0</v>
          </cell>
          <cell r="BH747" t="str">
            <v>-</v>
          </cell>
          <cell r="BI747" t="str">
            <v>-</v>
          </cell>
          <cell r="BJ747" t="str">
            <v>-</v>
          </cell>
          <cell r="BK747">
            <v>0</v>
          </cell>
          <cell r="BL747">
            <v>1075</v>
          </cell>
          <cell r="BM747">
            <v>0</v>
          </cell>
          <cell r="BN747" t="str">
            <v/>
          </cell>
          <cell r="BO747" t="str">
            <v/>
          </cell>
          <cell r="BP747" t="str">
            <v/>
          </cell>
          <cell r="BQ747" t="str">
            <v>-</v>
          </cell>
          <cell r="BR747" t="str">
            <v>-</v>
          </cell>
          <cell r="BS747" t="str">
            <v>-</v>
          </cell>
          <cell r="BT747" t="str">
            <v>นางละออ ขัติบุญเรือง</v>
          </cell>
          <cell r="BU747">
            <v>883165010394</v>
          </cell>
          <cell r="BV747" t="str">
            <v>1.นางละออ  ขัติบุญเรือง
2.นายภูริศ  ช่างไม้
3.นางปราณี  ขัติบุญเรือง</v>
          </cell>
          <cell r="BW747" t="str">
            <v>จำเลยที่ 1
จำเลยที่ 2
จำเลยที่ 3</v>
          </cell>
          <cell r="BX747" t="str">
            <v>3-5602-000423-28-2
1-1014-01637-15-6
1-5601-00374-76-3</v>
          </cell>
          <cell r="BY747"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7" t="str">
            <v>ไม่พบ</v>
          </cell>
          <cell r="CA747"/>
          <cell r="CB747">
            <v>3</v>
          </cell>
          <cell r="CC747"/>
          <cell r="CE747"/>
          <cell r="CF747"/>
          <cell r="CG747"/>
          <cell r="CH747"/>
        </row>
        <row r="748">
          <cell r="B748">
            <v>2212</v>
          </cell>
          <cell r="C748">
            <v>741</v>
          </cell>
          <cell r="D748">
            <v>9</v>
          </cell>
          <cell r="E748">
            <v>6</v>
          </cell>
          <cell r="F748">
            <v>2566</v>
          </cell>
          <cell r="G748">
            <v>800097516598</v>
          </cell>
          <cell r="H748" t="str">
            <v>นางสาว</v>
          </cell>
          <cell r="I748" t="str">
            <v>ทวินันท์</v>
          </cell>
          <cell r="J748" t="str">
            <v>สุคันธเสาวภาคย์</v>
          </cell>
          <cell r="K748">
            <v>1580200047918</v>
          </cell>
          <cell r="L748" t="str">
            <v>ท่าแพ</v>
          </cell>
          <cell r="M748" t="str">
            <v>เชียงใหม่ 1</v>
          </cell>
          <cell r="N748">
            <v>8</v>
          </cell>
          <cell r="O748" t="str">
            <v>สินเชื่อธนาคารประชาชน</v>
          </cell>
          <cell r="P748" t="str">
            <v>1.บุคคลค้ำประกัน</v>
          </cell>
          <cell r="Q748">
            <v>49984</v>
          </cell>
          <cell r="R748">
            <v>15015.4</v>
          </cell>
          <cell r="S748" t="str">
            <v>แขวงเชียงราย</v>
          </cell>
          <cell r="T748" t="str">
            <v>ผบE3552</v>
          </cell>
          <cell r="U748">
            <v>2565</v>
          </cell>
          <cell r="V748" t="str">
            <v>ผบE115</v>
          </cell>
          <cell r="W748">
            <v>2566</v>
          </cell>
          <cell r="X748">
            <v>18</v>
          </cell>
          <cell r="Y748">
            <v>1</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1145</v>
          </cell>
          <cell r="BM748">
            <v>0</v>
          </cell>
          <cell r="BN748">
            <v>11</v>
          </cell>
          <cell r="BO748">
            <v>3</v>
          </cell>
          <cell r="BP748">
            <v>2567</v>
          </cell>
          <cell r="BQ748" t="str">
            <v>-</v>
          </cell>
          <cell r="BR748" t="str">
            <v>-</v>
          </cell>
          <cell r="BS748" t="str">
            <v>-</v>
          </cell>
          <cell r="BT748" t="str">
            <v>นางสาวทวินันท์ สุคันธเสาวภาคย์</v>
          </cell>
          <cell r="BU748">
            <v>883165010085</v>
          </cell>
          <cell r="BV748" t="str">
            <v>1.นางสาวทวินันท์  สุคันธเสาวภาคย์
2.นางสาวสุดาพร  จันทร์ฤทธิ์
3.นางสาวนิจจารีย์  ขันทะยศ</v>
          </cell>
          <cell r="BW748" t="str">
            <v>จำเลยที่ 1
จำเลยที่ 2
จำเลยที่ 3</v>
          </cell>
          <cell r="BX748" t="str">
            <v>1-5802-00047-91-8
1-5399-00511-69-1
1-5599-00264-80-4</v>
          </cell>
          <cell r="BY748"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8" t="str">
            <v>ไม่พบ</v>
          </cell>
          <cell r="CA748"/>
          <cell r="CB748">
            <v>3</v>
          </cell>
          <cell r="CC748"/>
          <cell r="CE748"/>
          <cell r="CF748"/>
          <cell r="CG748"/>
          <cell r="CH748"/>
        </row>
        <row r="749">
          <cell r="B749">
            <v>2213</v>
          </cell>
          <cell r="C749">
            <v>742</v>
          </cell>
          <cell r="D749">
            <v>9</v>
          </cell>
          <cell r="E749">
            <v>6</v>
          </cell>
          <cell r="F749">
            <v>2566</v>
          </cell>
          <cell r="G749">
            <v>800074176119</v>
          </cell>
          <cell r="H749" t="str">
            <v>นาย</v>
          </cell>
          <cell r="I749" t="str">
            <v>วาทิต</v>
          </cell>
          <cell r="J749" t="str">
            <v>ไพรพนาดล</v>
          </cell>
          <cell r="K749" t="str">
            <v>1 5801 00053 98 3</v>
          </cell>
          <cell r="L749" t="str">
            <v>ช้างม่อย</v>
          </cell>
          <cell r="M749" t="str">
            <v>เชียงใหม่ 1</v>
          </cell>
          <cell r="N749">
            <v>8</v>
          </cell>
          <cell r="O749" t="str">
            <v>สินเชื่อธนาคารประชาชน</v>
          </cell>
          <cell r="P749" t="str">
            <v>1.บุคคลค้ำประกัน</v>
          </cell>
          <cell r="Q749">
            <v>42793.95</v>
          </cell>
          <cell r="R749">
            <v>22633.53</v>
          </cell>
          <cell r="S749" t="str">
            <v>จังหวัดแม่ฮ่องสอน</v>
          </cell>
          <cell r="T749" t="str">
            <v>ผบE13</v>
          </cell>
          <cell r="U749">
            <v>2566</v>
          </cell>
          <cell r="V749" t="str">
            <v>ผบE70</v>
          </cell>
          <cell r="W749">
            <v>2566</v>
          </cell>
          <cell r="X749">
            <v>28</v>
          </cell>
          <cell r="Y749">
            <v>2</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1200</v>
          </cell>
          <cell r="BD749">
            <v>8</v>
          </cell>
          <cell r="BE749">
            <v>1</v>
          </cell>
          <cell r="BF749">
            <v>2567</v>
          </cell>
          <cell r="BG749">
            <v>0</v>
          </cell>
          <cell r="BH749" t="str">
            <v>-</v>
          </cell>
          <cell r="BI749" t="str">
            <v>-</v>
          </cell>
          <cell r="BJ749" t="str">
            <v>-</v>
          </cell>
          <cell r="BK749">
            <v>0</v>
          </cell>
          <cell r="BL749">
            <v>1545</v>
          </cell>
          <cell r="BM749">
            <v>0</v>
          </cell>
          <cell r="BN749">
            <v>15</v>
          </cell>
          <cell r="BO749">
            <v>3</v>
          </cell>
          <cell r="BP749">
            <v>2567</v>
          </cell>
          <cell r="BQ749" t="str">
            <v>-</v>
          </cell>
          <cell r="BR749" t="str">
            <v>-</v>
          </cell>
          <cell r="BS749" t="str">
            <v>-</v>
          </cell>
          <cell r="BT749" t="str">
            <v>นายวาทิต ไพรพนาดล</v>
          </cell>
          <cell r="BU749">
            <v>883165010385</v>
          </cell>
          <cell r="BV749" t="str">
            <v>1.นายวาทิต  ไพรพนาดล
2.นางสาวเบญจพร  วนากมลชัย
3.นายปวิตร  ไพรป่าโมกข์
4.นายสุนันท์  ไพรพาโชค</v>
          </cell>
          <cell r="BW749" t="str">
            <v>จำเลยที่ 1
คู่สมรสจำเลยที่ 1
จำเลยที่ 2
จำเลยที่ 3</v>
          </cell>
          <cell r="BX749" t="str">
            <v>1-5801-00053-98-3
1-5801-00063-57-1
1-5899-00095-01-8
1-5899-00007-40-2</v>
          </cell>
          <cell r="BY74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49"/>
          <cell r="CA749"/>
          <cell r="CB749"/>
          <cell r="CC749"/>
          <cell r="CE749"/>
          <cell r="CF749"/>
          <cell r="CG749"/>
          <cell r="CH749"/>
        </row>
        <row r="750">
          <cell r="B750">
            <v>2214</v>
          </cell>
          <cell r="C750">
            <v>743</v>
          </cell>
          <cell r="D750">
            <v>9</v>
          </cell>
          <cell r="E750">
            <v>6</v>
          </cell>
          <cell r="F750">
            <v>2566</v>
          </cell>
          <cell r="G750">
            <v>800033668941</v>
          </cell>
          <cell r="H750" t="str">
            <v>นางสาว</v>
          </cell>
          <cell r="I750" t="str">
            <v>วีณา</v>
          </cell>
          <cell r="J750" t="str">
            <v>กองมงคล</v>
          </cell>
          <cell r="K750">
            <v>3559900101669</v>
          </cell>
          <cell r="L750" t="str">
            <v>ช้างม่อย</v>
          </cell>
          <cell r="M750" t="str">
            <v>เชียงใหม่ 1</v>
          </cell>
          <cell r="N750">
            <v>8</v>
          </cell>
          <cell r="O750" t="str">
            <v>สินเชื่อพัฒนาองค์กรชุมชน (รายบุคคล)</v>
          </cell>
          <cell r="P750" t="str">
            <v>1.บุคคลค้ำประกัน</v>
          </cell>
          <cell r="Q750">
            <v>323417.90999999997</v>
          </cell>
          <cell r="R750">
            <v>67126.05</v>
          </cell>
          <cell r="S750" t="str">
            <v>จังหวัดเชียงใหม่</v>
          </cell>
          <cell r="T750" t="str">
            <v>ผบE70</v>
          </cell>
          <cell r="U750">
            <v>2566</v>
          </cell>
          <cell r="V750" t="str">
            <v>ผบE359</v>
          </cell>
          <cell r="W750">
            <v>2566</v>
          </cell>
          <cell r="X750">
            <v>13</v>
          </cell>
          <cell r="Y750">
            <v>3</v>
          </cell>
          <cell r="Z750">
            <v>2566</v>
          </cell>
          <cell r="AA750"/>
          <cell r="AB750"/>
          <cell r="AC750"/>
          <cell r="AD750"/>
          <cell r="AE750"/>
          <cell r="AF750"/>
          <cell r="AG750"/>
          <cell r="AH750"/>
          <cell r="AI750"/>
          <cell r="AJ750"/>
          <cell r="AK750"/>
          <cell r="AL750"/>
          <cell r="AM750"/>
          <cell r="AN750"/>
          <cell r="AO750"/>
          <cell r="AP750"/>
          <cell r="AQ750"/>
          <cell r="BB750" t="str">
            <v>คำสั่งดำเนินการ9/6/2566//รายงานสืบทรัพย์วันที่ 19/9/2566</v>
          </cell>
          <cell r="BC750" t="str">
            <v/>
          </cell>
          <cell r="BD750" t="str">
            <v/>
          </cell>
          <cell r="BE750" t="str">
            <v/>
          </cell>
          <cell r="BF750" t="str">
            <v/>
          </cell>
          <cell r="BG750" t="str">
            <v/>
          </cell>
          <cell r="BH750" t="str">
            <v/>
          </cell>
          <cell r="BI750" t="str">
            <v/>
          </cell>
          <cell r="BJ750" t="str">
            <v/>
          </cell>
          <cell r="BK750" t="str">
            <v/>
          </cell>
          <cell r="BL750" t="str">
            <v/>
          </cell>
          <cell r="BM750" t="str">
            <v/>
          </cell>
          <cell r="BN750" t="str">
            <v/>
          </cell>
          <cell r="BO750" t="str">
            <v/>
          </cell>
          <cell r="BP750" t="str">
            <v/>
          </cell>
          <cell r="BQ750" t="str">
            <v/>
          </cell>
          <cell r="BR750" t="str">
            <v/>
          </cell>
          <cell r="BS750" t="str">
            <v/>
          </cell>
          <cell r="BT750" t="str">
            <v>นางสาววีณา กองมงคล</v>
          </cell>
          <cell r="BU750">
            <v>883165010784</v>
          </cell>
          <cell r="BV750" t="str">
            <v>1.นางสาววีณา  กองมงคล
2.นายศรายุทธ  แก้วยนต์
3.นายอาวุฒิ สุมัชยา
4.นางสังวาลย์  สุมัชยา</v>
          </cell>
          <cell r="BW750" t="str">
            <v>จำเลยที่ 1
จำเลยที่ 2
จำเลยที่ 3
คู่สมรสจำเลยที่ 3</v>
          </cell>
          <cell r="BX750" t="str">
            <v>3-5599-00101-66-9
3-5013-00788-41-1
3-5708-00114-36-1
3-5506-00300-86-2</v>
          </cell>
          <cell r="BY750"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0" t="str">
            <v>พบ</v>
          </cell>
          <cell r="CA750"/>
          <cell r="CB750">
            <v>4</v>
          </cell>
          <cell r="CC750"/>
          <cell r="CE750"/>
          <cell r="CF750"/>
          <cell r="CG750"/>
          <cell r="CH750"/>
        </row>
        <row r="751">
          <cell r="B751">
            <v>2215</v>
          </cell>
          <cell r="C751">
            <v>744</v>
          </cell>
          <cell r="D751">
            <v>13</v>
          </cell>
          <cell r="E751">
            <v>6</v>
          </cell>
          <cell r="F751">
            <v>2566</v>
          </cell>
          <cell r="G751">
            <v>800074090112</v>
          </cell>
          <cell r="H751" t="str">
            <v>นาย</v>
          </cell>
          <cell r="I751" t="str">
            <v>ศรัณย์</v>
          </cell>
          <cell r="J751" t="str">
            <v>พุทธเกิด</v>
          </cell>
          <cell r="K751">
            <v>1509901464947</v>
          </cell>
          <cell r="L751" t="str">
            <v>ช้างม่อย</v>
          </cell>
          <cell r="M751" t="str">
            <v>เชียงใหม่ 1</v>
          </cell>
          <cell r="N751">
            <v>8</v>
          </cell>
          <cell r="O751" t="str">
            <v>สินเชื่อธนาคารประชาชน</v>
          </cell>
          <cell r="P751" t="str">
            <v>1.บุคคลค้ำประกัน</v>
          </cell>
          <cell r="Q751">
            <v>107663.79</v>
          </cell>
          <cell r="R751">
            <v>43695.26</v>
          </cell>
          <cell r="S751" t="str">
            <v>แขวงเชียงใหม่</v>
          </cell>
          <cell r="T751" t="str">
            <v>ผบE1446</v>
          </cell>
          <cell r="U751">
            <v>2566</v>
          </cell>
          <cell r="V751" t="str">
            <v>ผบE3244</v>
          </cell>
          <cell r="W751">
            <v>2566</v>
          </cell>
          <cell r="X751">
            <v>16</v>
          </cell>
          <cell r="Y751">
            <v>5</v>
          </cell>
          <cell r="Z751">
            <v>2566</v>
          </cell>
          <cell r="AA751"/>
          <cell r="AB751"/>
          <cell r="AC751"/>
          <cell r="AD751"/>
          <cell r="AE751"/>
          <cell r="AF751"/>
          <cell r="AG751"/>
          <cell r="AH751"/>
          <cell r="AI751"/>
          <cell r="AJ751"/>
          <cell r="AK751"/>
          <cell r="AL751"/>
          <cell r="AM751"/>
          <cell r="AN751"/>
          <cell r="AO751"/>
          <cell r="AP751"/>
          <cell r="AQ751"/>
          <cell r="BB751" t="str">
            <v>มีคำสั่งสืบทรัพย์เมื่อวันที่ 15-6-2566//รายงานผลสืบทรัพย์เมื่อวันที่ 28-8-2566</v>
          </cell>
          <cell r="BC751">
            <v>1200</v>
          </cell>
          <cell r="BD751">
            <v>8</v>
          </cell>
          <cell r="BE751">
            <v>1</v>
          </cell>
          <cell r="BF751">
            <v>2567</v>
          </cell>
          <cell r="BG751">
            <v>0</v>
          </cell>
          <cell r="BH751" t="str">
            <v>-</v>
          </cell>
          <cell r="BI751" t="str">
            <v>-</v>
          </cell>
          <cell r="BJ751" t="str">
            <v>-</v>
          </cell>
          <cell r="BK751">
            <v>0</v>
          </cell>
          <cell r="BL751">
            <v>1545</v>
          </cell>
          <cell r="BM751">
            <v>0</v>
          </cell>
          <cell r="BN751">
            <v>15</v>
          </cell>
          <cell r="BO751">
            <v>3</v>
          </cell>
          <cell r="BP751">
            <v>2567</v>
          </cell>
          <cell r="BQ751" t="str">
            <v>-</v>
          </cell>
          <cell r="BR751" t="str">
            <v>-</v>
          </cell>
          <cell r="BS751" t="str">
            <v>-</v>
          </cell>
          <cell r="BT751" t="str">
            <v>นายศรัณย์ พุทธเกิด</v>
          </cell>
          <cell r="BU751">
            <v>883163011762</v>
          </cell>
          <cell r="BV751" t="str">
            <v>1.นายศรัณย์  พุทธเกิด
2.นางสาวกนกวรรณ  ไชยหาญ
3.นายสุวิทย์  อินสุด
4.นางสาวอัมพร  กุลพรม</v>
          </cell>
          <cell r="BW751" t="str">
            <v>จำเลยที่ 1
คู่สมรสจำเลยที่ 1
จำเลยที่ 2
จำเลยที่ 3</v>
          </cell>
          <cell r="BX751" t="str">
            <v>1-5099-01464-94-7
3-5704-00890-58-5
5-5512-00006-45-0
3-5710-00318-37-1</v>
          </cell>
          <cell r="BY751"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1" t="str">
            <v>ไม่พบ</v>
          </cell>
          <cell r="CA751"/>
          <cell r="CB751">
            <v>4</v>
          </cell>
          <cell r="CC751"/>
          <cell r="CE751"/>
          <cell r="CF751"/>
          <cell r="CG751"/>
          <cell r="CH751"/>
        </row>
        <row r="752">
          <cell r="B752">
            <v>2216</v>
          </cell>
          <cell r="C752">
            <v>745</v>
          </cell>
          <cell r="D752">
            <v>8</v>
          </cell>
          <cell r="E752">
            <v>5</v>
          </cell>
          <cell r="F752">
            <v>2566</v>
          </cell>
          <cell r="G752" t="str">
            <v>800075596778
800042491038</v>
          </cell>
          <cell r="H752" t="str">
            <v>กองทุนหมู่บ้านสันป่าค่า หมู่ที่ 8</v>
          </cell>
          <cell r="I752"/>
          <cell r="J752"/>
          <cell r="K752"/>
          <cell r="L752" t="str">
            <v>บ่อสร้าง</v>
          </cell>
          <cell r="M752" t="str">
            <v>เชียงใหม่ 1</v>
          </cell>
          <cell r="N752">
            <v>8</v>
          </cell>
          <cell r="O752" t="str">
            <v>สินเชื่อพัฒนาองค์กรชนบท</v>
          </cell>
          <cell r="P752" t="str">
            <v>1.บุคคลค้ำประกัน</v>
          </cell>
          <cell r="Q752">
            <v>1999614.88</v>
          </cell>
          <cell r="R752"/>
          <cell r="S752" t="str">
            <v>จังหวัดเชียงใหม่</v>
          </cell>
          <cell r="T752" t="str">
            <v>ผบ.1250</v>
          </cell>
          <cell r="U752">
            <v>2563</v>
          </cell>
          <cell r="V752" t="str">
            <v>ผบ.2211</v>
          </cell>
          <cell r="W752">
            <v>2563</v>
          </cell>
          <cell r="X752"/>
          <cell r="Y752"/>
          <cell r="Z752"/>
          <cell r="AA752">
            <v>8</v>
          </cell>
          <cell r="AB752">
            <v>9</v>
          </cell>
          <cell r="AC752">
            <v>2563</v>
          </cell>
          <cell r="AD752"/>
          <cell r="AE752"/>
          <cell r="AF752"/>
          <cell r="AG752"/>
          <cell r="AH752"/>
          <cell r="AI752"/>
          <cell r="AJ752"/>
          <cell r="AK752"/>
          <cell r="AL752"/>
          <cell r="AM752"/>
          <cell r="AN752"/>
          <cell r="AO752"/>
          <cell r="AP752"/>
          <cell r="AQ752"/>
          <cell r="BB752" t="str">
            <v>คำสั่งดำเนินการ24/3/2566//รายงานสืบทรัพย์วันที่ 19/9/2566</v>
          </cell>
          <cell r="BC752">
            <v>5400</v>
          </cell>
          <cell r="BD752">
            <v>27</v>
          </cell>
          <cell r="BE752">
            <v>3</v>
          </cell>
          <cell r="BF752">
            <v>2567</v>
          </cell>
          <cell r="BG752">
            <v>0</v>
          </cell>
          <cell r="BH752" t="str">
            <v>-</v>
          </cell>
          <cell r="BI752" t="str">
            <v>-</v>
          </cell>
          <cell r="BJ752" t="str">
            <v>-</v>
          </cell>
          <cell r="BK752">
            <v>0</v>
          </cell>
          <cell r="BL752">
            <v>4785</v>
          </cell>
          <cell r="BM752">
            <v>0</v>
          </cell>
          <cell r="BN752" t="str">
            <v/>
          </cell>
          <cell r="BO752" t="str">
            <v/>
          </cell>
          <cell r="BP752" t="str">
            <v/>
          </cell>
          <cell r="BQ752" t="str">
            <v>-</v>
          </cell>
          <cell r="BR752" t="str">
            <v>-</v>
          </cell>
          <cell r="BS752" t="str">
            <v>-</v>
          </cell>
          <cell r="BT752" t="str">
            <v xml:space="preserve">กองทุนหมู่บ้านสันป่าค่า หมู่ที่ 8 </v>
          </cell>
          <cell r="BU752">
            <v>883263011722</v>
          </cell>
          <cell r="BV752"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2"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2"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2"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2" t="str">
            <v>พบ</v>
          </cell>
          <cell r="CA752"/>
          <cell r="CB752"/>
          <cell r="CC752"/>
          <cell r="CD752" t="str">
            <v xml:space="preserve">กองทุนหมู่บ้านสันป่าค่า หมู่ที่ 8 </v>
          </cell>
          <cell r="CE752"/>
          <cell r="CF752"/>
          <cell r="CG752"/>
          <cell r="CH752"/>
        </row>
        <row r="753">
          <cell r="B753">
            <v>2224</v>
          </cell>
          <cell r="C753">
            <v>746</v>
          </cell>
          <cell r="D753">
            <v>19</v>
          </cell>
          <cell r="E753">
            <v>6</v>
          </cell>
          <cell r="F753">
            <v>2566</v>
          </cell>
          <cell r="G753"/>
          <cell r="H753" t="str">
            <v>นาย</v>
          </cell>
          <cell r="I753" t="str">
            <v>สรวิชย์</v>
          </cell>
          <cell r="J753" t="str">
            <v>หิญชีระนันทน์</v>
          </cell>
          <cell r="K753">
            <v>3102000467028</v>
          </cell>
          <cell r="L753" t="str">
            <v>มหาวิทยาลัยเชียงใหม่</v>
          </cell>
          <cell r="M753" t="str">
            <v>เชียงใหม่ 2</v>
          </cell>
          <cell r="N753">
            <v>8</v>
          </cell>
          <cell r="O753" t="str">
            <v>เพื่อการบริโภค</v>
          </cell>
          <cell r="P753" t="str">
            <v>1.บุคคลค้ำประกัน</v>
          </cell>
          <cell r="Q753">
            <v>153595.54</v>
          </cell>
          <cell r="R753">
            <v>11370.28</v>
          </cell>
          <cell r="S753" t="str">
            <v>แขวงเชียงใหม่</v>
          </cell>
          <cell r="T753" t="str">
            <v>ผบ.91</v>
          </cell>
          <cell r="U753">
            <v>2557</v>
          </cell>
          <cell r="V753" t="str">
            <v>ผบ.1608</v>
          </cell>
          <cell r="W753">
            <v>2557</v>
          </cell>
          <cell r="X753"/>
          <cell r="Y753"/>
          <cell r="Z753"/>
          <cell r="AA753">
            <v>14</v>
          </cell>
          <cell r="AB753">
            <v>3</v>
          </cell>
          <cell r="AC753">
            <v>2557</v>
          </cell>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t="str">
            <v/>
          </cell>
          <cell r="BO753" t="str">
            <v/>
          </cell>
          <cell r="BP753" t="str">
            <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A753"/>
          <cell r="CB753"/>
          <cell r="CC753"/>
          <cell r="CD753" t="str">
            <v xml:space="preserve">กองทุนหมู่บ้านสันป่าค่า หมู่ที่ 8 </v>
          </cell>
          <cell r="CE753"/>
          <cell r="CF753"/>
          <cell r="CG753"/>
          <cell r="CH753"/>
          <cell r="CI753"/>
          <cell r="CJ753"/>
          <cell r="CK753"/>
          <cell r="CL753"/>
          <cell r="CM753"/>
          <cell r="CN753"/>
          <cell r="CO753"/>
        </row>
        <row r="754">
          <cell r="B754">
            <v>2225</v>
          </cell>
          <cell r="C754">
            <v>747</v>
          </cell>
          <cell r="D754">
            <v>26</v>
          </cell>
          <cell r="E754">
            <v>5</v>
          </cell>
          <cell r="F754">
            <v>2566</v>
          </cell>
          <cell r="G754">
            <v>800069384694</v>
          </cell>
          <cell r="H754" t="str">
            <v>นาย</v>
          </cell>
          <cell r="I754" t="str">
            <v>จิรพงค์</v>
          </cell>
          <cell r="J754" t="str">
            <v>เรือนกูล</v>
          </cell>
          <cell r="K754">
            <v>3560500050872</v>
          </cell>
          <cell r="L754" t="str">
            <v>มหาวิทยาลัยเชียงใหม่</v>
          </cell>
          <cell r="M754" t="str">
            <v>เชียงใหม่ 2</v>
          </cell>
          <cell r="N754">
            <v>8</v>
          </cell>
          <cell r="O754" t="str">
            <v>สินเชื่อธนาคารประชาชน</v>
          </cell>
          <cell r="P754" t="str">
            <v>1.บุคคลค้ำประกัน</v>
          </cell>
          <cell r="Q754">
            <v>114261</v>
          </cell>
          <cell r="R754"/>
          <cell r="S754" t="str">
            <v>แขวงลำปาง</v>
          </cell>
          <cell r="T754" t="str">
            <v>ผบE709</v>
          </cell>
          <cell r="U754">
            <v>2566</v>
          </cell>
          <cell r="V754" t="str">
            <v>ผบE1493</v>
          </cell>
          <cell r="W754">
            <v>2566</v>
          </cell>
          <cell r="X754">
            <v>4</v>
          </cell>
          <cell r="Y754">
            <v>4</v>
          </cell>
          <cell r="Z754">
            <v>2566</v>
          </cell>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26/05/2566//รายงานผลสืบทรัพย์วันที่ 24/10/2566</v>
          </cell>
          <cell r="BC754">
            <v>900</v>
          </cell>
          <cell r="BD754">
            <v>10</v>
          </cell>
          <cell r="BE754">
            <v>6</v>
          </cell>
          <cell r="BF754">
            <v>2567</v>
          </cell>
          <cell r="BG754">
            <v>0</v>
          </cell>
          <cell r="BH754" t="str">
            <v>-</v>
          </cell>
          <cell r="BI754" t="str">
            <v>-</v>
          </cell>
          <cell r="BJ754" t="str">
            <v>-</v>
          </cell>
          <cell r="BK754">
            <v>0</v>
          </cell>
          <cell r="BL754">
            <v>1480</v>
          </cell>
          <cell r="BM754">
            <v>0</v>
          </cell>
          <cell r="BN754" t="str">
            <v/>
          </cell>
          <cell r="BO754" t="str">
            <v/>
          </cell>
          <cell r="BP754" t="str">
            <v/>
          </cell>
          <cell r="BQ754" t="str">
            <v>-</v>
          </cell>
          <cell r="BR754" t="str">
            <v>-</v>
          </cell>
          <cell r="BS754" t="str">
            <v>-</v>
          </cell>
          <cell r="BT754" t="str">
            <v>นายจิรพงค์ เรือนกูล</v>
          </cell>
          <cell r="BU754">
            <v>883265010538</v>
          </cell>
          <cell r="BV754" t="str">
            <v xml:space="preserve">1.นายจิรพงค์ เรือนกูล
2.นายพงศธร วิสาพรม
3.นางสาวธันย์ชนก เครือปินตา
</v>
          </cell>
          <cell r="BW754" t="str">
            <v>จำเลยที่ 1
จำเลยที่ 2
จำเลยที่ 3</v>
          </cell>
          <cell r="BX754" t="str">
            <v>3-5605-00050-87-2
3-5201-00405-74-6
1-5299-00622-67-1</v>
          </cell>
          <cell r="BY754"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4" t="str">
            <v>พบทรัพย์</v>
          </cell>
          <cell r="CA754"/>
          <cell r="CB754">
            <v>3</v>
          </cell>
          <cell r="CC754"/>
          <cell r="CD754" t="str">
            <v>นายจิรพงค์ เรือนกูล</v>
          </cell>
          <cell r="CE754">
            <v>243307</v>
          </cell>
          <cell r="CF754"/>
          <cell r="CG754"/>
          <cell r="CH754"/>
          <cell r="CI754"/>
          <cell r="CJ754"/>
          <cell r="CK754"/>
          <cell r="CL754"/>
          <cell r="CM754"/>
          <cell r="CN754"/>
          <cell r="CO754"/>
        </row>
        <row r="755">
          <cell r="B755">
            <v>2226</v>
          </cell>
          <cell r="C755">
            <v>748</v>
          </cell>
          <cell r="D755">
            <v>30</v>
          </cell>
          <cell r="E755">
            <v>5</v>
          </cell>
          <cell r="F755">
            <v>2566</v>
          </cell>
          <cell r="G755" t="str">
            <v>800108323901,
800073915970</v>
          </cell>
          <cell r="H755" t="str">
            <v>นางสาว</v>
          </cell>
          <cell r="I755" t="str">
            <v xml:space="preserve">สุจิน </v>
          </cell>
          <cell r="J755" t="str">
            <v>จันทร์ปาง</v>
          </cell>
          <cell r="K755">
            <v>3509901239672</v>
          </cell>
          <cell r="L755" t="str">
            <v>แม่แตง</v>
          </cell>
          <cell r="M755" t="str">
            <v>เชียงใหม่ 2</v>
          </cell>
          <cell r="N755">
            <v>8</v>
          </cell>
          <cell r="O755" t="str">
            <v>สินเชื่อธนาคารประชาชน, สินเชื่อแก้ไขปัญหาหนี้นอกระบบ</v>
          </cell>
          <cell r="P755" t="str">
            <v>1.บุคคลค้ำประกัน</v>
          </cell>
          <cell r="Q755">
            <v>52034.94</v>
          </cell>
          <cell r="R755">
            <v>8924.25</v>
          </cell>
          <cell r="S755" t="str">
            <v>แขวงเชียงดาว</v>
          </cell>
          <cell r="T755" t="str">
            <v>ผบE148</v>
          </cell>
          <cell r="U755">
            <v>2566</v>
          </cell>
          <cell r="V755" t="str">
            <v>ผบE262</v>
          </cell>
          <cell r="W755">
            <v>2566</v>
          </cell>
          <cell r="X755">
            <v>20</v>
          </cell>
          <cell r="Y755">
            <v>4</v>
          </cell>
          <cell r="Z755">
            <v>2566</v>
          </cell>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A755"/>
          <cell r="CB755">
            <v>3</v>
          </cell>
          <cell r="CC755"/>
          <cell r="CD755" t="str">
            <v>นายจิรพงค์ เรือนกูล</v>
          </cell>
          <cell r="CE755">
            <v>243307</v>
          </cell>
          <cell r="CF755"/>
          <cell r="CG755"/>
          <cell r="CH755"/>
          <cell r="CI755"/>
          <cell r="CJ755"/>
          <cell r="CK755"/>
          <cell r="CL755"/>
          <cell r="CM755"/>
          <cell r="CN755"/>
          <cell r="CO755"/>
        </row>
        <row r="756">
          <cell r="B756">
            <v>2227</v>
          </cell>
          <cell r="C756">
            <v>749</v>
          </cell>
          <cell r="D756">
            <v>26</v>
          </cell>
          <cell r="E756">
            <v>4</v>
          </cell>
          <cell r="F756">
            <v>2566</v>
          </cell>
          <cell r="G756">
            <v>800072203816</v>
          </cell>
          <cell r="H756" t="str">
            <v>นาย</v>
          </cell>
          <cell r="I756" t="str">
            <v>เทพโยธิน</v>
          </cell>
          <cell r="J756" t="str">
            <v>พันธง</v>
          </cell>
          <cell r="K756">
            <v>3500700429395</v>
          </cell>
          <cell r="L756" t="str">
            <v>แม่ริม</v>
          </cell>
          <cell r="M756" t="str">
            <v>เชียงใหม่ 2</v>
          </cell>
          <cell r="N756">
            <v>8</v>
          </cell>
          <cell r="O756" t="str">
            <v>สินเชื่อธนาคารประชาชน</v>
          </cell>
          <cell r="P756" t="str">
            <v>1.บุคคลค้ำประกัน</v>
          </cell>
          <cell r="Q756">
            <v>126786.65</v>
          </cell>
          <cell r="R756">
            <v>37805.64</v>
          </cell>
          <cell r="S756" t="str">
            <v>แขวงเชียงใหม่</v>
          </cell>
          <cell r="T756" t="str">
            <v>ผบE3553</v>
          </cell>
          <cell r="U756">
            <v>2565</v>
          </cell>
          <cell r="V756" t="str">
            <v>ผบE7106</v>
          </cell>
          <cell r="W756">
            <v>2565</v>
          </cell>
          <cell r="X756">
            <v>4</v>
          </cell>
          <cell r="Y756">
            <v>10</v>
          </cell>
          <cell r="Z756"/>
          <cell r="AA756">
            <v>4</v>
          </cell>
          <cell r="AB756">
            <v>10</v>
          </cell>
          <cell r="AC756">
            <v>2565</v>
          </cell>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t="str">
            <v/>
          </cell>
          <cell r="BO756" t="str">
            <v/>
          </cell>
          <cell r="BP756" t="str">
            <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A756"/>
          <cell r="CB756">
            <v>2</v>
          </cell>
          <cell r="CC756"/>
          <cell r="CD756" t="str">
            <v>นางสาวสุจิน  จันทร์ปาง</v>
          </cell>
          <cell r="CE756">
            <v>243312</v>
          </cell>
          <cell r="CF756"/>
          <cell r="CG756"/>
          <cell r="CH756"/>
          <cell r="CI756"/>
          <cell r="CJ756"/>
          <cell r="CK756"/>
          <cell r="CL756"/>
          <cell r="CM756"/>
          <cell r="CN756"/>
          <cell r="CO756"/>
        </row>
        <row r="757">
          <cell r="B757">
            <v>2228</v>
          </cell>
          <cell r="C757">
            <v>750</v>
          </cell>
          <cell r="D757"/>
          <cell r="E757"/>
          <cell r="F757"/>
          <cell r="G757">
            <v>800044227786</v>
          </cell>
          <cell r="H757" t="str">
            <v>นาง</v>
          </cell>
          <cell r="I757" t="str">
            <v>กำไร</v>
          </cell>
          <cell r="J757" t="str">
            <v>หวานฉ่ำ</v>
          </cell>
          <cell r="K757">
            <v>3650500695238</v>
          </cell>
          <cell r="L757" t="str">
            <v>บวกครกหลวง</v>
          </cell>
          <cell r="M757" t="str">
            <v>เชียงใหม่ 3</v>
          </cell>
          <cell r="N757">
            <v>8</v>
          </cell>
          <cell r="O757" t="str">
            <v>องค์กรชุมชน</v>
          </cell>
          <cell r="P757" t="str">
            <v>1.บุคคลค้ำประกัน</v>
          </cell>
          <cell r="Q757">
            <v>135550.94</v>
          </cell>
          <cell r="R757"/>
          <cell r="S757" t="str">
            <v>แขวงเชียงใหม่</v>
          </cell>
          <cell r="T757" t="str">
            <v>ผบ13005</v>
          </cell>
          <cell r="U757">
            <v>2559</v>
          </cell>
          <cell r="V757" t="str">
            <v>ผบ1812</v>
          </cell>
          <cell r="W757">
            <v>2560</v>
          </cell>
          <cell r="X757"/>
          <cell r="Y757"/>
          <cell r="Z757"/>
          <cell r="AA757">
            <v>18</v>
          </cell>
          <cell r="AB757">
            <v>4</v>
          </cell>
          <cell r="AC757">
            <v>2560</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คำสั่งดำเนินการ 8/5/2566//รายงานสืบทรัพย์วันที่ 25/9/2566</v>
          </cell>
          <cell r="BC757">
            <v>1800</v>
          </cell>
          <cell r="BD757">
            <v>1</v>
          </cell>
          <cell r="BE757">
            <v>7</v>
          </cell>
          <cell r="BF757">
            <v>2567</v>
          </cell>
          <cell r="BG757">
            <v>0</v>
          </cell>
          <cell r="BH757" t="str">
            <v>-</v>
          </cell>
          <cell r="BI757" t="str">
            <v>-</v>
          </cell>
          <cell r="BJ757" t="str">
            <v>-</v>
          </cell>
          <cell r="BK757">
            <v>0</v>
          </cell>
          <cell r="BL757">
            <v>1925</v>
          </cell>
          <cell r="BM757">
            <v>0</v>
          </cell>
          <cell r="BN757" t="str">
            <v/>
          </cell>
          <cell r="BO757" t="str">
            <v/>
          </cell>
          <cell r="BP757" t="str">
            <v/>
          </cell>
          <cell r="BQ757" t="str">
            <v>-</v>
          </cell>
          <cell r="BR757" t="str">
            <v>-</v>
          </cell>
          <cell r="BS757" t="str">
            <v>-</v>
          </cell>
          <cell r="BT757" t="str">
            <v>นางกำไร หวานฉ่ำ</v>
          </cell>
          <cell r="BU757">
            <v>823659010672</v>
          </cell>
          <cell r="BV757"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7" t="str">
            <v>จำเลยที่ 1
คู่สมรสจำเลยที่ 1
จำเลยที่ 2
คู่สมรสจำเลยที่ 2
จำเลยที่ 3
คู่สมรสจำเลยที่ 3</v>
          </cell>
          <cell r="BX757" t="str">
            <v>3-6506-00695-23-8
3-5308-00501-66-7
5-1014-00004-34-9
3-1014-00471-65-0
3-5711-00522-38-7
3-5701-01664-37-1</v>
          </cell>
          <cell r="BY75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7" t="str">
            <v>ไม่พบ</v>
          </cell>
          <cell r="CA757"/>
          <cell r="CB757"/>
          <cell r="CC757"/>
          <cell r="CD757"/>
          <cell r="CE757"/>
          <cell r="CF757"/>
          <cell r="CG757"/>
          <cell r="CH757"/>
          <cell r="CI757"/>
          <cell r="CJ757"/>
          <cell r="CK757"/>
          <cell r="CL757"/>
          <cell r="CM757"/>
          <cell r="CN757"/>
          <cell r="CO757"/>
        </row>
        <row r="758">
          <cell r="B758">
            <v>2229</v>
          </cell>
          <cell r="C758">
            <v>751</v>
          </cell>
          <cell r="D758"/>
          <cell r="E758"/>
          <cell r="F758"/>
          <cell r="G758">
            <v>800034550700</v>
          </cell>
          <cell r="H758" t="str">
            <v>นางสาว</v>
          </cell>
          <cell r="I758" t="str">
            <v>ชนัดดา</v>
          </cell>
          <cell r="J758" t="str">
            <v>รอดกระแสร์</v>
          </cell>
          <cell r="K758" t="str">
            <v>3-5899-00031-45-8</v>
          </cell>
          <cell r="L758" t="str">
            <v>หางดง</v>
          </cell>
          <cell r="M758" t="str">
            <v>เชียงใหม่ 3</v>
          </cell>
          <cell r="N758">
            <v>8</v>
          </cell>
          <cell r="O758"/>
          <cell r="P758"/>
          <cell r="Q758"/>
          <cell r="R758"/>
          <cell r="S758" t="str">
            <v>แขวงเชียงใหม่</v>
          </cell>
          <cell r="T758"/>
          <cell r="U758"/>
          <cell r="V758" t="str">
            <v>ผบ.8958</v>
          </cell>
          <cell r="W758">
            <v>2557</v>
          </cell>
          <cell r="X758"/>
          <cell r="Y758"/>
          <cell r="Z758"/>
          <cell r="AA758"/>
          <cell r="AB758"/>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 xml:space="preserve"> </v>
          </cell>
          <cell r="BC758" t="str">
            <v/>
          </cell>
          <cell r="BD758" t="str">
            <v/>
          </cell>
          <cell r="BE758" t="str">
            <v/>
          </cell>
          <cell r="BF758" t="str">
            <v/>
          </cell>
          <cell r="BG758" t="str">
            <v/>
          </cell>
          <cell r="BH758" t="str">
            <v/>
          </cell>
          <cell r="BI758" t="str">
            <v/>
          </cell>
          <cell r="BJ758" t="str">
            <v/>
          </cell>
          <cell r="BK758" t="str">
            <v/>
          </cell>
          <cell r="BL758" t="str">
            <v/>
          </cell>
          <cell r="BM758" t="str">
            <v/>
          </cell>
          <cell r="BN758" t="str">
            <v/>
          </cell>
          <cell r="BO758" t="str">
            <v/>
          </cell>
          <cell r="BP758" t="str">
            <v/>
          </cell>
          <cell r="BQ758" t="str">
            <v/>
          </cell>
          <cell r="BR758" t="str">
            <v/>
          </cell>
          <cell r="BS758" t="str">
            <v/>
          </cell>
          <cell r="BT758" t="str">
            <v>นางสาวชนัดดา รอดกระแสร์</v>
          </cell>
          <cell r="BU758">
            <v>0</v>
          </cell>
          <cell r="BV758" t="str">
            <v xml:space="preserve">1.นางสาวชนัดดา  รอดกระแสร์
2.นายวุฒิพล  สมยา
3.นายดนัย  หนุนชาติ
4.นางอรพิน  จันทร์โม
5.นายธนกร  ยุติการ
</v>
          </cell>
          <cell r="BW758" t="str">
            <v xml:space="preserve">จำเลยที่ 1
คู่สมรสจำเลยที่ 1
จำเลยที่ 2
จำเลยที่ 3
คู่สมรสจำเลยที่ 3
</v>
          </cell>
          <cell r="BX758" t="str">
            <v>3-5899-00031-45-8
3-5099-00524-78-1
3-5801-00164-42-1
3-5017-00029-21-5
5-4712-00042-86-4</v>
          </cell>
          <cell r="BY75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8" t="str">
            <v>ไม่พบทรัพย์</v>
          </cell>
          <cell r="CA758"/>
          <cell r="CB758"/>
          <cell r="CC758"/>
          <cell r="CD758" t="str">
            <v>นางสาวชนัดดา รอดกระแสร์</v>
          </cell>
          <cell r="CE758"/>
          <cell r="CF758"/>
          <cell r="CG758"/>
          <cell r="CH758"/>
          <cell r="CI758"/>
          <cell r="CJ758"/>
          <cell r="CK758"/>
          <cell r="CL758"/>
          <cell r="CM758"/>
          <cell r="CN758"/>
          <cell r="CO758"/>
        </row>
        <row r="759">
          <cell r="B759">
            <v>2230</v>
          </cell>
          <cell r="C759">
            <v>752</v>
          </cell>
          <cell r="D759">
            <v>25</v>
          </cell>
          <cell r="E759">
            <v>4</v>
          </cell>
          <cell r="F759">
            <v>2566</v>
          </cell>
          <cell r="G759">
            <v>800106183729</v>
          </cell>
          <cell r="H759" t="str">
            <v>นาย</v>
          </cell>
          <cell r="I759" t="str">
            <v>สุเมธ</v>
          </cell>
          <cell r="J759" t="str">
            <v>บุญพากเพียร</v>
          </cell>
          <cell r="K759">
            <v>1509901113192</v>
          </cell>
          <cell r="L759" t="str">
            <v>จอมทอง</v>
          </cell>
          <cell r="M759" t="str">
            <v>เชียงใหม่ 3</v>
          </cell>
          <cell r="N759">
            <v>8</v>
          </cell>
          <cell r="O759" t="str">
            <v>สินเชื่อธนาคารประชาชน</v>
          </cell>
          <cell r="P759" t="str">
            <v>2.หลักทรัพย์ค้ำประกัน</v>
          </cell>
          <cell r="Q759">
            <v>173461.98</v>
          </cell>
          <cell r="R759">
            <v>9083.58</v>
          </cell>
          <cell r="S759" t="str">
            <v>แขวงเชียงใหม่</v>
          </cell>
          <cell r="T759" t="str">
            <v>ผบE5226</v>
          </cell>
          <cell r="U759">
            <v>2565</v>
          </cell>
          <cell r="V759" t="str">
            <v>ผบE8509</v>
          </cell>
          <cell r="W759">
            <v>2565</v>
          </cell>
          <cell r="X759"/>
          <cell r="Y759"/>
          <cell r="Z759"/>
          <cell r="AA759">
            <v>28</v>
          </cell>
          <cell r="AB759">
            <v>11</v>
          </cell>
          <cell r="AC759">
            <v>2565</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สั่งสืบทรัพย์วันที่ 25/4/2566//สืบแล้ว รายงานผลวันที่ 10/11/2566</v>
          </cell>
          <cell r="BC759">
            <v>300</v>
          </cell>
          <cell r="BD759">
            <v>1</v>
          </cell>
          <cell r="BE759">
            <v>7</v>
          </cell>
          <cell r="BF759">
            <v>2567</v>
          </cell>
          <cell r="BG759">
            <v>0</v>
          </cell>
          <cell r="BH759" t="str">
            <v>-</v>
          </cell>
          <cell r="BI759" t="str">
            <v>-</v>
          </cell>
          <cell r="BJ759" t="str">
            <v>-</v>
          </cell>
          <cell r="BK759">
            <v>0</v>
          </cell>
          <cell r="BL759">
            <v>240</v>
          </cell>
          <cell r="BM759">
            <v>0</v>
          </cell>
          <cell r="BN759" t="str">
            <v/>
          </cell>
          <cell r="BO759" t="str">
            <v/>
          </cell>
          <cell r="BP759" t="str">
            <v/>
          </cell>
          <cell r="BQ759" t="str">
            <v>-</v>
          </cell>
          <cell r="BR759" t="str">
            <v>-</v>
          </cell>
          <cell r="BS759" t="str">
            <v>-</v>
          </cell>
          <cell r="BT759" t="str">
            <v>นายสุเมธ บุญพากเพียร</v>
          </cell>
          <cell r="BU759">
            <v>888165010036</v>
          </cell>
          <cell r="BV759" t="str">
            <v>1.นายสุเมธ บุญพากเพียร</v>
          </cell>
          <cell r="BW759" t="str">
            <v>จำเลยที่ 1</v>
          </cell>
          <cell r="BX759" t="str">
            <v>1-5099-01113-19-2</v>
          </cell>
          <cell r="BY759" t="str">
            <v>-ไม่พบว่ามีกรรมสิทธิ์ในที่ดิน อ.ดอยหล่อ จ.เชียงใหม่
-ไม่พบว่ามีกรรมสิทธิ์ในที่ดิน อ.จอมทอง จ.เชียงใหม่</v>
          </cell>
          <cell r="BZ759" t="str">
            <v>ไม่พบทรัพย์</v>
          </cell>
          <cell r="CA759"/>
          <cell r="CB759">
            <v>1</v>
          </cell>
          <cell r="CC759"/>
          <cell r="CD759"/>
          <cell r="CE759"/>
          <cell r="CF759"/>
          <cell r="CG759"/>
          <cell r="CH759"/>
          <cell r="CI759"/>
          <cell r="CJ759"/>
          <cell r="CK759"/>
          <cell r="CL759"/>
          <cell r="CM759"/>
          <cell r="CN759"/>
          <cell r="CO759"/>
        </row>
        <row r="760">
          <cell r="B760">
            <v>2231</v>
          </cell>
          <cell r="C760">
            <v>753</v>
          </cell>
          <cell r="D760">
            <v>25</v>
          </cell>
          <cell r="E760">
            <v>4</v>
          </cell>
          <cell r="F760">
            <v>2566</v>
          </cell>
          <cell r="G760">
            <v>800093961830</v>
          </cell>
          <cell r="H760" t="str">
            <v>นางสาว</v>
          </cell>
          <cell r="I760" t="str">
            <v>วาสนา</v>
          </cell>
          <cell r="J760" t="str">
            <v>ปฐมนิมิตร</v>
          </cell>
          <cell r="K760">
            <v>3510101309651</v>
          </cell>
          <cell r="L760" t="str">
            <v>ดอยเต่า</v>
          </cell>
          <cell r="M760" t="str">
            <v>เชียงใหม่ 3</v>
          </cell>
          <cell r="N760">
            <v>8</v>
          </cell>
          <cell r="O760" t="str">
            <v>สินเชื่อแก้ไขปัญหาหนี้นอกระบบPSAระยะที่2</v>
          </cell>
          <cell r="P760" t="str">
            <v>1.บุคคลค้ำประกัน</v>
          </cell>
          <cell r="Q760">
            <v>45914</v>
          </cell>
          <cell r="R760">
            <v>11203.15</v>
          </cell>
          <cell r="S760" t="str">
            <v>จังหวัดลำพูน</v>
          </cell>
          <cell r="T760" t="str">
            <v>ผบE1896</v>
          </cell>
          <cell r="U760">
            <v>2564</v>
          </cell>
          <cell r="V760" t="str">
            <v>ผบE322</v>
          </cell>
          <cell r="W760">
            <v>2565</v>
          </cell>
          <cell r="X760">
            <v>21</v>
          </cell>
          <cell r="Y760">
            <v>2</v>
          </cell>
          <cell r="Z760">
            <v>2565</v>
          </cell>
          <cell r="AA760"/>
          <cell r="AB760"/>
          <cell r="AC760"/>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t="str">
            <v/>
          </cell>
          <cell r="BO760" t="str">
            <v/>
          </cell>
          <cell r="BP760" t="str">
            <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A760"/>
          <cell r="CB760">
            <v>1</v>
          </cell>
          <cell r="CC760"/>
          <cell r="CD760"/>
          <cell r="CE760"/>
          <cell r="CF760"/>
          <cell r="CG760"/>
          <cell r="CH760"/>
          <cell r="CI760"/>
          <cell r="CJ760"/>
          <cell r="CK760"/>
          <cell r="CL760"/>
          <cell r="CM760"/>
          <cell r="CN760"/>
          <cell r="CO760"/>
        </row>
        <row r="761">
          <cell r="B761">
            <v>2232</v>
          </cell>
          <cell r="C761">
            <v>754</v>
          </cell>
          <cell r="D761">
            <v>25</v>
          </cell>
          <cell r="E761">
            <v>4</v>
          </cell>
          <cell r="F761">
            <v>2566</v>
          </cell>
          <cell r="G761">
            <v>800094730440</v>
          </cell>
          <cell r="H761" t="str">
            <v>นาย</v>
          </cell>
          <cell r="I761" t="str">
            <v>ธีระยุทธ</v>
          </cell>
          <cell r="J761" t="str">
            <v>สุริยา</v>
          </cell>
          <cell r="K761">
            <v>3500600078744</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41660</v>
          </cell>
          <cell r="R761">
            <v>7927.47</v>
          </cell>
          <cell r="S761" t="str">
            <v>แขวงเชียงใหม่</v>
          </cell>
          <cell r="T761" t="str">
            <v>ผบE242</v>
          </cell>
          <cell r="U761">
            <v>2565</v>
          </cell>
          <cell r="V761" t="str">
            <v>ผบE3885</v>
          </cell>
          <cell r="W761">
            <v>2565</v>
          </cell>
          <cell r="X761">
            <v>21</v>
          </cell>
          <cell r="Y761">
            <v>6</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17/11/2566</v>
          </cell>
          <cell r="BC761" t="str">
            <v/>
          </cell>
          <cell r="BD761" t="str">
            <v/>
          </cell>
          <cell r="BE761" t="str">
            <v/>
          </cell>
          <cell r="BF761" t="str">
            <v/>
          </cell>
          <cell r="BG761" t="str">
            <v/>
          </cell>
          <cell r="BH761" t="str">
            <v/>
          </cell>
          <cell r="BI761" t="str">
            <v/>
          </cell>
          <cell r="BJ761" t="str">
            <v/>
          </cell>
          <cell r="BK761" t="str">
            <v/>
          </cell>
          <cell r="BL761" t="str">
            <v/>
          </cell>
          <cell r="BM761" t="str">
            <v/>
          </cell>
          <cell r="BN761" t="str">
            <v/>
          </cell>
          <cell r="BO761" t="str">
            <v/>
          </cell>
          <cell r="BP761" t="str">
            <v/>
          </cell>
          <cell r="BQ761" t="str">
            <v/>
          </cell>
          <cell r="BR761" t="str">
            <v/>
          </cell>
          <cell r="BS761" t="str">
            <v/>
          </cell>
          <cell r="BT761" t="str">
            <v>นายธีระยุทธ สุริยา</v>
          </cell>
          <cell r="BU761">
            <v>888164010454</v>
          </cell>
          <cell r="BV761" t="str">
            <v>1.นายธีระยุทธ สุริยา
2.นางสาวหทัยกาญจน์ ศรีนวลอ้าย
3.นางสาวมลณภา ศรีนวลอ้าย</v>
          </cell>
          <cell r="BW761" t="str">
            <v>จำเลยที่ 1
คู่สมรสจำเลยที่ 1
จำเลยที่ 2</v>
          </cell>
          <cell r="BX761" t="str">
            <v>3-5006-00078-74-4
3-5015-00223-14-0
3-5015-00220-26-4</v>
          </cell>
          <cell r="BY761"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1" t="str">
            <v>พบทรัพย์</v>
          </cell>
          <cell r="CA761"/>
          <cell r="CB761"/>
          <cell r="CC761"/>
          <cell r="CD761"/>
          <cell r="CE761"/>
          <cell r="CF761"/>
          <cell r="CG761"/>
          <cell r="CH761"/>
          <cell r="CI761"/>
          <cell r="CJ761"/>
          <cell r="CK761"/>
          <cell r="CL761"/>
          <cell r="CM761"/>
          <cell r="CN761"/>
          <cell r="CO761"/>
        </row>
        <row r="762">
          <cell r="B762">
            <v>2233</v>
          </cell>
          <cell r="C762">
            <v>755</v>
          </cell>
          <cell r="D762">
            <v>25</v>
          </cell>
          <cell r="E762">
            <v>4</v>
          </cell>
          <cell r="F762">
            <v>2566</v>
          </cell>
          <cell r="G762">
            <v>800125269434</v>
          </cell>
          <cell r="H762" t="str">
            <v>นาย</v>
          </cell>
          <cell r="I762" t="str">
            <v>จรินเดช</v>
          </cell>
          <cell r="J762" t="str">
            <v>ศรีสถิตย์ธรรม</v>
          </cell>
          <cell r="K762">
            <v>1580100058144</v>
          </cell>
          <cell r="L762" t="str">
            <v>จอมทอง</v>
          </cell>
          <cell r="M762" t="str">
            <v>เชียงใหม่ 3</v>
          </cell>
          <cell r="N762">
            <v>8</v>
          </cell>
          <cell r="O762" t="str">
            <v>สินเชื่อผู้รายได้ประจำ Covid-19 (PSA)</v>
          </cell>
          <cell r="P762" t="str">
            <v>1.บุคคลค้ำประกัน</v>
          </cell>
          <cell r="Q762">
            <v>47222</v>
          </cell>
          <cell r="R762">
            <v>3097.69</v>
          </cell>
          <cell r="S762" t="str">
            <v>จังหวัดฮอด</v>
          </cell>
          <cell r="T762" t="str">
            <v>ผบE425</v>
          </cell>
          <cell r="U762">
            <v>2565</v>
          </cell>
          <cell r="V762" t="str">
            <v>ผบE550</v>
          </cell>
          <cell r="W762">
            <v>2565</v>
          </cell>
          <cell r="X762">
            <v>21</v>
          </cell>
          <cell r="Y762">
            <v>6</v>
          </cell>
          <cell r="Z762">
            <v>2565</v>
          </cell>
          <cell r="AA762">
            <v>27</v>
          </cell>
          <cell r="AB762">
            <v>7</v>
          </cell>
          <cell r="AC762">
            <v>2565</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t="str">
            <v/>
          </cell>
          <cell r="BD762" t="str">
            <v/>
          </cell>
          <cell r="BE762" t="str">
            <v/>
          </cell>
          <cell r="BF762" t="str">
            <v/>
          </cell>
          <cell r="BG762" t="str">
            <v/>
          </cell>
          <cell r="BH762" t="str">
            <v/>
          </cell>
          <cell r="BI762" t="str">
            <v/>
          </cell>
          <cell r="BJ762" t="str">
            <v/>
          </cell>
          <cell r="BK762" t="str">
            <v/>
          </cell>
          <cell r="BL762" t="str">
            <v/>
          </cell>
          <cell r="BM762" t="str">
            <v/>
          </cell>
          <cell r="BN762" t="str">
            <v/>
          </cell>
          <cell r="BO762" t="str">
            <v/>
          </cell>
          <cell r="BP762" t="str">
            <v/>
          </cell>
          <cell r="BQ762" t="str">
            <v/>
          </cell>
          <cell r="BR762" t="str">
            <v/>
          </cell>
          <cell r="BS762" t="str">
            <v/>
          </cell>
          <cell r="BT762" t="str">
            <v>นายจรินเดช ศรีสถิตย์ธรรม</v>
          </cell>
          <cell r="BU762">
            <v>888165010028</v>
          </cell>
          <cell r="BV762"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2" t="str">
            <v xml:space="preserve">จำเลยที่ 1
คู่สมรสจำเลยที่ 1
จำเลยที่ 2
คู่สมรสจำเลยที่ 2
จำเลยที่ 3
</v>
          </cell>
          <cell r="BX762" t="str">
            <v xml:space="preserve">1-5801-00058-14-1
3-5106-00256-63-4
1-5002-00167-60-3
1-5002-00138-35-2
1-5099-01420-17-6
</v>
          </cell>
          <cell r="BY762"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2" t="str">
            <v>ไม่พบทรัพย์</v>
          </cell>
          <cell r="CA762" t="str">
            <v>พบ</v>
          </cell>
          <cell r="CB762"/>
          <cell r="CC762"/>
          <cell r="CD762"/>
          <cell r="CE762"/>
          <cell r="CF762"/>
          <cell r="CG762"/>
          <cell r="CH762"/>
          <cell r="CI762"/>
          <cell r="CJ762"/>
          <cell r="CK762"/>
          <cell r="CL762"/>
          <cell r="CM762"/>
          <cell r="CN762"/>
          <cell r="CO762"/>
        </row>
        <row r="763">
          <cell r="B763">
            <v>2234</v>
          </cell>
          <cell r="C763">
            <v>756</v>
          </cell>
          <cell r="D763">
            <v>25</v>
          </cell>
          <cell r="E763">
            <v>4</v>
          </cell>
          <cell r="F763">
            <v>2566</v>
          </cell>
          <cell r="G763">
            <v>800121877701</v>
          </cell>
          <cell r="H763" t="str">
            <v>นาง</v>
          </cell>
          <cell r="I763" t="str">
            <v>พัชริดา</v>
          </cell>
          <cell r="J763" t="str">
            <v>สกุลวิวัฒน์</v>
          </cell>
          <cell r="K763">
            <v>3500200476751</v>
          </cell>
          <cell r="L763" t="str">
            <v>จอมทอง</v>
          </cell>
          <cell r="M763" t="str">
            <v>เชียงใหม่ 3</v>
          </cell>
          <cell r="N763">
            <v>8</v>
          </cell>
          <cell r="O763" t="str">
            <v>สินเชื่อแก้ไขปัญหาหนี้นอกระบบPSAระยะที่2</v>
          </cell>
          <cell r="P763" t="str">
            <v>1.บุคคลค้ำประกัน</v>
          </cell>
          <cell r="Q763">
            <v>41660</v>
          </cell>
          <cell r="R763">
            <v>7927.47</v>
          </cell>
          <cell r="S763" t="str">
            <v>จังหวัดลำพูน</v>
          </cell>
          <cell r="T763" t="str">
            <v>ผบE1688</v>
          </cell>
          <cell r="U763">
            <v>2565</v>
          </cell>
          <cell r="V763" t="str">
            <v>ผบE2184</v>
          </cell>
          <cell r="W763">
            <v>2565</v>
          </cell>
          <cell r="X763">
            <v>7</v>
          </cell>
          <cell r="Y763">
            <v>11</v>
          </cell>
          <cell r="Z763">
            <v>2565</v>
          </cell>
          <cell r="AA763">
            <v>27</v>
          </cell>
          <cell r="AB763">
            <v>7</v>
          </cell>
          <cell r="AC763">
            <v>2565</v>
          </cell>
          <cell r="BB763" t="str">
            <v>คำสั่งสืบทรัพย์วันที่ 25/04/2566//สืบแล้วรายงานผลสืบ วันที่ 13/11/2566</v>
          </cell>
          <cell r="BC763" t="str">
            <v/>
          </cell>
          <cell r="BD763" t="str">
            <v/>
          </cell>
          <cell r="BE763" t="str">
            <v/>
          </cell>
          <cell r="BF763" t="str">
            <v/>
          </cell>
          <cell r="BG763" t="str">
            <v/>
          </cell>
          <cell r="BH763" t="str">
            <v/>
          </cell>
          <cell r="BI763" t="str">
            <v/>
          </cell>
          <cell r="BJ763" t="str">
            <v/>
          </cell>
          <cell r="BK763" t="str">
            <v/>
          </cell>
          <cell r="BL763" t="str">
            <v/>
          </cell>
          <cell r="BM763" t="str">
            <v/>
          </cell>
          <cell r="BN763" t="str">
            <v/>
          </cell>
          <cell r="BO763" t="str">
            <v/>
          </cell>
          <cell r="BP763" t="str">
            <v/>
          </cell>
          <cell r="BQ763" t="str">
            <v/>
          </cell>
          <cell r="BR763" t="str">
            <v/>
          </cell>
          <cell r="BS763" t="str">
            <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cell r="CB763">
            <v>2</v>
          </cell>
        </row>
        <row r="764">
          <cell r="B764">
            <v>2235</v>
          </cell>
          <cell r="C764">
            <v>757</v>
          </cell>
          <cell r="D764">
            <v>25</v>
          </cell>
          <cell r="E764">
            <v>4</v>
          </cell>
          <cell r="F764">
            <v>2566</v>
          </cell>
          <cell r="G764">
            <v>800093573791</v>
          </cell>
          <cell r="H764" t="str">
            <v>นาง</v>
          </cell>
          <cell r="I764" t="str">
            <v>สายใจ</v>
          </cell>
          <cell r="J764" t="str">
            <v>ผังดี</v>
          </cell>
          <cell r="K764">
            <v>3501400205841</v>
          </cell>
          <cell r="L764" t="str">
            <v>จอมทอง</v>
          </cell>
          <cell r="M764" t="str">
            <v>เชียงใหม่ 3</v>
          </cell>
          <cell r="N764">
            <v>8</v>
          </cell>
          <cell r="O764" t="str">
            <v>สินเชื่อธนาคารประชาชน</v>
          </cell>
          <cell r="P764" t="str">
            <v>1.บุคคลค้ำประกัน</v>
          </cell>
          <cell r="Q764">
            <v>40639.519999999997</v>
          </cell>
          <cell r="R764">
            <v>7492.51</v>
          </cell>
          <cell r="S764" t="str">
            <v>จังหวัดฮอด</v>
          </cell>
          <cell r="T764" t="str">
            <v>ผบE430</v>
          </cell>
          <cell r="U764">
            <v>2565</v>
          </cell>
          <cell r="V764" t="str">
            <v>ผบE540</v>
          </cell>
          <cell r="W764">
            <v>2565</v>
          </cell>
          <cell r="X764">
            <v>7</v>
          </cell>
          <cell r="Y764">
            <v>11</v>
          </cell>
          <cell r="Z764">
            <v>2565</v>
          </cell>
          <cell r="AA764">
            <v>27</v>
          </cell>
          <cell r="AB764">
            <v>7</v>
          </cell>
          <cell r="AC764">
            <v>2565</v>
          </cell>
          <cell r="BB764" t="str">
            <v>มีคำสั่งสืบทรัพย์วันที่ 25/04/2566//สืบแล้ว รายงานผลสืบวันที่ 13/11/2566</v>
          </cell>
          <cell r="BC764" t="str">
            <v/>
          </cell>
          <cell r="BD764" t="str">
            <v/>
          </cell>
          <cell r="BE764" t="str">
            <v/>
          </cell>
          <cell r="BF764" t="str">
            <v/>
          </cell>
          <cell r="BG764" t="str">
            <v/>
          </cell>
          <cell r="BH764" t="str">
            <v/>
          </cell>
          <cell r="BI764" t="str">
            <v/>
          </cell>
          <cell r="BJ764" t="str">
            <v/>
          </cell>
          <cell r="BK764" t="str">
            <v/>
          </cell>
          <cell r="BL764" t="str">
            <v/>
          </cell>
          <cell r="BM764" t="str">
            <v/>
          </cell>
          <cell r="BN764" t="str">
            <v/>
          </cell>
          <cell r="BO764" t="str">
            <v/>
          </cell>
          <cell r="BP764" t="str">
            <v/>
          </cell>
          <cell r="BQ764" t="str">
            <v/>
          </cell>
          <cell r="BR764" t="str">
            <v/>
          </cell>
          <cell r="BS764" t="str">
            <v/>
          </cell>
          <cell r="BT764" t="str">
            <v>นางสายใจ ผังดี</v>
          </cell>
          <cell r="BU764">
            <v>888165010022</v>
          </cell>
          <cell r="BV764" t="str">
            <v>1.นางสายใจ ฝังดี
2.นายวิชัย ฝังดี
3.นางวาสนา หล้าคำ
4.นางทัศนี ศรีทา
5.นายบุญเริ่ม ศรีทา</v>
          </cell>
          <cell r="BW764" t="str">
            <v>จำเลยที่ 1
คู่สมรสจำเลยที่ 1
จำเลยที่ 2
จำเลยที่ 3
คู่สมรสจำเลยที่ 3</v>
          </cell>
          <cell r="BX764" t="str">
            <v>3-5014-00205-84-1
3-5002-00791-59-1
3-5002-00608-79-7
3-5002-00780-40-9
3-5002-00791-79-6</v>
          </cell>
          <cell r="BY76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4" t="str">
            <v>ไม่พบ</v>
          </cell>
          <cell r="CB764">
            <v>5</v>
          </cell>
        </row>
        <row r="765">
          <cell r="B765">
            <v>2236</v>
          </cell>
          <cell r="C765">
            <v>758</v>
          </cell>
          <cell r="D765">
            <v>25</v>
          </cell>
          <cell r="E765">
            <v>4</v>
          </cell>
          <cell r="F765">
            <v>2566</v>
          </cell>
          <cell r="G765">
            <v>800093573676</v>
          </cell>
          <cell r="H765" t="str">
            <v>นาง</v>
          </cell>
          <cell r="I765" t="str">
            <v>วาสนา</v>
          </cell>
          <cell r="J765" t="str">
            <v>หล้าคำ</v>
          </cell>
          <cell r="K765">
            <v>3500200608797</v>
          </cell>
          <cell r="L765" t="str">
            <v>จอมทอง</v>
          </cell>
          <cell r="M765" t="str">
            <v>เชียงใหม่ 3</v>
          </cell>
          <cell r="N765">
            <v>8</v>
          </cell>
          <cell r="O765" t="str">
            <v>สินเชื่อแก้ไขปัญหาหนี้นอกระบบ PSAระยะที่2</v>
          </cell>
          <cell r="P765" t="str">
            <v>1.บุคคลค้ำประกัน</v>
          </cell>
          <cell r="Q765">
            <v>38037.14</v>
          </cell>
          <cell r="R765">
            <v>9045.3799999999992</v>
          </cell>
          <cell r="S765" t="str">
            <v>จังหวัดฮอด</v>
          </cell>
          <cell r="T765" t="str">
            <v>ผบE420</v>
          </cell>
          <cell r="U765">
            <v>2565</v>
          </cell>
          <cell r="V765" t="str">
            <v>ผบE546</v>
          </cell>
          <cell r="W765">
            <v>2565</v>
          </cell>
          <cell r="AA765">
            <v>27</v>
          </cell>
          <cell r="AB765">
            <v>7</v>
          </cell>
          <cell r="AC765">
            <v>2565</v>
          </cell>
          <cell r="AR765"/>
          <cell r="AS765"/>
          <cell r="AT765"/>
          <cell r="AU765"/>
          <cell r="AV765"/>
          <cell r="AW765"/>
          <cell r="AX765"/>
          <cell r="AY765"/>
          <cell r="AZ765"/>
          <cell r="BA765"/>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cell r="CC765"/>
          <cell r="CD765"/>
          <cell r="CI765"/>
          <cell r="CJ765"/>
          <cell r="CK765"/>
          <cell r="CL765"/>
          <cell r="CM765"/>
          <cell r="CN765"/>
          <cell r="CO765"/>
        </row>
        <row r="766">
          <cell r="B766">
            <v>2237</v>
          </cell>
          <cell r="C766">
            <v>759</v>
          </cell>
          <cell r="D766">
            <v>25</v>
          </cell>
          <cell r="E766">
            <v>4</v>
          </cell>
          <cell r="F766">
            <v>2566</v>
          </cell>
          <cell r="G766">
            <v>800094766196</v>
          </cell>
          <cell r="H766" t="str">
            <v>นาย</v>
          </cell>
          <cell r="I766" t="str">
            <v>ธานินทร์</v>
          </cell>
          <cell r="J766" t="str">
            <v>ธุระนันท์</v>
          </cell>
          <cell r="K766">
            <v>1500200111462</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40439.120000000003</v>
          </cell>
          <cell r="R766">
            <v>8995.06</v>
          </cell>
          <cell r="S766" t="str">
            <v>จังหวัดฮอด</v>
          </cell>
          <cell r="T766" t="str">
            <v>ผบE437</v>
          </cell>
          <cell r="U766">
            <v>2565</v>
          </cell>
          <cell r="V766" t="str">
            <v>ผบE556</v>
          </cell>
          <cell r="W766">
            <v>2565</v>
          </cell>
          <cell r="X766"/>
          <cell r="Y766"/>
          <cell r="Z766"/>
          <cell r="AA766">
            <v>27</v>
          </cell>
          <cell r="AB766">
            <v>7</v>
          </cell>
          <cell r="AC766">
            <v>2565</v>
          </cell>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cell r="BW766"/>
          <cell r="BX766"/>
          <cell r="BY766"/>
          <cell r="BZ766" t="str">
            <v>ไม่พบทรัพย์</v>
          </cell>
          <cell r="CA766"/>
          <cell r="CB766"/>
          <cell r="CC766"/>
          <cell r="CD766"/>
          <cell r="CE766"/>
          <cell r="CF766"/>
          <cell r="CG766"/>
          <cell r="CH766"/>
          <cell r="CI766"/>
          <cell r="CJ766"/>
          <cell r="CK766"/>
          <cell r="CL766"/>
          <cell r="CM766"/>
          <cell r="CN766"/>
          <cell r="CO766"/>
        </row>
        <row r="767">
          <cell r="B767">
            <v>2238</v>
          </cell>
          <cell r="C767">
            <v>760</v>
          </cell>
          <cell r="D767">
            <v>25</v>
          </cell>
          <cell r="E767">
            <v>4</v>
          </cell>
          <cell r="F767">
            <v>2566</v>
          </cell>
          <cell r="G767">
            <v>800114089637</v>
          </cell>
          <cell r="H767" t="str">
            <v>นาย</v>
          </cell>
          <cell r="I767" t="str">
            <v>วัชระ</v>
          </cell>
          <cell r="J767" t="str">
            <v>เมืองอินทร์</v>
          </cell>
          <cell r="K767">
            <v>1509900248131</v>
          </cell>
          <cell r="L767" t="str">
            <v>จอมทอง</v>
          </cell>
          <cell r="M767" t="str">
            <v>เชียงใหม่ 3</v>
          </cell>
          <cell r="N767">
            <v>8</v>
          </cell>
          <cell r="O767" t="str">
            <v>สินเชื่อธนาคารประชาชน</v>
          </cell>
          <cell r="P767" t="str">
            <v>1.บุคคลค้ำประกัน</v>
          </cell>
          <cell r="Q767">
            <v>34950.31</v>
          </cell>
          <cell r="R767">
            <v>2650.69</v>
          </cell>
          <cell r="S767" t="str">
            <v>แขวงเชียงใหม่</v>
          </cell>
          <cell r="T767" t="str">
            <v>ผบ.888</v>
          </cell>
          <cell r="U767">
            <v>2565</v>
          </cell>
          <cell r="V767" t="str">
            <v>ผบ.1410</v>
          </cell>
          <cell r="W767">
            <v>2565</v>
          </cell>
          <cell r="X767">
            <v>29</v>
          </cell>
          <cell r="Y767">
            <v>8</v>
          </cell>
          <cell r="Z767">
            <v>2565</v>
          </cell>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คำสั่งสืบวันที่ 25/4/2566//สืบแล้ว รายงานผลสืบวันที่ 17/11/2566</v>
          </cell>
          <cell r="BC767" t="str">
            <v/>
          </cell>
          <cell r="BD767" t="str">
            <v/>
          </cell>
          <cell r="BE767" t="str">
            <v/>
          </cell>
          <cell r="BF767" t="str">
            <v/>
          </cell>
          <cell r="BG767" t="str">
            <v/>
          </cell>
          <cell r="BH767" t="str">
            <v/>
          </cell>
          <cell r="BI767" t="str">
            <v/>
          </cell>
          <cell r="BJ767" t="str">
            <v/>
          </cell>
          <cell r="BK767" t="str">
            <v/>
          </cell>
          <cell r="BL767" t="str">
            <v/>
          </cell>
          <cell r="BM767" t="str">
            <v/>
          </cell>
          <cell r="BN767" t="str">
            <v/>
          </cell>
          <cell r="BO767" t="str">
            <v/>
          </cell>
          <cell r="BP767" t="str">
            <v/>
          </cell>
          <cell r="BQ767" t="str">
            <v/>
          </cell>
          <cell r="BR767" t="str">
            <v/>
          </cell>
          <cell r="BS767" t="str">
            <v/>
          </cell>
          <cell r="BT767" t="str">
            <v>นายวัชระ เมืองอินทร์</v>
          </cell>
          <cell r="BU767">
            <v>888165010032</v>
          </cell>
          <cell r="BV767" t="str">
            <v>1.นายวัชระ เมืองอินทร์ 
2.นางสาววราภรณ์ เมืองอินทร์
3.นายวิกรม มีแสงเงิน</v>
          </cell>
          <cell r="BW767" t="str">
            <v>จำเลยที่ 1
จำเลยที่ 2
คู่สมรสจำเลยที่ 2</v>
          </cell>
          <cell r="BX767" t="str">
            <v>1-5099-00428-13-1
3-5002-00412-15-9
3-1001-00661-62-2</v>
          </cell>
          <cell r="BY767"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7" t="str">
            <v>พบทรัพย์</v>
          </cell>
          <cell r="CA767" t="str">
            <v>พบ</v>
          </cell>
          <cell r="CB767">
            <v>2</v>
          </cell>
          <cell r="CC767"/>
          <cell r="CD767"/>
          <cell r="CE767"/>
          <cell r="CF767"/>
          <cell r="CG767"/>
          <cell r="CH767"/>
          <cell r="CI767"/>
          <cell r="CJ767"/>
          <cell r="CK767"/>
          <cell r="CL767"/>
          <cell r="CM767"/>
          <cell r="CN767"/>
          <cell r="CO767"/>
        </row>
        <row r="768">
          <cell r="B768">
            <v>2239</v>
          </cell>
          <cell r="C768">
            <v>761</v>
          </cell>
          <cell r="D768">
            <v>25</v>
          </cell>
          <cell r="E768">
            <v>4</v>
          </cell>
          <cell r="F768">
            <v>2566</v>
          </cell>
          <cell r="G768">
            <v>800091939374</v>
          </cell>
          <cell r="H768" t="str">
            <v>นางสาว</v>
          </cell>
          <cell r="I768" t="str">
            <v>ดวงเดือน</v>
          </cell>
          <cell r="J768" t="str">
            <v>ฝั้นศรีหรือต๊ะวันวงค์</v>
          </cell>
          <cell r="K768">
            <v>3500200641425</v>
          </cell>
          <cell r="L768" t="str">
            <v>จอมทอง</v>
          </cell>
          <cell r="M768" t="str">
            <v>เชียงใหม่ 3</v>
          </cell>
          <cell r="N768">
            <v>8</v>
          </cell>
          <cell r="O768" t="str">
            <v>สินเชื่อแก้ไขปัญหาหนี้นอกระบบ PSAระยะที่2</v>
          </cell>
          <cell r="P768" t="str">
            <v>1.บุคคลค้ำประกัน</v>
          </cell>
          <cell r="Q768">
            <v>36664.480000000003</v>
          </cell>
          <cell r="R768">
            <v>9293.81</v>
          </cell>
          <cell r="S768" t="str">
            <v>จังหวัดฮอด</v>
          </cell>
          <cell r="T768" t="str">
            <v>ผบE433</v>
          </cell>
          <cell r="U768">
            <v>2565</v>
          </cell>
          <cell r="V768" t="str">
            <v>ผบE543</v>
          </cell>
          <cell r="W768">
            <v>2565</v>
          </cell>
          <cell r="X768">
            <v>29</v>
          </cell>
          <cell r="Y768">
            <v>8</v>
          </cell>
          <cell r="Z768">
            <v>2565</v>
          </cell>
          <cell r="AA768">
            <v>27</v>
          </cell>
          <cell r="AB768">
            <v>7</v>
          </cell>
          <cell r="AC768">
            <v>2565</v>
          </cell>
          <cell r="AR768"/>
          <cell r="AS768"/>
          <cell r="AT768"/>
          <cell r="AU768"/>
          <cell r="AV768"/>
          <cell r="AW768"/>
          <cell r="AX768"/>
          <cell r="AY768"/>
          <cell r="AZ768"/>
          <cell r="BA768"/>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cell r="CB768">
            <v>4</v>
          </cell>
          <cell r="CD768"/>
          <cell r="CI768"/>
          <cell r="CJ768"/>
          <cell r="CK768"/>
          <cell r="CL768"/>
          <cell r="CM768"/>
          <cell r="CN768"/>
          <cell r="CO768"/>
        </row>
        <row r="769">
          <cell r="B769">
            <v>2240</v>
          </cell>
          <cell r="C769">
            <v>762</v>
          </cell>
          <cell r="D769">
            <v>25</v>
          </cell>
          <cell r="E769">
            <v>4</v>
          </cell>
          <cell r="F769">
            <v>2566</v>
          </cell>
          <cell r="G769">
            <v>800090527725</v>
          </cell>
          <cell r="H769" t="str">
            <v>นาง</v>
          </cell>
          <cell r="I769" t="str">
            <v>วัฒนา</v>
          </cell>
          <cell r="J769" t="str">
            <v>กาวิชัย</v>
          </cell>
          <cell r="K769">
            <v>1501700056461</v>
          </cell>
          <cell r="L769" t="str">
            <v>ดอยเต่า</v>
          </cell>
          <cell r="M769" t="str">
            <v>เชียงใหม่ 3</v>
          </cell>
          <cell r="N769">
            <v>8</v>
          </cell>
          <cell r="O769" t="str">
            <v>สินเชื่อแก้ไขปัญหาหนี้นอกระบบ PSAระยะที่2</v>
          </cell>
          <cell r="P769" t="str">
            <v>1.บุคคลค้ำประกัน</v>
          </cell>
          <cell r="Q769">
            <v>31652</v>
          </cell>
          <cell r="R769">
            <v>6587.01</v>
          </cell>
          <cell r="S769" t="str">
            <v>จังหวัดฮอด</v>
          </cell>
          <cell r="T769" t="str">
            <v>ผบE440</v>
          </cell>
          <cell r="U769">
            <v>2565</v>
          </cell>
          <cell r="V769" t="str">
            <v>ผบE559</v>
          </cell>
          <cell r="W769">
            <v>2565</v>
          </cell>
          <cell r="X769"/>
          <cell r="Y769"/>
          <cell r="Z769"/>
          <cell r="AA769">
            <v>27</v>
          </cell>
          <cell r="AB769">
            <v>7</v>
          </cell>
          <cell r="AC769">
            <v>2565</v>
          </cell>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A769"/>
          <cell r="CB769">
            <v>4</v>
          </cell>
          <cell r="CC769"/>
          <cell r="CD769"/>
          <cell r="CE769"/>
          <cell r="CF769"/>
          <cell r="CG769"/>
          <cell r="CH769"/>
          <cell r="CI769"/>
          <cell r="CJ769"/>
          <cell r="CK769"/>
          <cell r="CL769"/>
          <cell r="CM769"/>
          <cell r="CN769"/>
          <cell r="CO769"/>
        </row>
        <row r="770">
          <cell r="B770">
            <v>2241</v>
          </cell>
          <cell r="C770">
            <v>763</v>
          </cell>
          <cell r="D770">
            <v>25</v>
          </cell>
          <cell r="E770">
            <v>4</v>
          </cell>
          <cell r="F770">
            <v>2566</v>
          </cell>
          <cell r="G770">
            <v>800092946584</v>
          </cell>
          <cell r="H770" t="str">
            <v>นางสาว</v>
          </cell>
          <cell r="I770" t="str">
            <v>ภัทราพร</v>
          </cell>
          <cell r="J770" t="str">
            <v>ปัญวงค์ษา</v>
          </cell>
          <cell r="K770">
            <v>1500500081577</v>
          </cell>
          <cell r="L770" t="str">
            <v>จอมทอง</v>
          </cell>
          <cell r="M770" t="str">
            <v>เชียงใหม่ 3</v>
          </cell>
          <cell r="N770">
            <v>8</v>
          </cell>
          <cell r="O770" t="str">
            <v>สินเชื่อแก้ไขปัญหาหนี้นอกระบบ PSAระยะที่2</v>
          </cell>
          <cell r="P770" t="str">
            <v>1.บุคคลค้ำประกัน</v>
          </cell>
          <cell r="Q770">
            <v>31394.28</v>
          </cell>
          <cell r="R770">
            <v>6578.71</v>
          </cell>
          <cell r="S770" t="str">
            <v>แขวงเชียงใหม่</v>
          </cell>
          <cell r="T770" t="str">
            <v>ผบ.890</v>
          </cell>
          <cell r="U770">
            <v>2565</v>
          </cell>
          <cell r="V770" t="str">
            <v>ผบ.1306</v>
          </cell>
          <cell r="W770">
            <v>2565</v>
          </cell>
          <cell r="X770"/>
          <cell r="Y770"/>
          <cell r="Z770"/>
          <cell r="AA770">
            <v>17</v>
          </cell>
          <cell r="AB770">
            <v>8</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คำสั่งสืบวันที่ 25/4/2566//สืบแล้ว รายงานผลสืบวันที่ 17/11/2566</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นางสาวภัทราพร ปัญวงค์ษา</v>
          </cell>
          <cell r="BU770">
            <v>888165010026</v>
          </cell>
          <cell r="BV770" t="str">
            <v>1.นางสาวภัทราพร ปัญวงค์ษา
2.นางสาวทัศนีย์ สิงห์คำ
3.นางทิพวรรณ เตมิมา</v>
          </cell>
          <cell r="BW770" t="str">
            <v>จำเลยที่ 1
จำเลยที่ 2
จำเลยที่ 3</v>
          </cell>
          <cell r="BX770" t="str">
            <v>1-5005-00081-57-7
1-5099-00490-20-1
3-5002-00255-34-7</v>
          </cell>
          <cell r="BY770"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0" t="str">
            <v>พบทรัพย์</v>
          </cell>
          <cell r="CA770"/>
          <cell r="CB770">
            <v>2</v>
          </cell>
          <cell r="CC770"/>
          <cell r="CD770"/>
          <cell r="CE770"/>
          <cell r="CF770"/>
          <cell r="CG770"/>
          <cell r="CH770"/>
          <cell r="CI770"/>
          <cell r="CJ770"/>
          <cell r="CK770"/>
          <cell r="CL770"/>
          <cell r="CM770"/>
          <cell r="CN770"/>
          <cell r="CO770"/>
        </row>
        <row r="771">
          <cell r="B771">
            <v>2242</v>
          </cell>
          <cell r="C771">
            <v>764</v>
          </cell>
          <cell r="D771">
            <v>25</v>
          </cell>
          <cell r="E771">
            <v>4</v>
          </cell>
          <cell r="F771">
            <v>2566</v>
          </cell>
          <cell r="G771">
            <v>800096346781</v>
          </cell>
          <cell r="H771" t="str">
            <v>นาย</v>
          </cell>
          <cell r="I771" t="str">
            <v>คำหล้า</v>
          </cell>
          <cell r="J771" t="str">
            <v>ผัดสา</v>
          </cell>
          <cell r="K771">
            <v>3501700141473</v>
          </cell>
          <cell r="L771" t="str">
            <v>ดอยเต่า</v>
          </cell>
          <cell r="M771" t="str">
            <v>เชียงใหม่ 3</v>
          </cell>
          <cell r="N771">
            <v>8</v>
          </cell>
          <cell r="O771" t="str">
            <v>สินเชื่อพัฒนาองค์กรชุมชน(รายบุคคล)</v>
          </cell>
          <cell r="P771" t="str">
            <v>1.บุคคลค้ำประกัน</v>
          </cell>
          <cell r="Q771">
            <v>30000</v>
          </cell>
          <cell r="R771">
            <v>7559.9</v>
          </cell>
          <cell r="S771" t="str">
            <v>จังหวัดฮอด</v>
          </cell>
          <cell r="T771" t="str">
            <v>ผบE427</v>
          </cell>
          <cell r="U771">
            <v>2565</v>
          </cell>
          <cell r="V771" t="str">
            <v>ผบE552</v>
          </cell>
          <cell r="W771">
            <v>2565</v>
          </cell>
          <cell r="AA771">
            <v>27</v>
          </cell>
          <cell r="AB771">
            <v>7</v>
          </cell>
          <cell r="AC771">
            <v>2565</v>
          </cell>
          <cell r="BB771" t="str">
            <v>คำสั่งสืบวันที่ 25/4/2566//สืบแล้ว รายงานผลสืบวันที่ 17/11/2566</v>
          </cell>
          <cell r="BC771" t="str">
            <v/>
          </cell>
          <cell r="BD771" t="str">
            <v/>
          </cell>
          <cell r="BE771" t="str">
            <v/>
          </cell>
          <cell r="BF771" t="str">
            <v/>
          </cell>
          <cell r="BG771" t="str">
            <v/>
          </cell>
          <cell r="BH771" t="str">
            <v/>
          </cell>
          <cell r="BI771" t="str">
            <v/>
          </cell>
          <cell r="BJ771" t="str">
            <v/>
          </cell>
          <cell r="BK771" t="str">
            <v/>
          </cell>
          <cell r="BL771" t="str">
            <v/>
          </cell>
          <cell r="BM771" t="str">
            <v/>
          </cell>
          <cell r="BN771" t="str">
            <v/>
          </cell>
          <cell r="BO771" t="str">
            <v/>
          </cell>
          <cell r="BP771" t="str">
            <v/>
          </cell>
          <cell r="BQ771" t="str">
            <v/>
          </cell>
          <cell r="BR771" t="str">
            <v/>
          </cell>
          <cell r="BS771" t="str">
            <v/>
          </cell>
          <cell r="BT771" t="str">
            <v>นายคำหล้า ผัดสา</v>
          </cell>
          <cell r="BU771">
            <v>888164010476</v>
          </cell>
          <cell r="BV771" t="str">
            <v>1.นายคำหล้า ผัดสา
2.นายจันทร์ ปิกแก้ว
3.นางสาวอำพร เงินยง
4.นายแกละ ติ๊บดอก</v>
          </cell>
          <cell r="BW771" t="str">
            <v>จำเลยที่ 1
จำเลยที่ 2
คู่สมรสจำเลยที่ 2
จำเลยที่ 3</v>
          </cell>
          <cell r="BX771" t="str">
            <v>3-5017-00141-47-3
1-5017-00007-93-2
1-5017-00064-15-4
3-5017-00141-65-1</v>
          </cell>
          <cell r="BY7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1" t="str">
            <v>ไม่พบทรัพย์</v>
          </cell>
          <cell r="CB771">
            <v>4</v>
          </cell>
        </row>
        <row r="772">
          <cell r="B772">
            <v>2243</v>
          </cell>
          <cell r="C772">
            <v>765</v>
          </cell>
          <cell r="D772">
            <v>18</v>
          </cell>
          <cell r="E772">
            <v>7</v>
          </cell>
          <cell r="F772">
            <v>2566</v>
          </cell>
          <cell r="G772" t="str">
            <v>800087218064 ,
 800106354981</v>
          </cell>
          <cell r="H772" t="str">
            <v>นางสาว</v>
          </cell>
          <cell r="I772" t="str">
            <v>แสงจันทร์</v>
          </cell>
          <cell r="J772" t="str">
            <v>กันทะโล</v>
          </cell>
          <cell r="K772" t="str">
            <v>3 5002 00018 97 3</v>
          </cell>
          <cell r="L772" t="str">
            <v>เชียงใหม่</v>
          </cell>
          <cell r="M772" t="str">
            <v>เชียงใหม่ 1</v>
          </cell>
          <cell r="N772">
            <v>8</v>
          </cell>
          <cell r="O772" t="str">
            <v>สินเชื่อธนาคารประชาชน , สินเชื่อผู้มีอาชีพอิสระ</v>
          </cell>
          <cell r="P772" t="str">
            <v>4.ไม่มีหลักประกัน</v>
          </cell>
          <cell r="Q772">
            <v>162492.14000000001</v>
          </cell>
          <cell r="R772">
            <v>46559.26</v>
          </cell>
          <cell r="S772" t="str">
            <v>จังหวัดฮอด</v>
          </cell>
          <cell r="T772" t="str">
            <v>ผบE884</v>
          </cell>
          <cell r="U772">
            <v>2565</v>
          </cell>
          <cell r="V772" t="str">
            <v>ผบE143</v>
          </cell>
          <cell r="W772">
            <v>2566</v>
          </cell>
          <cell r="X772">
            <v>13</v>
          </cell>
          <cell r="Y772">
            <v>2</v>
          </cell>
          <cell r="Z772">
            <v>2566</v>
          </cell>
          <cell r="AA772">
            <v>27</v>
          </cell>
          <cell r="AB772">
            <v>7</v>
          </cell>
          <cell r="AC772">
            <v>2565</v>
          </cell>
          <cell r="AH772"/>
          <cell r="AI772"/>
          <cell r="AJ772"/>
          <cell r="AK772"/>
          <cell r="AL772"/>
          <cell r="AM772"/>
          <cell r="AN772"/>
          <cell r="AO772"/>
          <cell r="AP772"/>
          <cell r="AQ772"/>
          <cell r="AR772"/>
          <cell r="AS772"/>
          <cell r="AT772"/>
          <cell r="AU772"/>
          <cell r="AV772"/>
          <cell r="AW772"/>
          <cell r="AX772"/>
          <cell r="AY772"/>
          <cell r="AZ772"/>
          <cell r="BA772"/>
          <cell r="BB772" t="str">
            <v>คำสั่งสืบวันที่18/07/2566</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cell r="CD772"/>
          <cell r="CE772"/>
          <cell r="CF772"/>
          <cell r="CG772"/>
          <cell r="CH772"/>
          <cell r="CI772"/>
          <cell r="CJ772"/>
          <cell r="CL772"/>
          <cell r="CM772"/>
          <cell r="CN772"/>
          <cell r="CO772"/>
        </row>
        <row r="773">
          <cell r="B773">
            <v>2244</v>
          </cell>
          <cell r="C773">
            <v>1396</v>
          </cell>
          <cell r="D773">
            <v>18</v>
          </cell>
          <cell r="E773">
            <v>7</v>
          </cell>
          <cell r="F773">
            <v>2566</v>
          </cell>
          <cell r="G773">
            <v>800098835732</v>
          </cell>
          <cell r="H773" t="str">
            <v>นางสาว</v>
          </cell>
          <cell r="I773" t="str">
            <v>เบ็ญจวรรณ</v>
          </cell>
          <cell r="J773" t="str">
            <v>วันชุ่ม</v>
          </cell>
          <cell r="K773">
            <v>3509900479939</v>
          </cell>
          <cell r="L773" t="str">
            <v>เชียงใหม่</v>
          </cell>
          <cell r="M773" t="str">
            <v>เชียงใหม่ 1</v>
          </cell>
          <cell r="N773">
            <v>8</v>
          </cell>
          <cell r="O773" t="str">
            <v>สินเชื่อธนาคารประชาชน</v>
          </cell>
          <cell r="P773" t="str">
            <v>1.บุคคลค้ำประกัน</v>
          </cell>
          <cell r="Q773">
            <v>88188.96</v>
          </cell>
          <cell r="R773"/>
          <cell r="S773" t="str">
            <v>แขวงเชียงใหม่</v>
          </cell>
          <cell r="T773" t="str">
            <v>ผบE5354</v>
          </cell>
          <cell r="U773">
            <v>2565</v>
          </cell>
          <cell r="V773" t="str">
            <v>ผบE8533</v>
          </cell>
          <cell r="W773">
            <v>2565</v>
          </cell>
          <cell r="X773"/>
          <cell r="Y773"/>
          <cell r="Z773"/>
          <cell r="AA773">
            <v>29</v>
          </cell>
          <cell r="AB773">
            <v>11</v>
          </cell>
          <cell r="AC773">
            <v>2565</v>
          </cell>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มีคำสั่งสืบทรัพย์วันที่ 18/07/2566//สืบแล้ว รายงานผลสืบวันที่ 13/11/2566</v>
          </cell>
          <cell r="BC773" t="str">
            <v/>
          </cell>
          <cell r="BD773" t="str">
            <v/>
          </cell>
          <cell r="BE773" t="str">
            <v/>
          </cell>
          <cell r="BF773" t="str">
            <v/>
          </cell>
          <cell r="BG773" t="str">
            <v/>
          </cell>
          <cell r="BH773" t="str">
            <v/>
          </cell>
          <cell r="BI773" t="str">
            <v/>
          </cell>
          <cell r="BJ773" t="str">
            <v/>
          </cell>
          <cell r="BK773" t="str">
            <v/>
          </cell>
          <cell r="BL773" t="str">
            <v/>
          </cell>
          <cell r="BM773" t="str">
            <v/>
          </cell>
          <cell r="BN773" t="str">
            <v/>
          </cell>
          <cell r="BO773" t="str">
            <v/>
          </cell>
          <cell r="BP773" t="str">
            <v/>
          </cell>
          <cell r="BQ773" t="str">
            <v/>
          </cell>
          <cell r="BR773" t="str">
            <v/>
          </cell>
          <cell r="BS773" t="str">
            <v/>
          </cell>
          <cell r="BT773" t="str">
            <v>นางสาวเบ็ญจวรรณ วันชุ่ม</v>
          </cell>
          <cell r="BU773">
            <v>883165010123</v>
          </cell>
          <cell r="BV773" t="str">
            <v>1.นางสาวเบ็ญจวรรณ วันชุ่ม
2.นางสาววิยะดา สวนแก้ว
3.นางพิกุล ธงดำ
4.นายประเทือง ธงดำ</v>
          </cell>
          <cell r="BW773" t="str">
            <v>จำเลยที่ 1
จำเลยที่ 2
จำเลยที่ 3
คู่สมรสจำเลยที่ 3</v>
          </cell>
          <cell r="BX773" t="str">
            <v>3-5099-00479-93-9
3-6099-00678-03-5
3-5006-00380-73-4
3-5006-00374-30-1</v>
          </cell>
          <cell r="BY77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3" t="str">
            <v>ไม่พบทรัพย์</v>
          </cell>
          <cell r="CA773"/>
          <cell r="CB773">
            <v>4</v>
          </cell>
          <cell r="CC773"/>
          <cell r="CD773"/>
          <cell r="CE773"/>
          <cell r="CF773"/>
          <cell r="CG773"/>
          <cell r="CH773"/>
          <cell r="CI773"/>
          <cell r="CJ773"/>
          <cell r="CL773"/>
          <cell r="CM773"/>
          <cell r="CN773"/>
          <cell r="CO773"/>
        </row>
        <row r="774">
          <cell r="B774">
            <v>2245</v>
          </cell>
          <cell r="C774">
            <v>766</v>
          </cell>
          <cell r="D774">
            <v>19</v>
          </cell>
          <cell r="E774">
            <v>6</v>
          </cell>
          <cell r="F774">
            <v>2566</v>
          </cell>
          <cell r="G774" t="str">
            <v>800106649133 , 800085202912</v>
          </cell>
          <cell r="H774" t="str">
            <v>นางสาว</v>
          </cell>
          <cell r="I774" t="str">
            <v>พรพิมล</v>
          </cell>
          <cell r="J774" t="str">
            <v>ตระกูล</v>
          </cell>
          <cell r="K774">
            <v>1530500056530</v>
          </cell>
          <cell r="L774" t="str">
            <v>เมญ่า-เชียงใหม่</v>
          </cell>
          <cell r="M774" t="str">
            <v>เชียงใหม่ 1</v>
          </cell>
          <cell r="N774">
            <v>8</v>
          </cell>
          <cell r="O774" t="str">
            <v>สินเชื่อธนาคารประชาชน</v>
          </cell>
          <cell r="P774" t="str">
            <v>1.บุคคลค้ำประกัน</v>
          </cell>
          <cell r="Q774">
            <v>159045.56</v>
          </cell>
          <cell r="R774">
            <v>54459.72</v>
          </cell>
          <cell r="S774" t="str">
            <v>แขวงเชียงใหม่</v>
          </cell>
          <cell r="T774" t="str">
            <v>ผบE374</v>
          </cell>
          <cell r="U774">
            <v>2566</v>
          </cell>
          <cell r="V774" t="str">
            <v>ผบE2146</v>
          </cell>
          <cell r="W774">
            <v>2566</v>
          </cell>
          <cell r="X774">
            <v>18</v>
          </cell>
          <cell r="Y774">
            <v>4</v>
          </cell>
          <cell r="Z774">
            <v>2566</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t="str">
            <v/>
          </cell>
          <cell r="BO774" t="str">
            <v/>
          </cell>
          <cell r="BP774" t="str">
            <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A774"/>
          <cell r="CB774">
            <v>4</v>
          </cell>
          <cell r="CC774"/>
          <cell r="CD774" t="str">
            <v>นางสาวเบ็ญจวรรณ วันชุ่ม</v>
          </cell>
          <cell r="CE774"/>
          <cell r="CF774"/>
          <cell r="CG774"/>
          <cell r="CH774"/>
        </row>
        <row r="775">
          <cell r="B775">
            <v>2246</v>
          </cell>
          <cell r="C775">
            <v>767</v>
          </cell>
          <cell r="D775">
            <v>6</v>
          </cell>
          <cell r="E775">
            <v>7</v>
          </cell>
          <cell r="F775">
            <v>2566</v>
          </cell>
          <cell r="G775">
            <v>800096785962</v>
          </cell>
          <cell r="H775" t="str">
            <v>นางสาว</v>
          </cell>
          <cell r="I775" t="str">
            <v>รัตติกาล</v>
          </cell>
          <cell r="J775" t="str">
            <v>หอมแก่นจันทร์</v>
          </cell>
          <cell r="K775">
            <v>1529900232864</v>
          </cell>
          <cell r="L775" t="str">
            <v>หนองหอย</v>
          </cell>
          <cell r="M775" t="str">
            <v>เชียงใหม่ 1</v>
          </cell>
          <cell r="N775">
            <v>8</v>
          </cell>
          <cell r="O775" t="str">
            <v>สินเชื่อธนาคารประชาชน</v>
          </cell>
          <cell r="P775" t="str">
            <v>1.บุคคลค้ำประกัน</v>
          </cell>
          <cell r="Q775">
            <v>139078</v>
          </cell>
          <cell r="R775">
            <v>33333.629999999997</v>
          </cell>
          <cell r="S775" t="str">
            <v>แขวงลำปาง</v>
          </cell>
          <cell r="T775" t="str">
            <v>ผบE1362</v>
          </cell>
          <cell r="U775">
            <v>2566</v>
          </cell>
          <cell r="V775" t="str">
            <v>ผบE1919</v>
          </cell>
          <cell r="W775">
            <v>2566</v>
          </cell>
          <cell r="X775">
            <v>1</v>
          </cell>
          <cell r="Y775">
            <v>5</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มีคำสั่งสืบทรัพย์วันที่ 6/07/2566//สืบแล้ว รายงานผลสืบวันที่ 13/11/2566</v>
          </cell>
          <cell r="BC775" t="str">
            <v/>
          </cell>
          <cell r="BD775" t="str">
            <v/>
          </cell>
          <cell r="BE775" t="str">
            <v/>
          </cell>
          <cell r="BF775" t="str">
            <v/>
          </cell>
          <cell r="BG775" t="str">
            <v/>
          </cell>
          <cell r="BH775" t="str">
            <v/>
          </cell>
          <cell r="BI775" t="str">
            <v/>
          </cell>
          <cell r="BJ775" t="str">
            <v/>
          </cell>
          <cell r="BK775" t="str">
            <v/>
          </cell>
          <cell r="BL775" t="str">
            <v/>
          </cell>
          <cell r="BM775" t="str">
            <v/>
          </cell>
          <cell r="BN775" t="str">
            <v/>
          </cell>
          <cell r="BO775" t="str">
            <v/>
          </cell>
          <cell r="BP775" t="str">
            <v/>
          </cell>
          <cell r="BQ775" t="str">
            <v/>
          </cell>
          <cell r="BR775" t="str">
            <v/>
          </cell>
          <cell r="BS775" t="str">
            <v/>
          </cell>
          <cell r="BT775" t="str">
            <v>นางสาวรัตติกาล หอมแก่นจันทร์</v>
          </cell>
          <cell r="BU775">
            <v>883164010348</v>
          </cell>
          <cell r="BV775" t="str">
            <v>1.นางสาวรัตติกาล หอมแก่นจันทร์
2.นายพงษ์เทพ แก้วใจ</v>
          </cell>
          <cell r="BW775" t="str">
            <v>จำเลยที่ 1
จำเลยที่ 2</v>
          </cell>
          <cell r="BX775" t="str">
            <v>1-5299-00232-86-4
1-5299-00033-09-8</v>
          </cell>
          <cell r="BY775"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5" t="str">
            <v>ไม่พบทรัพย์</v>
          </cell>
          <cell r="CA775"/>
          <cell r="CB775">
            <v>2</v>
          </cell>
          <cell r="CC775"/>
          <cell r="CD775" t="str">
            <v>นางสาวรัตติกาล หอมแก่นจันทร์</v>
          </cell>
          <cell r="CE775"/>
          <cell r="CF775"/>
          <cell r="CG775"/>
          <cell r="CH775"/>
        </row>
        <row r="776">
          <cell r="B776">
            <v>2247</v>
          </cell>
          <cell r="C776">
            <v>768</v>
          </cell>
          <cell r="D776">
            <v>10</v>
          </cell>
          <cell r="E776">
            <v>7</v>
          </cell>
          <cell r="F776">
            <v>2566</v>
          </cell>
          <cell r="G776">
            <v>800043781536</v>
          </cell>
          <cell r="H776" t="str">
            <v>นางสาว</v>
          </cell>
          <cell r="I776" t="str">
            <v>นัษฐภรณ์</v>
          </cell>
          <cell r="J776" t="str">
            <v>วงษ์เวียน</v>
          </cell>
          <cell r="K776">
            <v>1509900288401</v>
          </cell>
          <cell r="L776" t="str">
            <v>หนองหอย</v>
          </cell>
          <cell r="M776" t="str">
            <v>เชียงใหม่ 1</v>
          </cell>
          <cell r="N776">
            <v>8</v>
          </cell>
          <cell r="O776" t="str">
            <v>สินเชื่อธนาคารประชาชน</v>
          </cell>
          <cell r="P776" t="str">
            <v>1.บุคคลค้ำประกัน</v>
          </cell>
          <cell r="Q776">
            <v>77657.72</v>
          </cell>
          <cell r="R776">
            <v>34422.28</v>
          </cell>
          <cell r="S776" t="str">
            <v>แขวงเชียงใหม่</v>
          </cell>
          <cell r="T776" t="str">
            <v>ผบE1442</v>
          </cell>
          <cell r="U776">
            <v>2566</v>
          </cell>
          <cell r="V776" t="str">
            <v>ผบE3284</v>
          </cell>
          <cell r="W776">
            <v>2566</v>
          </cell>
          <cell r="X776">
            <v>16</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คำสั่งสืบทรัพย์วันที่ 10/07/2566//รายงานผลสืบทรัพย์วันที่ 24/10/2566</v>
          </cell>
          <cell r="BC776" t="str">
            <v/>
          </cell>
          <cell r="BD776" t="str">
            <v/>
          </cell>
          <cell r="BE776" t="str">
            <v/>
          </cell>
          <cell r="BF776" t="str">
            <v/>
          </cell>
          <cell r="BG776" t="str">
            <v/>
          </cell>
          <cell r="BH776" t="str">
            <v/>
          </cell>
          <cell r="BI776" t="str">
            <v/>
          </cell>
          <cell r="BJ776" t="str">
            <v/>
          </cell>
          <cell r="BK776" t="str">
            <v/>
          </cell>
          <cell r="BL776" t="str">
            <v/>
          </cell>
          <cell r="BM776" t="str">
            <v/>
          </cell>
          <cell r="BN776" t="str">
            <v/>
          </cell>
          <cell r="BO776" t="str">
            <v/>
          </cell>
          <cell r="BP776" t="str">
            <v/>
          </cell>
          <cell r="BQ776" t="str">
            <v/>
          </cell>
          <cell r="BR776" t="str">
            <v/>
          </cell>
          <cell r="BS776" t="str">
            <v/>
          </cell>
          <cell r="BT776" t="str">
            <v>นางสาวนัษฐภรณ์ วงษ์เวียน</v>
          </cell>
          <cell r="BU776">
            <v>883165010899</v>
          </cell>
          <cell r="BV776" t="str">
            <v>1.นางสาวนัษฐภรณ์ วงษ์เวียน
2.นางสาวสาวิตรี อินวงค์
3.นายเกรียงไกร สุภฤทธิ์ศิริกุล</v>
          </cell>
          <cell r="BW776" t="str">
            <v>จำเลยที่ 1
จำเลยที่ 2
จำเลยที่ 3</v>
          </cell>
          <cell r="BX776" t="str">
            <v>1-5099-00288-40-1
1-5013-90000-01-3
3-5099-01296-64-1</v>
          </cell>
          <cell r="BY776"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6" t="str">
            <v>พบ</v>
          </cell>
          <cell r="CA776"/>
          <cell r="CB776">
            <v>3</v>
          </cell>
          <cell r="CC776"/>
          <cell r="CD776" t="str">
            <v>นางสาวนัษฐภรณ์ วงษ์เวียน</v>
          </cell>
          <cell r="CE776"/>
          <cell r="CF776"/>
          <cell r="CG776"/>
          <cell r="CH776"/>
        </row>
        <row r="777">
          <cell r="B777">
            <v>2248</v>
          </cell>
          <cell r="C777">
            <v>769</v>
          </cell>
          <cell r="D777">
            <v>10</v>
          </cell>
          <cell r="E777">
            <v>7</v>
          </cell>
          <cell r="F777">
            <v>2566</v>
          </cell>
          <cell r="G777">
            <v>800015392205</v>
          </cell>
          <cell r="H777" t="str">
            <v>นาย</v>
          </cell>
          <cell r="I777" t="str">
            <v>ทวี</v>
          </cell>
          <cell r="J777" t="str">
            <v>อนันต๊ะ</v>
          </cell>
          <cell r="K777">
            <v>3540600168433</v>
          </cell>
          <cell r="L777" t="str">
            <v>เชียงใหม่</v>
          </cell>
          <cell r="M777" t="str">
            <v>เชียงใหม่ 1</v>
          </cell>
          <cell r="N777">
            <v>8</v>
          </cell>
          <cell r="O777" t="str">
            <v>ธปช.</v>
          </cell>
          <cell r="P777" t="str">
            <v>1.บุคคลค้ำประกัน</v>
          </cell>
          <cell r="Q777">
            <v>29560.560000000001</v>
          </cell>
          <cell r="R777">
            <v>12</v>
          </cell>
          <cell r="S777" t="str">
            <v>แขวงเชียงใหม่</v>
          </cell>
          <cell r="T777" t="str">
            <v>ผบ.2624</v>
          </cell>
          <cell r="U777">
            <v>2562</v>
          </cell>
          <cell r="V777" t="str">
            <v>ผบ.3063</v>
          </cell>
          <cell r="W777">
            <v>2562</v>
          </cell>
          <cell r="X777"/>
          <cell r="Y777"/>
          <cell r="Z777"/>
          <cell r="AA777">
            <v>12</v>
          </cell>
          <cell r="AB777">
            <v>5</v>
          </cell>
          <cell r="AC777">
            <v>2562</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นายทวี อนันต๊ะ</v>
          </cell>
          <cell r="BU777">
            <v>883161010237</v>
          </cell>
          <cell r="BV777" t="str">
            <v>1.นายทวี อนันต๊ะ
2.นางสมจิต อนันต๊ะ
3.นายพิชัย ก๋าวิเต
4.นางสาวอรทัย คำแดง
5.นายแสง บุญวงค์
6.นางสาวจำปี ม่วงสีทอง</v>
          </cell>
          <cell r="BW777" t="str">
            <v xml:space="preserve">จำเลยที่ 1
คู่สมรสจำเลยที่ 1
จำเลยที่ 2
คู่สมรสจำเลยที่ 2
จำเลยที่ 3
คู่สมรสจำเลยที่ 3
</v>
          </cell>
          <cell r="BX777" t="str">
            <v>3-5406-001168-43-3
3-5406-00176-05-3
3-5705-00453-06-3
3-5710-00128-95-4
3-3020-00502-88-8
3-1702-00323-87-7</v>
          </cell>
          <cell r="BY777"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7" t="str">
            <v>พบ</v>
          </cell>
          <cell r="CA777"/>
          <cell r="CB777">
            <v>6</v>
          </cell>
          <cell r="CC777"/>
          <cell r="CD777" t="str">
            <v>นายทวี อนันต๊ะ</v>
          </cell>
          <cell r="CE777"/>
          <cell r="CF777"/>
          <cell r="CG777"/>
          <cell r="CH777"/>
        </row>
        <row r="778">
          <cell r="B778">
            <v>2249</v>
          </cell>
          <cell r="C778">
            <v>770</v>
          </cell>
          <cell r="D778">
            <v>10</v>
          </cell>
          <cell r="E778">
            <v>7</v>
          </cell>
          <cell r="F778">
            <v>2566</v>
          </cell>
          <cell r="G778">
            <v>800014749694</v>
          </cell>
          <cell r="H778" t="str">
            <v>นาง</v>
          </cell>
          <cell r="I778" t="str">
            <v>กชชวรรณ</v>
          </cell>
          <cell r="J778" t="str">
            <v>อาภาภัทรฐานิต</v>
          </cell>
          <cell r="K778">
            <v>3501900651319</v>
          </cell>
          <cell r="L778" t="str">
            <v>เชียงใหม่</v>
          </cell>
          <cell r="M778" t="str">
            <v>เชียงใหม่ 1</v>
          </cell>
          <cell r="N778">
            <v>8</v>
          </cell>
          <cell r="O778" t="str">
            <v>สินเชื่อธนาคารประชาชน</v>
          </cell>
          <cell r="P778" t="str">
            <v>1.บุคคลค้ำประกัน</v>
          </cell>
          <cell r="Q778">
            <v>41769.06</v>
          </cell>
          <cell r="R778">
            <v>26182.04</v>
          </cell>
          <cell r="S778" t="str">
            <v>แขวงเชียงใหม่</v>
          </cell>
          <cell r="T778" t="str">
            <v>ผบE209</v>
          </cell>
          <cell r="U778">
            <v>2564</v>
          </cell>
          <cell r="V778" t="str">
            <v>ผบE2004</v>
          </cell>
          <cell r="W778">
            <v>2564</v>
          </cell>
          <cell r="X778"/>
          <cell r="Y778"/>
          <cell r="Z778"/>
          <cell r="AA778">
            <v>23</v>
          </cell>
          <cell r="AB778">
            <v>8</v>
          </cell>
          <cell r="AC778">
            <v>2564</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t="str">
            <v/>
          </cell>
          <cell r="BD778" t="str">
            <v/>
          </cell>
          <cell r="BE778" t="str">
            <v/>
          </cell>
          <cell r="BF778" t="str">
            <v/>
          </cell>
          <cell r="BG778" t="str">
            <v/>
          </cell>
          <cell r="BH778" t="str">
            <v/>
          </cell>
          <cell r="BI778" t="str">
            <v/>
          </cell>
          <cell r="BJ778" t="str">
            <v/>
          </cell>
          <cell r="BK778" t="str">
            <v/>
          </cell>
          <cell r="BL778" t="str">
            <v/>
          </cell>
          <cell r="BM778" t="str">
            <v/>
          </cell>
          <cell r="BN778" t="str">
            <v/>
          </cell>
          <cell r="BO778" t="str">
            <v/>
          </cell>
          <cell r="BP778" t="str">
            <v/>
          </cell>
          <cell r="BQ778" t="str">
            <v/>
          </cell>
          <cell r="BR778" t="str">
            <v/>
          </cell>
          <cell r="BS778" t="str">
            <v/>
          </cell>
          <cell r="BT778" t="str">
            <v>นางกชชวรรณ อาภาภัทรฐานิต</v>
          </cell>
          <cell r="BU778">
            <v>883163011691</v>
          </cell>
          <cell r="BV778" t="str">
            <v>1.นางกชชวรรณ อาภาภัทรฐานิต
2.นายสนั่น เมืองลือ
3.นางวันทนีย์ ธรรมรักษ์
4.นายสุวิวัตร พุทธา</v>
          </cell>
          <cell r="BW778" t="str">
            <v>จำเลยที่ 1
คู่สมรสจำเลยที่ 1
จำเลยที่ 2
คู่สมรสจำเลยที่ 2</v>
          </cell>
          <cell r="BX778" t="str">
            <v>3-5019-00651-31-9
3-5101-00229-07-7
3-5804-00036-86-0
3-3411-00744-93-4</v>
          </cell>
          <cell r="BY77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8" t="str">
            <v>พบ</v>
          </cell>
          <cell r="CA778"/>
          <cell r="CB778">
            <v>4</v>
          </cell>
          <cell r="CC778"/>
          <cell r="CD778" t="str">
            <v>นางกชชวรรณ อาภาภัทรฐานิต</v>
          </cell>
          <cell r="CE778"/>
          <cell r="CF778"/>
          <cell r="CG778"/>
          <cell r="CH778"/>
        </row>
        <row r="779">
          <cell r="B779">
            <v>2250</v>
          </cell>
          <cell r="C779">
            <v>771</v>
          </cell>
          <cell r="D779">
            <v>15</v>
          </cell>
          <cell r="E779">
            <v>6</v>
          </cell>
          <cell r="F779">
            <v>2566</v>
          </cell>
          <cell r="G779" t="str">
            <v>800085778093,
800085778101,
800095661784</v>
          </cell>
          <cell r="H779" t="str">
            <v>นาย</v>
          </cell>
          <cell r="I779" t="str">
            <v>ชัยณรงค์</v>
          </cell>
          <cell r="J779" t="str">
            <v>วงษาปัดนา</v>
          </cell>
          <cell r="K779">
            <v>1100700968218</v>
          </cell>
          <cell r="L779" t="str">
            <v>ถนนทิพย์เนตร</v>
          </cell>
          <cell r="M779" t="str">
            <v>เชียงใหม่ 1</v>
          </cell>
          <cell r="N779">
            <v>8</v>
          </cell>
          <cell r="O779" t="str">
            <v>สินเชื่อธนาคารประชาชน</v>
          </cell>
          <cell r="P779" t="str">
            <v>1.บุคคลค้ำประกัน</v>
          </cell>
          <cell r="Q779">
            <v>132206</v>
          </cell>
          <cell r="R779">
            <v>62021.51</v>
          </cell>
          <cell r="S779" t="str">
            <v>แขวงเชียงใหม่</v>
          </cell>
          <cell r="T779" t="str">
            <v>ผบE1437</v>
          </cell>
          <cell r="U779">
            <v>2566</v>
          </cell>
          <cell r="V779" t="str">
            <v>ผบE3283</v>
          </cell>
          <cell r="W779">
            <v>2566</v>
          </cell>
          <cell r="X779">
            <v>16</v>
          </cell>
          <cell r="Y779">
            <v>5</v>
          </cell>
          <cell r="Z779">
            <v>2566</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15/06/2566//รายงานผลสืบทรัพย์วันที่ 13/11/2566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นายชัยณรงค์ วงษาปัดนา</v>
          </cell>
          <cell r="BU779">
            <v>883165010898</v>
          </cell>
          <cell r="BV779" t="str">
            <v>1.นายชัยณรงค์ วงษาปัดนา
2.นางสาวอรอนงค์ วงษาปัดนา
3.นางสาวสิริพิม ยี่แก้ว</v>
          </cell>
          <cell r="BW779" t="str">
            <v>จำเลยที่ 1
จำเลยที่ 2
จำเลยที่ 3</v>
          </cell>
          <cell r="BX779" t="str">
            <v>1-1007-00968-21-8
1-1007-01797-43-3
1-5009-00193-79-8</v>
          </cell>
          <cell r="BY779"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79" t="str">
            <v>ไม่พบทรัพย์</v>
          </cell>
          <cell r="CA779"/>
          <cell r="CB779">
            <v>3</v>
          </cell>
          <cell r="CC779"/>
          <cell r="CD779" t="str">
            <v>นายชัยณรงค์ วงษาปัดนา</v>
          </cell>
          <cell r="CE779"/>
          <cell r="CF779"/>
          <cell r="CG779"/>
          <cell r="CH779"/>
        </row>
        <row r="780">
          <cell r="B780">
            <v>2254</v>
          </cell>
          <cell r="C780">
            <v>772</v>
          </cell>
          <cell r="D780">
            <v>7</v>
          </cell>
          <cell r="E780">
            <v>9</v>
          </cell>
          <cell r="F780">
            <v>2566</v>
          </cell>
          <cell r="G780">
            <v>800030687613</v>
          </cell>
          <cell r="H780" t="str">
            <v>นาย</v>
          </cell>
          <cell r="I780" t="str">
            <v xml:space="preserve">พงษ์ศักด์ </v>
          </cell>
          <cell r="J780" t="str">
            <v>วรรณตระกูล</v>
          </cell>
          <cell r="K780"/>
          <cell r="L780" t="str">
            <v>หางดง</v>
          </cell>
          <cell r="M780" t="str">
            <v>เชียงใหม่ 3</v>
          </cell>
          <cell r="N780">
            <v>8</v>
          </cell>
          <cell r="O780"/>
          <cell r="P780"/>
          <cell r="Q780"/>
          <cell r="R780"/>
          <cell r="S780" t="str">
            <v>แขวงเชียงใหม่</v>
          </cell>
          <cell r="T780"/>
          <cell r="U780"/>
          <cell r="V780" t="str">
            <v>ผบE8518</v>
          </cell>
          <cell r="W780">
            <v>2565</v>
          </cell>
          <cell r="X780"/>
          <cell r="Y780"/>
          <cell r="Z780"/>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นำส่งต้นฉบับโฉนดที่ดินและสัญญาจำนอง</v>
          </cell>
          <cell r="BC780" t="str">
            <v/>
          </cell>
          <cell r="BD780" t="str">
            <v/>
          </cell>
          <cell r="BE780" t="str">
            <v/>
          </cell>
          <cell r="BF780" t="str">
            <v/>
          </cell>
          <cell r="BG780" t="str">
            <v/>
          </cell>
          <cell r="BH780" t="str">
            <v/>
          </cell>
          <cell r="BI780" t="str">
            <v/>
          </cell>
          <cell r="BJ780" t="str">
            <v/>
          </cell>
          <cell r="BK780" t="str">
            <v/>
          </cell>
          <cell r="BL780" t="str">
            <v/>
          </cell>
          <cell r="BM780" t="str">
            <v/>
          </cell>
          <cell r="BN780" t="str">
            <v/>
          </cell>
          <cell r="BO780" t="str">
            <v/>
          </cell>
          <cell r="BP780" t="str">
            <v/>
          </cell>
          <cell r="BQ780" t="str">
            <v/>
          </cell>
          <cell r="BR780" t="str">
            <v/>
          </cell>
          <cell r="BS780" t="str">
            <v/>
          </cell>
          <cell r="BT780" t="str">
            <v>นายพงษ์ศักด์  วรรณตระกูล</v>
          </cell>
          <cell r="BU780">
            <v>0</v>
          </cell>
          <cell r="BV780"/>
          <cell r="BW780"/>
          <cell r="BX780"/>
          <cell r="BY780"/>
          <cell r="BZ780"/>
          <cell r="CA780"/>
          <cell r="CB780"/>
          <cell r="CC780"/>
          <cell r="CD780"/>
          <cell r="CE780"/>
          <cell r="CF780"/>
          <cell r="CG780"/>
          <cell r="CH780"/>
          <cell r="CI780"/>
          <cell r="CJ780"/>
          <cell r="CK780"/>
          <cell r="CL780"/>
          <cell r="CM780"/>
          <cell r="CN780"/>
          <cell r="CO780"/>
          <cell r="CP780"/>
        </row>
        <row r="781">
          <cell r="B781">
            <v>2255</v>
          </cell>
          <cell r="C781">
            <v>773</v>
          </cell>
          <cell r="D781">
            <v>7</v>
          </cell>
          <cell r="E781">
            <v>9</v>
          </cell>
          <cell r="F781">
            <v>2566</v>
          </cell>
          <cell r="G781">
            <v>822053004682</v>
          </cell>
          <cell r="H781" t="str">
            <v>นางสาว</v>
          </cell>
          <cell r="I781" t="str">
            <v>กัญญา</v>
          </cell>
          <cell r="J781" t="str">
            <v>แซ่กัง</v>
          </cell>
          <cell r="K781"/>
          <cell r="L781" t="str">
            <v>สารภี</v>
          </cell>
          <cell r="M781" t="str">
            <v>เชียงใหม่ 3</v>
          </cell>
          <cell r="N781">
            <v>8</v>
          </cell>
          <cell r="O781"/>
          <cell r="P781"/>
          <cell r="Q781"/>
          <cell r="R781"/>
          <cell r="S781" t="str">
            <v>แขวงเชียงใหม่</v>
          </cell>
          <cell r="T781"/>
          <cell r="U781"/>
          <cell r="V781" t="str">
            <v>ผบE794</v>
          </cell>
          <cell r="W781">
            <v>2566</v>
          </cell>
          <cell r="X781"/>
          <cell r="Y781"/>
          <cell r="Z781"/>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นำส่งต้นฉบับโฉนดที่ดินและสัญญาจำนอง</v>
          </cell>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นางสาวกัญญา แซ่กัง</v>
          </cell>
          <cell r="BU781">
            <v>0</v>
          </cell>
          <cell r="BV781"/>
          <cell r="BW781"/>
          <cell r="BX781"/>
          <cell r="BY781"/>
          <cell r="BZ781"/>
          <cell r="CA781"/>
          <cell r="CB781"/>
          <cell r="CC781"/>
          <cell r="CD781"/>
          <cell r="CE781"/>
          <cell r="CF781"/>
          <cell r="CG781"/>
          <cell r="CH781"/>
          <cell r="CI781"/>
          <cell r="CJ781"/>
          <cell r="CK781"/>
          <cell r="CL781"/>
          <cell r="CM781"/>
          <cell r="CN781"/>
          <cell r="CO781"/>
          <cell r="CP781"/>
        </row>
        <row r="782">
          <cell r="B782">
            <v>2256</v>
          </cell>
          <cell r="C782">
            <v>774</v>
          </cell>
          <cell r="D782">
            <v>7</v>
          </cell>
          <cell r="E782">
            <v>9</v>
          </cell>
          <cell r="F782">
            <v>2566</v>
          </cell>
          <cell r="G782">
            <v>800060316216</v>
          </cell>
          <cell r="H782" t="str">
            <v>นาย</v>
          </cell>
          <cell r="I782" t="str">
            <v>เกรียงไกร</v>
          </cell>
          <cell r="J782" t="str">
            <v>คำแสน</v>
          </cell>
          <cell r="K782"/>
          <cell r="L782" t="str">
            <v>แม่วาง</v>
          </cell>
          <cell r="M782" t="str">
            <v>เชียงใหม่ 3</v>
          </cell>
          <cell r="N782">
            <v>8</v>
          </cell>
          <cell r="O782"/>
          <cell r="P782"/>
          <cell r="Q782"/>
          <cell r="R782"/>
          <cell r="S782" t="str">
            <v>แขวงเชียงใหม่</v>
          </cell>
          <cell r="T782"/>
          <cell r="U782"/>
          <cell r="V782" t="str">
            <v>ผบ.3888</v>
          </cell>
          <cell r="W782">
            <v>2555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นายเกรียงไกร คำแสน</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2257</v>
          </cell>
          <cell r="C783">
            <v>775</v>
          </cell>
          <cell r="D783">
            <v>12</v>
          </cell>
          <cell r="E783">
            <v>9</v>
          </cell>
          <cell r="F783">
            <v>2566</v>
          </cell>
          <cell r="G783" t="str">
            <v>800081547286,
800081547302,
800081547294</v>
          </cell>
          <cell r="H783" t="str">
            <v>นางสาว</v>
          </cell>
          <cell r="I783" t="str">
            <v>ลักษณา</v>
          </cell>
          <cell r="J783" t="str">
            <v>คำเจริญ</v>
          </cell>
          <cell r="K783"/>
          <cell r="L783" t="str">
            <v>แม่วาง</v>
          </cell>
          <cell r="M783" t="str">
            <v>เชียงใหม่ 3</v>
          </cell>
          <cell r="N783">
            <v>8</v>
          </cell>
          <cell r="O783"/>
          <cell r="P783"/>
          <cell r="Q783"/>
          <cell r="R783"/>
          <cell r="S783" t="str">
            <v>แขวงเชียงใหม่</v>
          </cell>
          <cell r="T783"/>
          <cell r="U783"/>
          <cell r="V783" t="str">
            <v>ผบE1951</v>
          </cell>
          <cell r="W783">
            <v>2563</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นำส่งต้นฉบับโฉนดที่ดินและสัญญาจำนอง//บคค.ส่งประกาศที่สนง.21/11/2566</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นางสาวลักษณา คำเจริญ</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2258</v>
          </cell>
          <cell r="C784">
            <v>776</v>
          </cell>
          <cell r="D784"/>
          <cell r="E784"/>
          <cell r="F784"/>
          <cell r="G784">
            <v>800059946361</v>
          </cell>
          <cell r="H784" t="str">
            <v>นาย</v>
          </cell>
          <cell r="I784" t="str">
            <v>วรินทร์นวัต</v>
          </cell>
          <cell r="J784" t="str">
            <v>อัชฌาสุตานันท์</v>
          </cell>
          <cell r="K784"/>
          <cell r="L784"/>
          <cell r="M784" t="str">
            <v>เชียงใหม่ 3</v>
          </cell>
          <cell r="N784">
            <v>8</v>
          </cell>
          <cell r="O784"/>
          <cell r="P784"/>
          <cell r="Q784"/>
          <cell r="R784"/>
          <cell r="S784" t="str">
            <v>จังหวัดเชียงใหม่</v>
          </cell>
          <cell r="T784"/>
          <cell r="U784"/>
          <cell r="V784" t="str">
            <v>ผบE1198</v>
          </cell>
          <cell r="W784">
            <v>2565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นายวรินทร์นวัต อัชฌาสุตานันท์</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2259</v>
          </cell>
          <cell r="C785">
            <v>777</v>
          </cell>
          <cell r="D785">
            <v>24</v>
          </cell>
          <cell r="E785">
            <v>5</v>
          </cell>
          <cell r="F785">
            <v>2566</v>
          </cell>
          <cell r="G785">
            <v>800049845228</v>
          </cell>
          <cell r="H785" t="str">
            <v>กลุ่มเครดิตยูเนี่ยมตำบลโปงทุ่ง</v>
          </cell>
          <cell r="I785"/>
          <cell r="J785"/>
          <cell r="K785"/>
          <cell r="L785" t="str">
            <v>ดอยเต่า</v>
          </cell>
          <cell r="M785" t="str">
            <v>เชียงใหม่ 3</v>
          </cell>
          <cell r="N785">
            <v>8</v>
          </cell>
          <cell r="O785" t="str">
            <v>สินเชื่อพัฒนาชนบท</v>
          </cell>
          <cell r="P785" t="str">
            <v>1.บุคคลค้ำประกัน</v>
          </cell>
          <cell r="Q785">
            <v>438712.61</v>
          </cell>
          <cell r="R785">
            <v>72883.56</v>
          </cell>
          <cell r="S785" t="str">
            <v>จังหวัดฮอด</v>
          </cell>
          <cell r="T785" t="str">
            <v>ผบE300</v>
          </cell>
          <cell r="U785">
            <v>2563</v>
          </cell>
          <cell r="V785" t="str">
            <v>ผบE300</v>
          </cell>
          <cell r="W785">
            <v>2563</v>
          </cell>
          <cell r="X785"/>
          <cell r="Y785"/>
          <cell r="Z785"/>
          <cell r="AA785">
            <v>8</v>
          </cell>
          <cell r="AB785">
            <v>9</v>
          </cell>
          <cell r="AC785">
            <v>2563</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รายงานวันที่ 4/12/2566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 xml:space="preserve">กลุ่มเครดิตยูเนี่ยมตำบลโปงทุ่ง </v>
          </cell>
          <cell r="BU785">
            <v>883263011408</v>
          </cell>
          <cell r="BV785"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5"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5" t="str">
            <v>3-5017-00237-33-1
3-5017-00239-31-7
1-5017-00057-93-0
3-5017-00188-72-1
3-5106-00640-59-1
3-5017-00234-84-6
3-5017-00244-42-6
3-5103-00050-01-1
3-5013-00050-02-0
3-5017-00237-25-0
3-5017-00241-98-2
3-5017-00210-06-8
3-5017-00192-55-8
3-5017-00246-37-2
3-5017-00244-22-1
3-5017-00244-23-0
3-5017-00192-79-5
3-5106-00648-32-0</v>
          </cell>
          <cell r="BY78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5" t="str">
            <v>ไม่พบทรัพย์</v>
          </cell>
          <cell r="CA785"/>
          <cell r="CB785"/>
          <cell r="CC785"/>
          <cell r="CD785"/>
          <cell r="CE785"/>
          <cell r="CF785"/>
          <cell r="CG785"/>
          <cell r="CH785"/>
          <cell r="CI785"/>
          <cell r="CJ785"/>
          <cell r="CK785"/>
          <cell r="CL785"/>
          <cell r="CM785"/>
          <cell r="CN785"/>
          <cell r="CO785"/>
        </row>
        <row r="786">
          <cell r="B786">
            <v>2260</v>
          </cell>
          <cell r="C786">
            <v>778</v>
          </cell>
          <cell r="D786">
            <v>17</v>
          </cell>
          <cell r="E786">
            <v>8</v>
          </cell>
          <cell r="F786">
            <v>2566</v>
          </cell>
          <cell r="G786" t="str">
            <v>800094984013,
800073309877</v>
          </cell>
          <cell r="H786" t="str">
            <v>นาย</v>
          </cell>
          <cell r="I786" t="str">
            <v>นัฏฐาวุธ</v>
          </cell>
          <cell r="J786" t="str">
            <v>สุภาโพน</v>
          </cell>
          <cell r="K786">
            <v>1500200025761</v>
          </cell>
          <cell r="L786" t="str">
            <v>ฮอด</v>
          </cell>
          <cell r="M786" t="str">
            <v>เชียงใหม่ 3</v>
          </cell>
          <cell r="N786">
            <v>8</v>
          </cell>
          <cell r="O786" t="str">
            <v>สินเชื่อธนาคารประชาชน</v>
          </cell>
          <cell r="P786" t="str">
            <v>1.บุคคลค้ำประกัน</v>
          </cell>
          <cell r="Q786">
            <v>23328</v>
          </cell>
          <cell r="R786">
            <v>8162.56</v>
          </cell>
          <cell r="S786" t="str">
            <v>จังหวัดฮอด</v>
          </cell>
          <cell r="T786" t="str">
            <v>ผบE802</v>
          </cell>
          <cell r="U786">
            <v>2565</v>
          </cell>
          <cell r="V786" t="str">
            <v>ผบE901</v>
          </cell>
          <cell r="W786">
            <v>2565</v>
          </cell>
          <cell r="X786">
            <v>22</v>
          </cell>
          <cell r="Y786">
            <v>11</v>
          </cell>
          <cell r="Z786">
            <v>2565</v>
          </cell>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นายนัฏฐาวุธ สุภาโพน</v>
          </cell>
          <cell r="BU786" t="str">
            <v>888165010301,
888165010302</v>
          </cell>
          <cell r="BV786"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6" t="str">
            <v>จำเลยที่ 1
จำเลยที่ 2
คู่สมรสจำเลยที่ 2
จำเลยที่ 3
คู่สมรสจำเลยที่ 3</v>
          </cell>
          <cell r="BX786" t="str">
            <v xml:space="preserve">1-5002-00025-76-1
3-5106-00238-52-1
3-5002-00155-27-0
3-5002-00165-04-6
1-5002-00104-42-3
</v>
          </cell>
          <cell r="BY786"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6" t="str">
            <v>พบทรัพย์</v>
          </cell>
          <cell r="CA786"/>
          <cell r="CB786"/>
          <cell r="CC786"/>
          <cell r="CD786"/>
          <cell r="CE786"/>
          <cell r="CF786"/>
          <cell r="CG786"/>
          <cell r="CH786"/>
          <cell r="CI786"/>
          <cell r="CJ786"/>
          <cell r="CK786"/>
          <cell r="CL786"/>
          <cell r="CM786"/>
          <cell r="CN786"/>
          <cell r="CO786"/>
        </row>
        <row r="787">
          <cell r="B787">
            <v>2261</v>
          </cell>
          <cell r="C787">
            <v>779</v>
          </cell>
          <cell r="D787"/>
          <cell r="E787"/>
          <cell r="F787"/>
          <cell r="G787">
            <v>800063699394</v>
          </cell>
          <cell r="H787" t="str">
            <v>นาย</v>
          </cell>
          <cell r="I787" t="str">
            <v>ชุติเดช</v>
          </cell>
          <cell r="J787" t="str">
            <v>จันทร์ณรงค์ชัย</v>
          </cell>
          <cell r="K787" t="str">
            <v>1-5099-01003-45-1</v>
          </cell>
          <cell r="L787" t="str">
            <v>สันกำแพง</v>
          </cell>
          <cell r="M787" t="str">
            <v>เชียงใหม่ 3</v>
          </cell>
          <cell r="N787">
            <v>8</v>
          </cell>
          <cell r="O787" t="str">
            <v>สินเชื่อธนาคารประชาชน</v>
          </cell>
          <cell r="P787" t="str">
            <v>1.บุคคลค้ำประกัน</v>
          </cell>
          <cell r="Q787"/>
          <cell r="R787"/>
          <cell r="S787" t="str">
            <v>แขวงเชียงใหม่</v>
          </cell>
          <cell r="T787" t="str">
            <v>ผบE5686</v>
          </cell>
          <cell r="U787">
            <v>2564</v>
          </cell>
          <cell r="V787" t="str">
            <v>ผบE5197</v>
          </cell>
          <cell r="W787">
            <v>2565</v>
          </cell>
          <cell r="X787"/>
          <cell r="Y787"/>
          <cell r="Z787"/>
          <cell r="AA787">
            <v>25</v>
          </cell>
          <cell r="AB787">
            <v>7</v>
          </cell>
          <cell r="AC787">
            <v>2565</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cell r="BC787" t="str">
            <v/>
          </cell>
          <cell r="BD787" t="str">
            <v/>
          </cell>
          <cell r="BE787" t="str">
            <v/>
          </cell>
          <cell r="BF787" t="str">
            <v/>
          </cell>
          <cell r="BG787" t="str">
            <v/>
          </cell>
          <cell r="BH787" t="str">
            <v/>
          </cell>
          <cell r="BI787" t="str">
            <v/>
          </cell>
          <cell r="BJ787" t="str">
            <v/>
          </cell>
          <cell r="BK787" t="str">
            <v/>
          </cell>
          <cell r="BL787" t="str">
            <v/>
          </cell>
          <cell r="BM787" t="str">
            <v/>
          </cell>
          <cell r="BN787" t="str">
            <v/>
          </cell>
          <cell r="BO787" t="str">
            <v/>
          </cell>
          <cell r="BP787" t="str">
            <v/>
          </cell>
          <cell r="BQ787" t="str">
            <v/>
          </cell>
          <cell r="BR787" t="str">
            <v/>
          </cell>
          <cell r="BS787" t="str">
            <v/>
          </cell>
          <cell r="BT787" t="str">
            <v>นายชุติเดช จันทร์ณรงค์ชัย</v>
          </cell>
          <cell r="BU787">
            <v>883263010384</v>
          </cell>
          <cell r="BV787" t="str">
            <v xml:space="preserve">1.นายชุติเดช  จันทร์ณรงค์ชัย
2.นายศุภฤกษ์  ต๊ะเรือน
3.นางไข่แก้ว  มีชัย
4.นางสาวขวัญใจ  วรเกษมศักดิ์
</v>
          </cell>
          <cell r="BW787" t="str">
            <v xml:space="preserve">จำเลยที่ 1
จำเลยที่ 2
ทายาทโดยธรรมของจำเลยที่ 3
จำเลยที่ 3
</v>
          </cell>
          <cell r="BX787" t="str">
            <v xml:space="preserve">1-5099-01003-45-1
1-5099-00983-10-0
3-5804-00260-18-2
1-1020-00564-48-5
</v>
          </cell>
          <cell r="BY78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7" t="str">
            <v>ไม่พบทรัพย์</v>
          </cell>
          <cell r="CA787"/>
          <cell r="CB787"/>
          <cell r="CC787"/>
          <cell r="CD787"/>
          <cell r="CE787"/>
          <cell r="CF787"/>
          <cell r="CG787"/>
          <cell r="CH787"/>
          <cell r="CI787"/>
          <cell r="CJ787"/>
          <cell r="CK787"/>
          <cell r="CL787"/>
          <cell r="CM787"/>
          <cell r="CN787"/>
          <cell r="CO787"/>
        </row>
        <row r="788">
          <cell r="B788">
            <v>2262</v>
          </cell>
          <cell r="C788">
            <v>780</v>
          </cell>
          <cell r="D788">
            <v>3</v>
          </cell>
          <cell r="E788">
            <v>8</v>
          </cell>
          <cell r="F788">
            <v>2566</v>
          </cell>
          <cell r="G788">
            <v>800082419931</v>
          </cell>
          <cell r="H788" t="str">
            <v>นาย</v>
          </cell>
          <cell r="I788" t="str">
            <v>เชิดชัย</v>
          </cell>
          <cell r="J788" t="str">
            <v>สุคำ</v>
          </cell>
          <cell r="K788">
            <v>3500600513467</v>
          </cell>
          <cell r="L788" t="str">
            <v>แม่ริม</v>
          </cell>
          <cell r="M788" t="str">
            <v>เชียงใหม่ 2</v>
          </cell>
          <cell r="N788">
            <v>8</v>
          </cell>
          <cell r="O788" t="str">
            <v>สินเชื่อธนาคารประชาชน</v>
          </cell>
          <cell r="P788" t="str">
            <v>1.บุคคลค้ำประกัน</v>
          </cell>
          <cell r="Q788">
            <v>54654</v>
          </cell>
          <cell r="R788">
            <v>24916.84</v>
          </cell>
          <cell r="S788" t="str">
            <v>แขวงเชียงใหม่</v>
          </cell>
          <cell r="T788" t="str">
            <v>ผบE1438</v>
          </cell>
          <cell r="U788">
            <v>2566</v>
          </cell>
          <cell r="V788" t="str">
            <v>ผบE3293</v>
          </cell>
          <cell r="W788">
            <v>2566</v>
          </cell>
          <cell r="X788">
            <v>16</v>
          </cell>
          <cell r="Y788">
            <v>5</v>
          </cell>
          <cell r="Z788">
            <v>2566</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มีคำสั่งสืบทรัพย์ วันที่ 3/8/2566 // สืบแล้วรายงานผลวันที่</v>
          </cell>
          <cell r="BC788">
            <v>1200</v>
          </cell>
          <cell r="BD788">
            <v>10</v>
          </cell>
          <cell r="BE788">
            <v>6</v>
          </cell>
          <cell r="BF788">
            <v>2567</v>
          </cell>
          <cell r="BG788">
            <v>0</v>
          </cell>
          <cell r="BH788" t="str">
            <v>-</v>
          </cell>
          <cell r="BI788" t="str">
            <v>-</v>
          </cell>
          <cell r="BJ788" t="str">
            <v>-</v>
          </cell>
          <cell r="BK788">
            <v>0</v>
          </cell>
          <cell r="BL788">
            <v>2085</v>
          </cell>
          <cell r="BM788">
            <v>0</v>
          </cell>
          <cell r="BN788" t="str">
            <v/>
          </cell>
          <cell r="BO788" t="str">
            <v/>
          </cell>
          <cell r="BP788" t="str">
            <v/>
          </cell>
          <cell r="BQ788" t="str">
            <v>-</v>
          </cell>
          <cell r="BR788" t="str">
            <v>-</v>
          </cell>
          <cell r="BS788" t="str">
            <v>-</v>
          </cell>
          <cell r="BT788" t="str">
            <v>นายเชิดชัย สุคำ</v>
          </cell>
          <cell r="BU788">
            <v>800082419931</v>
          </cell>
          <cell r="BV788" t="str">
            <v>1.นายเชิดชัย  สุคำ
2.นางสาวอาฐิชา  จันทรารัตน์ศิริ
3.นางสาวอนุศนิยา  อัจฉริยวงศ์
4.นางณัฐชญา  แสกขุนทด</v>
          </cell>
          <cell r="BW788" t="str">
            <v>จำเลยที่ 1
คู่สมรสจำเลยที่ 1
จำเลยที่ 2
จำเลยที่ 3</v>
          </cell>
          <cell r="BX788" t="str">
            <v>3-5006-00513-46-7
3-3020-00261-98-3
8-5807-73002-05-8
3-3020-00940-70-8</v>
          </cell>
          <cell r="BY788"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88" t="str">
            <v>พบทรัพย์</v>
          </cell>
          <cell r="CA788"/>
          <cell r="CB788">
            <v>4</v>
          </cell>
          <cell r="CC788"/>
          <cell r="CD788"/>
          <cell r="CE788"/>
          <cell r="CF788"/>
          <cell r="CG788"/>
          <cell r="CH788"/>
          <cell r="CI788"/>
          <cell r="CJ788"/>
          <cell r="CK788"/>
          <cell r="CL788"/>
          <cell r="CM788"/>
          <cell r="CN788"/>
          <cell r="CO788"/>
        </row>
        <row r="789">
          <cell r="B789">
            <v>2263</v>
          </cell>
          <cell r="C789">
            <v>781</v>
          </cell>
          <cell r="D789">
            <v>21</v>
          </cell>
          <cell r="E789">
            <v>8</v>
          </cell>
          <cell r="F789">
            <v>2566</v>
          </cell>
          <cell r="G789">
            <v>800081782453</v>
          </cell>
          <cell r="H789" t="str">
            <v>นางสาว</v>
          </cell>
          <cell r="I789" t="str">
            <v>ฐิติมา</v>
          </cell>
          <cell r="J789" t="str">
            <v>อุ่นเมืองอินทร์</v>
          </cell>
          <cell r="K789" t="str">
            <v>1-5099-00895-15-4</v>
          </cell>
          <cell r="L789" t="str">
            <v>สันทราย</v>
          </cell>
          <cell r="M789" t="str">
            <v>เชียงใหม่ 2</v>
          </cell>
          <cell r="N789">
            <v>8</v>
          </cell>
          <cell r="O789" t="str">
            <v>สินเชื่อธนาคารประชาชน</v>
          </cell>
          <cell r="P789" t="str">
            <v>1.บุคคลค้ำประกัน</v>
          </cell>
          <cell r="Q789">
            <v>103108.2</v>
          </cell>
          <cell r="R789">
            <v>43022.89</v>
          </cell>
          <cell r="S789" t="str">
            <v>แขวงเชียงใหม่</v>
          </cell>
          <cell r="T789" t="str">
            <v>ผบE2738</v>
          </cell>
          <cell r="U789">
            <v>2566</v>
          </cell>
          <cell r="V789" t="str">
            <v>ผบE4432</v>
          </cell>
          <cell r="W789">
            <v>2566</v>
          </cell>
          <cell r="X789">
            <v>12</v>
          </cell>
          <cell r="Y789">
            <v>6</v>
          </cell>
          <cell r="Z789">
            <v>2566</v>
          </cell>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มีคำสั่งสืบทรัพย์ วันที่ 21/8/2566 // สืบแล้วรายงานผลวันที่ 7/12/2566</v>
          </cell>
          <cell r="BC789">
            <v>900</v>
          </cell>
          <cell r="BD789">
            <v>10</v>
          </cell>
          <cell r="BE789">
            <v>6</v>
          </cell>
          <cell r="BF789">
            <v>2567</v>
          </cell>
          <cell r="BG789">
            <v>0</v>
          </cell>
          <cell r="BH789" t="str">
            <v>-</v>
          </cell>
          <cell r="BI789" t="str">
            <v>-</v>
          </cell>
          <cell r="BJ789" t="str">
            <v>-</v>
          </cell>
          <cell r="BK789">
            <v>0</v>
          </cell>
          <cell r="BL789">
            <v>940</v>
          </cell>
          <cell r="BM789">
            <v>0</v>
          </cell>
          <cell r="BN789" t="str">
            <v/>
          </cell>
          <cell r="BO789" t="str">
            <v/>
          </cell>
          <cell r="BP789" t="str">
            <v/>
          </cell>
          <cell r="BQ789" t="str">
            <v>-</v>
          </cell>
          <cell r="BR789" t="str">
            <v>-</v>
          </cell>
          <cell r="BS789" t="str">
            <v>-</v>
          </cell>
          <cell r="BT789" t="str">
            <v>นางสาวฐิติมา อุ่นเมืองอินทร์</v>
          </cell>
          <cell r="BU789">
            <v>883266010023</v>
          </cell>
          <cell r="BV789" t="str">
            <v>1.นางสาวฐิติมา  อุ่นเมืองอินทร์
2.นางสาวสายฝน  สุนกาย
3.นายวัฒนา  วงค์หมึก</v>
          </cell>
          <cell r="BW789" t="str">
            <v>จำเลยที่ 1
จำเลยที่ 2
จำเลยที่ 3</v>
          </cell>
          <cell r="BX789" t="str">
            <v>1-5099-00895-15-4
3-5007-00340-71-8
1-5099-00957-17-6</v>
          </cell>
          <cell r="BY789"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89" t="str">
            <v>ไม่พบทรัพย์</v>
          </cell>
          <cell r="CA789"/>
          <cell r="CB789">
            <v>3</v>
          </cell>
          <cell r="CC789"/>
          <cell r="CD789"/>
          <cell r="CE789"/>
          <cell r="CF789"/>
          <cell r="CG789"/>
          <cell r="CH789"/>
          <cell r="CI789"/>
          <cell r="CJ789"/>
          <cell r="CK789"/>
          <cell r="CL789"/>
          <cell r="CM789"/>
          <cell r="CN789"/>
          <cell r="CO789"/>
        </row>
        <row r="790">
          <cell r="B790">
            <v>2264</v>
          </cell>
          <cell r="C790">
            <v>782</v>
          </cell>
          <cell r="D790">
            <v>6</v>
          </cell>
          <cell r="E790">
            <v>9</v>
          </cell>
          <cell r="F790">
            <v>2566</v>
          </cell>
          <cell r="G790">
            <v>800059343817</v>
          </cell>
          <cell r="H790" t="str">
            <v>นาง</v>
          </cell>
          <cell r="I790" t="str">
            <v>งามพิศ</v>
          </cell>
          <cell r="J790" t="str">
            <v>อินต๊ะ</v>
          </cell>
          <cell r="K790" t="str">
            <v>3-5014-00202-13-2</v>
          </cell>
          <cell r="L790" t="str">
            <v>สันทราย</v>
          </cell>
          <cell r="M790" t="str">
            <v>เชียงใหม่ 2</v>
          </cell>
          <cell r="N790">
            <v>8</v>
          </cell>
          <cell r="O790" t="str">
            <v>สินเชื่อธนาคารประชาชน</v>
          </cell>
          <cell r="P790" t="str">
            <v>1.บุคคลค้ำประกัน</v>
          </cell>
          <cell r="Q790">
            <v>96265</v>
          </cell>
          <cell r="R790">
            <v>20217.240000000002</v>
          </cell>
          <cell r="S790" t="str">
            <v>แขวงเชียงใหม่</v>
          </cell>
          <cell r="T790" t="str">
            <v>ผบE2737</v>
          </cell>
          <cell r="U790">
            <v>2566</v>
          </cell>
          <cell r="V790" t="str">
            <v>ผบE4435</v>
          </cell>
          <cell r="W790">
            <v>2566</v>
          </cell>
          <cell r="X790">
            <v>12</v>
          </cell>
          <cell r="Y790">
            <v>6</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6/9/2566 // สืบแล้วรายงานผลวันที่ 16/12/2566 // เบิกสืบ 10/6/2567</v>
          </cell>
          <cell r="BC790">
            <v>1500</v>
          </cell>
          <cell r="BD790">
            <v>10</v>
          </cell>
          <cell r="BE790">
            <v>6</v>
          </cell>
          <cell r="BF790">
            <v>2567</v>
          </cell>
          <cell r="BG790">
            <v>0</v>
          </cell>
          <cell r="BH790" t="str">
            <v>-</v>
          </cell>
          <cell r="BI790" t="str">
            <v>-</v>
          </cell>
          <cell r="BJ790" t="str">
            <v>-</v>
          </cell>
          <cell r="BK790">
            <v>0</v>
          </cell>
          <cell r="BL790">
            <v>1645</v>
          </cell>
          <cell r="BM790">
            <v>0</v>
          </cell>
          <cell r="BN790" t="str">
            <v/>
          </cell>
          <cell r="BO790" t="str">
            <v/>
          </cell>
          <cell r="BP790" t="str">
            <v/>
          </cell>
          <cell r="BQ790" t="str">
            <v>-</v>
          </cell>
          <cell r="BR790" t="str">
            <v>-</v>
          </cell>
          <cell r="BS790" t="str">
            <v>-</v>
          </cell>
          <cell r="BT790" t="str">
            <v>นางงามพิศ อินต๊ะ</v>
          </cell>
          <cell r="BU790">
            <v>883266010024</v>
          </cell>
          <cell r="BV790" t="str">
            <v>1.นางสาวงามพิศ อินต๊ะ
2.นายเสน่ห์  อินต๊ะ
3.นางผานิตร  พานคำดาว
4.นายวิวัฒน์  พานคำดาว
5.นางสาววชิราภรณ์  ดมดอก</v>
          </cell>
          <cell r="BW790" t="str">
            <v>จำเลยที่ 1
คู่สมรสจำเลยที่ 1
จำเลยที่ 2
คู่สมรสจำเลยที่ 2
จำเลยที่ 3</v>
          </cell>
          <cell r="BX790" t="str">
            <v>3-5014-00202-13-2
3-5014-00201-67-5
3-5014-00202-23-0
3-5711-00065-50-4
3-5011-00228-62-4</v>
          </cell>
          <cell r="BY790"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0" t="str">
            <v>พบทรัพย์</v>
          </cell>
          <cell r="CA790"/>
          <cell r="CB790">
            <v>5</v>
          </cell>
          <cell r="CC790"/>
          <cell r="CD790"/>
          <cell r="CE790"/>
          <cell r="CF790"/>
          <cell r="CG790"/>
          <cell r="CH790"/>
          <cell r="CI790"/>
          <cell r="CJ790"/>
          <cell r="CK790"/>
          <cell r="CL790"/>
          <cell r="CM790"/>
          <cell r="CN790"/>
          <cell r="CO790"/>
        </row>
        <row r="791">
          <cell r="B791">
            <v>2265</v>
          </cell>
          <cell r="C791">
            <v>783</v>
          </cell>
          <cell r="D791">
            <v>6</v>
          </cell>
          <cell r="E791">
            <v>9</v>
          </cell>
          <cell r="F791">
            <v>2566</v>
          </cell>
          <cell r="G791">
            <v>800085947532</v>
          </cell>
          <cell r="H791" t="str">
            <v>นางสาว</v>
          </cell>
          <cell r="I791" t="str">
            <v xml:space="preserve">รัตนาภรณ์ </v>
          </cell>
          <cell r="J791" t="str">
            <v>พงษ์ตัน</v>
          </cell>
          <cell r="K791">
            <v>1509901584551</v>
          </cell>
          <cell r="L791" t="str">
            <v>สันทราย</v>
          </cell>
          <cell r="M791" t="str">
            <v>เชียงใหม่ 2</v>
          </cell>
          <cell r="N791">
            <v>8</v>
          </cell>
          <cell r="O791" t="str">
            <v>สินเชื่อธนาคารประชาชน</v>
          </cell>
          <cell r="P791" t="str">
            <v>1.บุคคลค้ำประกัน</v>
          </cell>
          <cell r="Q791">
            <v>55988</v>
          </cell>
          <cell r="R791">
            <v>22725.16</v>
          </cell>
          <cell r="S791" t="str">
            <v>แขวงเชียงใหม่</v>
          </cell>
          <cell r="T791" t="str">
            <v>ผบE1467</v>
          </cell>
          <cell r="U791">
            <v>2566</v>
          </cell>
          <cell r="V791" t="str">
            <v>ผบE4441</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6/9/2566 // สืบแล้วรายงานผลวันที่ 16/12/2566</v>
          </cell>
          <cell r="BC791">
            <v>900</v>
          </cell>
          <cell r="BD791">
            <v>10</v>
          </cell>
          <cell r="BE791">
            <v>6</v>
          </cell>
          <cell r="BF791">
            <v>2567</v>
          </cell>
          <cell r="BG791">
            <v>0</v>
          </cell>
          <cell r="BH791" t="str">
            <v>-</v>
          </cell>
          <cell r="BI791" t="str">
            <v>-</v>
          </cell>
          <cell r="BJ791" t="str">
            <v>-</v>
          </cell>
          <cell r="BK791">
            <v>0</v>
          </cell>
          <cell r="BL791">
            <v>1190</v>
          </cell>
          <cell r="BM791">
            <v>0</v>
          </cell>
          <cell r="BN791" t="str">
            <v/>
          </cell>
          <cell r="BO791" t="str">
            <v/>
          </cell>
          <cell r="BP791" t="str">
            <v/>
          </cell>
          <cell r="BQ791" t="str">
            <v>-</v>
          </cell>
          <cell r="BR791" t="str">
            <v>-</v>
          </cell>
          <cell r="BS791" t="str">
            <v>-</v>
          </cell>
          <cell r="BT791" t="str">
            <v>นางสาวรัตนาภรณ์  พงษ์ตัน</v>
          </cell>
          <cell r="BU791">
            <v>883265010850</v>
          </cell>
          <cell r="BV791" t="str">
            <v>1.นางสาวรัตนาภรณ์  พงษ์ตัน
2.นายธนกฤต  โตวิเชียร
3.นางสาวกัญจน์ชนา  มูลละ</v>
          </cell>
          <cell r="BW791" t="str">
            <v xml:space="preserve">จำเลยที่ 1
จำเลยที่ 2
จำเลยที่ 3 
</v>
          </cell>
          <cell r="BX791" t="str">
            <v>1-5099-01584-55-1
1-5099-01532--42-0
1-5099-01519-66-1</v>
          </cell>
          <cell r="BY791"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1" t="str">
            <v>พบทรัพย์</v>
          </cell>
          <cell r="CA791"/>
          <cell r="CB791">
            <v>3</v>
          </cell>
          <cell r="CC791"/>
          <cell r="CD791"/>
          <cell r="CE791"/>
          <cell r="CF791"/>
          <cell r="CG791"/>
          <cell r="CH791"/>
          <cell r="CI791"/>
          <cell r="CJ791"/>
          <cell r="CK791"/>
          <cell r="CL791"/>
          <cell r="CM791"/>
          <cell r="CN791"/>
          <cell r="CO791"/>
        </row>
        <row r="792">
          <cell r="B792">
            <v>2266</v>
          </cell>
          <cell r="C792">
            <v>784</v>
          </cell>
          <cell r="D792"/>
          <cell r="E792"/>
          <cell r="F792"/>
          <cell r="G792">
            <v>800076818585</v>
          </cell>
          <cell r="H792" t="str">
            <v>ว่าที่ร้อยตรี</v>
          </cell>
          <cell r="I792" t="str">
            <v>ณัฐสิมา</v>
          </cell>
          <cell r="J792" t="str">
            <v>ถนอมบุญ</v>
          </cell>
          <cell r="K792" t="str">
            <v>1 5099 01032 29 0</v>
          </cell>
          <cell r="L792" t="str">
            <v>แม่โจ้</v>
          </cell>
          <cell r="M792" t="str">
            <v>เชียงใหม่ 2</v>
          </cell>
          <cell r="N792">
            <v>8</v>
          </cell>
          <cell r="O792" t="str">
            <v>สินเชื่อธนาคารประชาชน</v>
          </cell>
          <cell r="P792" t="str">
            <v>1.บุคคลค้ำประกัน</v>
          </cell>
          <cell r="Q792">
            <v>69067.14</v>
          </cell>
          <cell r="R792">
            <v>27201.83</v>
          </cell>
          <cell r="S792" t="str">
            <v>แขวงเชียงใหม่</v>
          </cell>
          <cell r="T792" t="str">
            <v>ผบE7158</v>
          </cell>
          <cell r="U792">
            <v>2565</v>
          </cell>
          <cell r="V792" t="str">
            <v>ผบE139</v>
          </cell>
          <cell r="W792">
            <v>2566</v>
          </cell>
          <cell r="X792">
            <v>17</v>
          </cell>
          <cell r="Y792">
            <v>1</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7/9/2566 // สืบแล้วรายงานผลวันที่ 7/12/2566</v>
          </cell>
          <cell r="BC792">
            <v>1200</v>
          </cell>
          <cell r="BD792">
            <v>10</v>
          </cell>
          <cell r="BE792">
            <v>6</v>
          </cell>
          <cell r="BF792">
            <v>2567</v>
          </cell>
          <cell r="BG792">
            <v>0</v>
          </cell>
          <cell r="BH792" t="str">
            <v>-</v>
          </cell>
          <cell r="BI792" t="str">
            <v>-</v>
          </cell>
          <cell r="BJ792" t="str">
            <v>-</v>
          </cell>
          <cell r="BK792">
            <v>0</v>
          </cell>
          <cell r="BL792">
            <v>1485</v>
          </cell>
          <cell r="BM792">
            <v>0</v>
          </cell>
          <cell r="BN792" t="str">
            <v/>
          </cell>
          <cell r="BO792" t="str">
            <v/>
          </cell>
          <cell r="BP792" t="str">
            <v/>
          </cell>
          <cell r="BQ792" t="str">
            <v>-</v>
          </cell>
          <cell r="BR792" t="str">
            <v>-</v>
          </cell>
          <cell r="BS792" t="str">
            <v>-</v>
          </cell>
          <cell r="BT792" t="str">
            <v>ว่าที่ร้อยตรีณัฐสิมา ถนอมบุญ</v>
          </cell>
          <cell r="BU792">
            <v>883265010433</v>
          </cell>
          <cell r="BV792" t="str">
            <v>1.ว่าที่ร้อยตรีหญิงณัฐสิมา  ถนอมบุญ
2.ว่าที่ร้อยตรีหญิงอรนภา  แสนเกรียง
3.นางชญาณ์นันท์  บัวเกตุ
4.นายเอกชัย  บัวเกตุ</v>
          </cell>
          <cell r="BW792" t="str">
            <v>จำเลยที่ 1
จำเลยที่ 2
จำเลยที่ 3
คู่สมรสจำเลยที่ 3</v>
          </cell>
          <cell r="BX792" t="str">
            <v>1-5099-01032-29-0
1-5099-01016-87-1
3-5014-00137-87-0
3-8106-00038-81-2</v>
          </cell>
          <cell r="BY79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2" t="str">
            <v>ไม่พบทรัพย์</v>
          </cell>
          <cell r="CA792"/>
          <cell r="CB792">
            <v>4</v>
          </cell>
          <cell r="CC792"/>
          <cell r="CD792"/>
          <cell r="CE792"/>
          <cell r="CF792"/>
          <cell r="CG792"/>
          <cell r="CH792"/>
          <cell r="CI792"/>
          <cell r="CJ792"/>
          <cell r="CK792"/>
          <cell r="CL792"/>
          <cell r="CM792"/>
          <cell r="CN792"/>
          <cell r="CO792"/>
        </row>
        <row r="793">
          <cell r="B793">
            <v>2267</v>
          </cell>
          <cell r="C793">
            <v>785</v>
          </cell>
          <cell r="D793"/>
          <cell r="E793"/>
          <cell r="F793"/>
          <cell r="G793">
            <v>800145587260</v>
          </cell>
          <cell r="H793" t="str">
            <v>นาย</v>
          </cell>
          <cell r="I793" t="str">
            <v xml:space="preserve">กิตติ </v>
          </cell>
          <cell r="J793" t="str">
            <v>อุ่นเรือน</v>
          </cell>
          <cell r="K793">
            <v>1500700113375</v>
          </cell>
          <cell r="L793" t="str">
            <v>แม่โจ้</v>
          </cell>
          <cell r="M793" t="str">
            <v>เชียงใหม่ 2</v>
          </cell>
          <cell r="N793">
            <v>8</v>
          </cell>
          <cell r="O793" t="str">
            <v>สินเชื่อธนาคารประชาชน</v>
          </cell>
          <cell r="P793" t="str">
            <v>1.บุคคลค้ำประกัน</v>
          </cell>
          <cell r="Q793">
            <v>45833</v>
          </cell>
          <cell r="R793">
            <v>3717.47</v>
          </cell>
          <cell r="S793" t="str">
            <v>แขวงเชียงดาว</v>
          </cell>
          <cell r="T793" t="str">
            <v>ผบE16</v>
          </cell>
          <cell r="U793">
            <v>2566</v>
          </cell>
          <cell r="V793" t="str">
            <v>ผบE96</v>
          </cell>
          <cell r="W793">
            <v>2566</v>
          </cell>
          <cell r="X793">
            <v>6</v>
          </cell>
          <cell r="Y793">
            <v>2</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7/9/2566 // สืบแล้วรายงานผลวันที่ 7/12/2566</v>
          </cell>
          <cell r="BC793">
            <v>600</v>
          </cell>
          <cell r="BD793">
            <v>10</v>
          </cell>
          <cell r="BE793">
            <v>6</v>
          </cell>
          <cell r="BF793">
            <v>2567</v>
          </cell>
          <cell r="BG793">
            <v>0</v>
          </cell>
          <cell r="BH793" t="str">
            <v>-</v>
          </cell>
          <cell r="BI793" t="str">
            <v>-</v>
          </cell>
          <cell r="BJ793" t="str">
            <v>-</v>
          </cell>
          <cell r="BK793">
            <v>0</v>
          </cell>
          <cell r="BL793">
            <v>945</v>
          </cell>
          <cell r="BM793">
            <v>0</v>
          </cell>
          <cell r="BN793" t="str">
            <v/>
          </cell>
          <cell r="BO793" t="str">
            <v/>
          </cell>
          <cell r="BP793" t="str">
            <v/>
          </cell>
          <cell r="BQ793" t="str">
            <v>-</v>
          </cell>
          <cell r="BR793" t="str">
            <v>-</v>
          </cell>
          <cell r="BS793" t="str">
            <v>-</v>
          </cell>
          <cell r="BT793" t="str">
            <v>นายกิตติ  อุ่นเรือน</v>
          </cell>
          <cell r="BU793">
            <v>883265010855</v>
          </cell>
          <cell r="BV793" t="str">
            <v>1.นายกิตติ  อุ่นเรือน
2.นายณัฐพงค์  เรือนงาม</v>
          </cell>
          <cell r="BW793" t="str">
            <v>จำเลยที่ 1
จำเลยที่ 2</v>
          </cell>
          <cell r="BX793" t="str">
            <v>1-5007-00113-37-5
1-5005-00086-17-1</v>
          </cell>
          <cell r="BY79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3" t="str">
            <v>ไม่พบทรัพย์</v>
          </cell>
          <cell r="CA793"/>
          <cell r="CB793">
            <v>2</v>
          </cell>
          <cell r="CC793"/>
          <cell r="CD793"/>
          <cell r="CE793"/>
          <cell r="CF793"/>
          <cell r="CG793"/>
          <cell r="CH793"/>
          <cell r="CI793"/>
          <cell r="CJ793"/>
          <cell r="CK793"/>
          <cell r="CL793"/>
          <cell r="CM793"/>
          <cell r="CN793"/>
          <cell r="CO793"/>
        </row>
        <row r="794">
          <cell r="B794">
            <v>2268</v>
          </cell>
          <cell r="C794">
            <v>786</v>
          </cell>
          <cell r="D794">
            <v>4</v>
          </cell>
          <cell r="E794">
            <v>8</v>
          </cell>
          <cell r="F794">
            <v>2566</v>
          </cell>
          <cell r="G794">
            <v>800102279513</v>
          </cell>
          <cell r="H794" t="str">
            <v>นางสาว</v>
          </cell>
          <cell r="I794" t="str">
            <v>ลลิภัทร</v>
          </cell>
          <cell r="J794" t="str">
            <v>คัมภีระ</v>
          </cell>
          <cell r="K794">
            <v>3501300819595</v>
          </cell>
          <cell r="L794" t="str">
            <v>เชียงใหม่</v>
          </cell>
          <cell r="M794" t="str">
            <v>เชียงใหม่ 1</v>
          </cell>
          <cell r="N794">
            <v>8</v>
          </cell>
          <cell r="O794" t="str">
            <v>สินเชื่อธนาคารประชาชน</v>
          </cell>
          <cell r="P794" t="str">
            <v>1.บุคคลค้ำประกัน</v>
          </cell>
          <cell r="Q794">
            <v>197696</v>
          </cell>
          <cell r="R794">
            <v>29343.73</v>
          </cell>
          <cell r="S794" t="str">
            <v>แขวงเชียงใหม่</v>
          </cell>
          <cell r="T794" t="str">
            <v>ผบE6235</v>
          </cell>
          <cell r="U794">
            <v>2565</v>
          </cell>
          <cell r="V794" t="str">
            <v>ผบE8430</v>
          </cell>
          <cell r="W794">
            <v>2565</v>
          </cell>
          <cell r="X794">
            <v>28</v>
          </cell>
          <cell r="Y794">
            <v>11</v>
          </cell>
          <cell r="Z794">
            <v>2565</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4/8/2566 // สืบแล้วรายงานผลวันที่ 8/12/2566</v>
          </cell>
          <cell r="BC794" t="str">
            <v/>
          </cell>
          <cell r="BD794" t="str">
            <v/>
          </cell>
          <cell r="BE794" t="str">
            <v/>
          </cell>
          <cell r="BF794" t="str">
            <v/>
          </cell>
          <cell r="BG794" t="str">
            <v/>
          </cell>
          <cell r="BH794" t="str">
            <v/>
          </cell>
          <cell r="BI794" t="str">
            <v/>
          </cell>
          <cell r="BJ794" t="str">
            <v/>
          </cell>
          <cell r="BK794" t="str">
            <v/>
          </cell>
          <cell r="BL794" t="str">
            <v/>
          </cell>
          <cell r="BM794" t="str">
            <v/>
          </cell>
          <cell r="BN794" t="str">
            <v/>
          </cell>
          <cell r="BO794" t="str">
            <v/>
          </cell>
          <cell r="BP794" t="str">
            <v/>
          </cell>
          <cell r="BQ794" t="str">
            <v/>
          </cell>
          <cell r="BR794" t="str">
            <v/>
          </cell>
          <cell r="BS794" t="str">
            <v/>
          </cell>
          <cell r="BT794" t="str">
            <v>นางสาวลลิภัทร คัมภีระ</v>
          </cell>
          <cell r="BU794">
            <v>883165010124</v>
          </cell>
          <cell r="BV794" t="str">
            <v>1.นางสาวลลิภัทร  คัมภีระ
2.นายฉัตรินทร์  มะโน</v>
          </cell>
          <cell r="BW794" t="str">
            <v>จำเลยที่ 1
จำเลยที่ 2</v>
          </cell>
          <cell r="BX794" t="str">
            <v>3-5013-00819-59-6
1-5099-01338-41-1</v>
          </cell>
          <cell r="BY794"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4" t="str">
            <v>ไม่พบทรัพย์</v>
          </cell>
          <cell r="CA794"/>
          <cell r="CB794">
            <v>2</v>
          </cell>
          <cell r="CC794"/>
          <cell r="CD794"/>
          <cell r="CE794"/>
          <cell r="CF794"/>
          <cell r="CG794"/>
          <cell r="CH794"/>
          <cell r="CI794"/>
          <cell r="CJ794"/>
          <cell r="CK794"/>
          <cell r="CL794"/>
          <cell r="CM794"/>
          <cell r="CN794"/>
          <cell r="CO794"/>
        </row>
        <row r="795">
          <cell r="B795">
            <v>2269</v>
          </cell>
          <cell r="C795">
            <v>787</v>
          </cell>
          <cell r="D795">
            <v>4</v>
          </cell>
          <cell r="E795">
            <v>8</v>
          </cell>
          <cell r="F795">
            <v>2566</v>
          </cell>
          <cell r="G795">
            <v>800099092846</v>
          </cell>
          <cell r="H795" t="str">
            <v>นางสาว</v>
          </cell>
          <cell r="I795" t="str">
            <v>มณฑน์รัตน์</v>
          </cell>
          <cell r="J795" t="str">
            <v>จิตรทรวง</v>
          </cell>
          <cell r="K795">
            <v>3500600172422</v>
          </cell>
          <cell r="L795" t="str">
            <v>เชียงใหม่</v>
          </cell>
          <cell r="M795" t="str">
            <v>เชียงใหม่ 1</v>
          </cell>
          <cell r="N795">
            <v>8</v>
          </cell>
          <cell r="O795" t="str">
            <v>สินเชื่อธนาคารประชาชน</v>
          </cell>
          <cell r="P795" t="str">
            <v>1.บุคคลค้ำประกัน</v>
          </cell>
          <cell r="Q795">
            <v>130325</v>
          </cell>
          <cell r="R795">
            <v>34665.800000000003</v>
          </cell>
          <cell r="S795" t="str">
            <v>แขวงเชียงใหม่</v>
          </cell>
          <cell r="T795" t="str">
            <v>ผบE7139</v>
          </cell>
          <cell r="U795">
            <v>2565</v>
          </cell>
          <cell r="V795" t="str">
            <v>ผบE245</v>
          </cell>
          <cell r="W795">
            <v>2566</v>
          </cell>
          <cell r="X795">
            <v>17</v>
          </cell>
          <cell r="Y795">
            <v>1</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4/8/2566 // สืบแล้วรายงานผลวันที่ 8/12/2566</v>
          </cell>
          <cell r="BC795" t="str">
            <v/>
          </cell>
          <cell r="BD795" t="str">
            <v/>
          </cell>
          <cell r="BE795" t="str">
            <v/>
          </cell>
          <cell r="BF795" t="str">
            <v/>
          </cell>
          <cell r="BG795" t="str">
            <v/>
          </cell>
          <cell r="BH795" t="str">
            <v/>
          </cell>
          <cell r="BI795" t="str">
            <v/>
          </cell>
          <cell r="BJ795" t="str">
            <v/>
          </cell>
          <cell r="BK795" t="str">
            <v/>
          </cell>
          <cell r="BL795" t="str">
            <v/>
          </cell>
          <cell r="BM795" t="str">
            <v/>
          </cell>
          <cell r="BN795" t="str">
            <v/>
          </cell>
          <cell r="BO795" t="str">
            <v/>
          </cell>
          <cell r="BP795" t="str">
            <v/>
          </cell>
          <cell r="BQ795" t="str">
            <v/>
          </cell>
          <cell r="BR795" t="str">
            <v/>
          </cell>
          <cell r="BS795" t="str">
            <v/>
          </cell>
          <cell r="BT795" t="str">
            <v>นางสาวมณฑน์รัตน์ จิตรทรวง</v>
          </cell>
          <cell r="BU795">
            <v>883165010179</v>
          </cell>
          <cell r="BV795" t="str">
            <v>1.มณฑน์รัตน์  จิตรทรวง
2.นางสาวมัทนา  รินฤาษี
3.นางบุณยากรณ์  รินทร์ทา</v>
          </cell>
          <cell r="BW795" t="str">
            <v>จำเลยที่ 1
จำเลยที่ 2
จำเลยที่ 3</v>
          </cell>
          <cell r="BX795" t="str">
            <v>3-5006-00172-42-2
1-5016-00014-12-1
3-5012-00636-88-1</v>
          </cell>
          <cell r="BY795"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5" t="str">
            <v>ไม่พบทรัพย์</v>
          </cell>
          <cell r="CA795"/>
          <cell r="CB795">
            <v>3</v>
          </cell>
          <cell r="CC795"/>
          <cell r="CD795"/>
          <cell r="CE795"/>
          <cell r="CF795"/>
          <cell r="CG795"/>
          <cell r="CH795"/>
          <cell r="CI795"/>
          <cell r="CJ795"/>
          <cell r="CK795"/>
          <cell r="CL795"/>
          <cell r="CM795"/>
          <cell r="CN795"/>
          <cell r="CO795"/>
        </row>
        <row r="796">
          <cell r="B796">
            <v>2270</v>
          </cell>
          <cell r="C796">
            <v>788</v>
          </cell>
          <cell r="D796">
            <v>4</v>
          </cell>
          <cell r="E796">
            <v>8</v>
          </cell>
          <cell r="F796">
            <v>2566</v>
          </cell>
          <cell r="G796">
            <v>800027845919</v>
          </cell>
          <cell r="H796" t="str">
            <v>นาง</v>
          </cell>
          <cell r="I796" t="str">
            <v>สุนิสา</v>
          </cell>
          <cell r="J796" t="str">
            <v>จินะชิต</v>
          </cell>
          <cell r="K796">
            <v>3500100044581</v>
          </cell>
          <cell r="L796" t="str">
            <v>เชียงใหม่</v>
          </cell>
          <cell r="M796" t="str">
            <v>เชียงใหม่ 1</v>
          </cell>
          <cell r="N796">
            <v>8</v>
          </cell>
          <cell r="O796" t="str">
            <v>พัฒนากลุ่มอาชีพ (เกื้อกูล)</v>
          </cell>
          <cell r="P796" t="str">
            <v>1.บุคคลค้ำประกัน</v>
          </cell>
          <cell r="Q796">
            <v>1638273.58</v>
          </cell>
          <cell r="R796">
            <v>199719.22</v>
          </cell>
          <cell r="S796" t="str">
            <v>จังหวัดเชียงใหม่</v>
          </cell>
          <cell r="T796" t="str">
            <v>ผบ.2004</v>
          </cell>
          <cell r="U796">
            <v>2562</v>
          </cell>
          <cell r="V796" t="str">
            <v>ผบ.2360</v>
          </cell>
          <cell r="W796">
            <v>2562</v>
          </cell>
          <cell r="X796"/>
          <cell r="Y796"/>
          <cell r="Z796"/>
          <cell r="AA796">
            <v>28</v>
          </cell>
          <cell r="AB796">
            <v>10</v>
          </cell>
          <cell r="AC796">
            <v>2562</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v>
          </cell>
          <cell r="BC796" t="str">
            <v/>
          </cell>
          <cell r="BD796" t="str">
            <v/>
          </cell>
          <cell r="BE796" t="str">
            <v/>
          </cell>
          <cell r="BF796" t="str">
            <v/>
          </cell>
          <cell r="BG796" t="str">
            <v/>
          </cell>
          <cell r="BH796" t="str">
            <v/>
          </cell>
          <cell r="BI796" t="str">
            <v/>
          </cell>
          <cell r="BJ796" t="str">
            <v/>
          </cell>
          <cell r="BK796" t="str">
            <v/>
          </cell>
          <cell r="BL796" t="str">
            <v/>
          </cell>
          <cell r="BM796" t="str">
            <v/>
          </cell>
          <cell r="BN796" t="str">
            <v/>
          </cell>
          <cell r="BO796" t="str">
            <v/>
          </cell>
          <cell r="BP796" t="str">
            <v/>
          </cell>
          <cell r="BQ796" t="str">
            <v/>
          </cell>
          <cell r="BR796" t="str">
            <v/>
          </cell>
          <cell r="BS796" t="str">
            <v/>
          </cell>
          <cell r="BT796" t="str">
            <v>นางสุนิสา จินะชิต</v>
          </cell>
          <cell r="BU796">
            <v>883162011068</v>
          </cell>
          <cell r="BV796" t="str">
            <v>1.นางสุนิสา  จินะชิต
2.นางศิริพร  พรพิพัฒน์ไพบูลย์
3.นางเยาวนิจ  เนตรศุขำ
4.นายจินดา  เนตรศุขำ
5.นายปรีชา  ตันวัฒนานันท์</v>
          </cell>
          <cell r="BW796" t="str">
            <v xml:space="preserve">จำเลยที่ 1
จำเลยที่ 2
จำเลยที่ 3
คู่สมรสจำเลยที่ 3
จำเลยที่ 4
</v>
          </cell>
          <cell r="BX796" t="str">
            <v>3-5001-00044-58-1
3-5001-00353-42-8
3-5007-00123-02-4
3-5007-00123-01-6
3-5099-00175-30-1</v>
          </cell>
          <cell r="BY79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6" t="str">
            <v>ไม่พบทรัพย์</v>
          </cell>
          <cell r="CA796"/>
          <cell r="CB796">
            <v>5</v>
          </cell>
          <cell r="CC796" t="str">
            <v>ลลิตา</v>
          </cell>
          <cell r="CD796"/>
          <cell r="CE796"/>
          <cell r="CF796"/>
          <cell r="CG796"/>
          <cell r="CH796"/>
          <cell r="CI796"/>
          <cell r="CJ796"/>
          <cell r="CK796"/>
          <cell r="CL796"/>
          <cell r="CM796"/>
          <cell r="CN796"/>
          <cell r="CO796"/>
        </row>
        <row r="797">
          <cell r="B797">
            <v>2271</v>
          </cell>
          <cell r="C797">
            <v>789</v>
          </cell>
          <cell r="D797">
            <v>8</v>
          </cell>
          <cell r="E797">
            <v>8</v>
          </cell>
          <cell r="F797">
            <v>2566</v>
          </cell>
          <cell r="G797">
            <v>800031874046</v>
          </cell>
          <cell r="H797" t="str">
            <v>นาย</v>
          </cell>
          <cell r="I797" t="str">
            <v>ดำเนิน</v>
          </cell>
          <cell r="J797" t="str">
            <v>ชัยมณี</v>
          </cell>
          <cell r="K797" t="str">
            <v>3 5015 00518 16 6</v>
          </cell>
          <cell r="L797" t="str">
            <v>หนองหอย</v>
          </cell>
          <cell r="M797" t="str">
            <v>เชียงใหม่ 1</v>
          </cell>
          <cell r="N797">
            <v>8</v>
          </cell>
          <cell r="O797" t="str">
            <v>สินเชื่อสวัสดิการ</v>
          </cell>
          <cell r="P797" t="str">
            <v>1.บุคคลค้ำประกัน</v>
          </cell>
          <cell r="Q797">
            <v>96054.93</v>
          </cell>
          <cell r="R797">
            <v>15125.83</v>
          </cell>
          <cell r="S797" t="str">
            <v>แขวงเชียงใหม่</v>
          </cell>
          <cell r="T797" t="str">
            <v>ผบE2728</v>
          </cell>
          <cell r="U797">
            <v>2566</v>
          </cell>
          <cell r="V797" t="str">
            <v>ผบE4411</v>
          </cell>
          <cell r="W797">
            <v>2566</v>
          </cell>
          <cell r="X797">
            <v>12</v>
          </cell>
          <cell r="Y797">
            <v>6</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8/8/2566 // สืบแล้วรายงานผลวันที่ 8/12/2566</v>
          </cell>
          <cell r="BC797" t="str">
            <v/>
          </cell>
          <cell r="BD797" t="str">
            <v/>
          </cell>
          <cell r="BE797" t="str">
            <v/>
          </cell>
          <cell r="BF797" t="str">
            <v/>
          </cell>
          <cell r="BG797" t="str">
            <v/>
          </cell>
          <cell r="BH797" t="str">
            <v/>
          </cell>
          <cell r="BI797" t="str">
            <v/>
          </cell>
          <cell r="BJ797" t="str">
            <v/>
          </cell>
          <cell r="BK797" t="str">
            <v/>
          </cell>
          <cell r="BL797" t="str">
            <v/>
          </cell>
          <cell r="BM797" t="str">
            <v/>
          </cell>
          <cell r="BN797" t="str">
            <v/>
          </cell>
          <cell r="BO797" t="str">
            <v/>
          </cell>
          <cell r="BP797" t="str">
            <v/>
          </cell>
          <cell r="BQ797" t="str">
            <v/>
          </cell>
          <cell r="BR797" t="str">
            <v/>
          </cell>
          <cell r="BS797" t="str">
            <v/>
          </cell>
          <cell r="BT797" t="str">
            <v>นายดำเนิน ชัยมณี</v>
          </cell>
          <cell r="BU797">
            <v>883166010005</v>
          </cell>
          <cell r="BV797" t="str">
            <v>1.นายดำเนิน  ชัยมณี
2.นางนลิน  ชัยมณี
3.นายเอกรินทร์  แก้วมณีวรรณ์
4.นายชัยศิริ  ชัว</v>
          </cell>
          <cell r="BW797" t="str">
            <v xml:space="preserve">จำเลยที่ 1
คู่สมรสจำเลยที่ 1
จำเลยที่ 2
จำเลยที่ 3
</v>
          </cell>
          <cell r="BX797" t="str">
            <v>3-5015-00518-16-6
3-5001-00382-21-5
3-5001-00268-80-3
5-5099-00095-90-8</v>
          </cell>
          <cell r="BY7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7" t="str">
            <v>ไม่พบทรัพย์</v>
          </cell>
          <cell r="CA797"/>
          <cell r="CB797">
            <v>4</v>
          </cell>
          <cell r="CC797"/>
          <cell r="CD797"/>
          <cell r="CE797"/>
          <cell r="CF797"/>
          <cell r="CG797"/>
          <cell r="CH797"/>
          <cell r="CI797"/>
          <cell r="CJ797"/>
          <cell r="CK797"/>
          <cell r="CL797"/>
          <cell r="CM797"/>
          <cell r="CN797"/>
          <cell r="CO797"/>
        </row>
        <row r="798">
          <cell r="B798">
            <v>2272</v>
          </cell>
          <cell r="C798">
            <v>790</v>
          </cell>
          <cell r="D798">
            <v>11</v>
          </cell>
          <cell r="E798">
            <v>8</v>
          </cell>
          <cell r="F798">
            <v>2566</v>
          </cell>
          <cell r="G798">
            <v>800054826030</v>
          </cell>
          <cell r="H798" t="str">
            <v>นาง</v>
          </cell>
          <cell r="I798" t="str">
            <v>เกสรา</v>
          </cell>
          <cell r="J798" t="str">
            <v>ไอ่มี</v>
          </cell>
          <cell r="K798">
            <v>5570100082781</v>
          </cell>
          <cell r="L798" t="str">
            <v>ช้างคลาน</v>
          </cell>
          <cell r="M798" t="str">
            <v>เชียงใหม่ 1</v>
          </cell>
          <cell r="N798">
            <v>8</v>
          </cell>
          <cell r="O798" t="str">
            <v>สินเชื่อธนาคารประชาชน</v>
          </cell>
          <cell r="P798" t="str">
            <v>1.บุคคลค้ำประกัน</v>
          </cell>
          <cell r="Q798">
            <v>104194.82</v>
          </cell>
          <cell r="R798">
            <v>16546.91</v>
          </cell>
          <cell r="S798" t="str">
            <v>แขวงเชียงใหม่</v>
          </cell>
          <cell r="T798" t="str">
            <v>ผบ.2560</v>
          </cell>
          <cell r="U798">
            <v>2563</v>
          </cell>
          <cell r="V798" t="str">
            <v>ผบ.5202</v>
          </cell>
          <cell r="W798">
            <v>2563</v>
          </cell>
          <cell r="X798">
            <v>24</v>
          </cell>
          <cell r="Y798">
            <v>7</v>
          </cell>
          <cell r="Z798">
            <v>2563</v>
          </cell>
          <cell r="AA798"/>
          <cell r="AB798"/>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คำสั่งสืบทรัพย์วันที่ 11/8/2566//สืบแล้ว รายงานผลสืบ 4/1/2567</v>
          </cell>
          <cell r="BC798" t="str">
            <v/>
          </cell>
          <cell r="BD798" t="str">
            <v/>
          </cell>
          <cell r="BE798" t="str">
            <v/>
          </cell>
          <cell r="BF798" t="str">
            <v/>
          </cell>
          <cell r="BG798" t="str">
            <v/>
          </cell>
          <cell r="BH798" t="str">
            <v/>
          </cell>
          <cell r="BI798" t="str">
            <v/>
          </cell>
          <cell r="BJ798" t="str">
            <v/>
          </cell>
          <cell r="BK798" t="str">
            <v/>
          </cell>
          <cell r="BL798" t="str">
            <v/>
          </cell>
          <cell r="BM798" t="str">
            <v/>
          </cell>
          <cell r="BN798" t="str">
            <v/>
          </cell>
          <cell r="BO798" t="str">
            <v/>
          </cell>
          <cell r="BP798" t="str">
            <v/>
          </cell>
          <cell r="BQ798" t="str">
            <v/>
          </cell>
          <cell r="BR798" t="str">
            <v/>
          </cell>
          <cell r="BS798" t="str">
            <v/>
          </cell>
          <cell r="BT798" t="str">
            <v>นางเกสรา ไอ่มี</v>
          </cell>
          <cell r="BU798">
            <v>823560011123</v>
          </cell>
          <cell r="BV798" t="str">
            <v>1.นางเกสรา  ไอ่มี
2.นายณรงค์ศักดิ์  ศิริลักษณ์โกศล
3.นายเจษฎา  เจริญกิติศัพท์
4.นางสาวกัณฐิ์ลดา  ทองน้อย</v>
          </cell>
          <cell r="BW798" t="str">
            <v>จำเลยที่ 1
คู่สมรสจำเลยที่ 1
จำเลยที่ 2
คู่สมรสจำเลยที่ 2</v>
          </cell>
          <cell r="BX798" t="str">
            <v>5-5701-00082-78-1
3-5403-00078-10-2
3-7301-00026-32-8
5-5603-00037-24-1</v>
          </cell>
          <cell r="BY798"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798" t="str">
            <v>พบทรัพย์</v>
          </cell>
          <cell r="CA798"/>
          <cell r="CB798">
            <v>3</v>
          </cell>
          <cell r="CC798"/>
          <cell r="CD798"/>
          <cell r="CE798"/>
          <cell r="CF798"/>
          <cell r="CG798"/>
          <cell r="CH798"/>
          <cell r="CI798"/>
          <cell r="CJ798"/>
          <cell r="CK798"/>
          <cell r="CL798"/>
          <cell r="CM798"/>
          <cell r="CN798"/>
          <cell r="CO798"/>
        </row>
        <row r="799">
          <cell r="B799">
            <v>2273</v>
          </cell>
          <cell r="C799">
            <v>791</v>
          </cell>
          <cell r="D799">
            <v>23</v>
          </cell>
          <cell r="E799">
            <v>8</v>
          </cell>
          <cell r="F799">
            <v>2566</v>
          </cell>
          <cell r="G799">
            <v>800065298500</v>
          </cell>
          <cell r="H799" t="str">
            <v>นาย</v>
          </cell>
          <cell r="I799" t="str">
            <v>ปรีชา</v>
          </cell>
          <cell r="J799" t="str">
            <v>ปัญญาอิ่นแก้ว</v>
          </cell>
          <cell r="K799" t="str">
            <v>1 5703 00017 25 5</v>
          </cell>
          <cell r="L799" t="str">
            <v>ถนนทิพย์เนตร</v>
          </cell>
          <cell r="M799" t="str">
            <v>เชียงใหม่ 1</v>
          </cell>
          <cell r="N799">
            <v>8</v>
          </cell>
          <cell r="O799" t="str">
            <v>ประชารัฐเพื่อประชาชน</v>
          </cell>
          <cell r="P799" t="str">
            <v>1.บุคคลค้ำประกัน</v>
          </cell>
          <cell r="Q799"/>
          <cell r="R799"/>
          <cell r="S799" t="str">
            <v>จังหวัดเทิง</v>
          </cell>
          <cell r="T799" t="str">
            <v>ผบ.1962</v>
          </cell>
          <cell r="U799">
            <v>2562</v>
          </cell>
          <cell r="V799" t="str">
            <v>ผบ2403</v>
          </cell>
          <cell r="W799">
            <v>2562</v>
          </cell>
          <cell r="X799">
            <v>25</v>
          </cell>
          <cell r="Y799">
            <v>12</v>
          </cell>
          <cell r="Z799">
            <v>2562</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คำสั่งสืบทรัพย์วันที่ 23/8/2566//สืบแล้ว รายงานผลสืบ 8/12/2566</v>
          </cell>
          <cell r="BC799" t="str">
            <v/>
          </cell>
          <cell r="BD799" t="str">
            <v/>
          </cell>
          <cell r="BE799" t="str">
            <v/>
          </cell>
          <cell r="BF799" t="str">
            <v/>
          </cell>
          <cell r="BG799" t="str">
            <v/>
          </cell>
          <cell r="BH799" t="str">
            <v/>
          </cell>
          <cell r="BI799" t="str">
            <v/>
          </cell>
          <cell r="BJ799" t="str">
            <v/>
          </cell>
          <cell r="BK799" t="str">
            <v/>
          </cell>
          <cell r="BL799" t="str">
            <v/>
          </cell>
          <cell r="BM799" t="str">
            <v/>
          </cell>
          <cell r="BN799" t="str">
            <v/>
          </cell>
          <cell r="BO799" t="str">
            <v/>
          </cell>
          <cell r="BP799" t="str">
            <v/>
          </cell>
          <cell r="BQ799" t="str">
            <v/>
          </cell>
          <cell r="BR799" t="str">
            <v/>
          </cell>
          <cell r="BS799" t="str">
            <v/>
          </cell>
          <cell r="BT799" t="str">
            <v>นายปรีชา ปัญญาอิ่นแก้ว</v>
          </cell>
          <cell r="BU799">
            <v>823560010986</v>
          </cell>
          <cell r="BV799" t="str">
            <v>1.นายปรีชา ปัญญาอิ่นแก้ว</v>
          </cell>
          <cell r="BW799" t="str">
            <v>จำเลย</v>
          </cell>
          <cell r="BX799" t="str">
            <v>1-5703-00017-25-5</v>
          </cell>
          <cell r="BY799" t="str">
            <v>-ไม่พบว่ามีกรรมสิทธิ์ในที่ดิน อ.เมืองเชียงใหม่ จ.เชียงใหม่
-ไม่พบว่ามีกรรมสิทธิ์ในที่ดิน อ.เชียงของ จ.เชียงใหม่</v>
          </cell>
          <cell r="BZ799" t="str">
            <v>ไม่พบทรัพย์</v>
          </cell>
          <cell r="CA799"/>
          <cell r="CB799"/>
          <cell r="CC799"/>
          <cell r="CD799"/>
          <cell r="CE799"/>
          <cell r="CF799"/>
          <cell r="CG799"/>
          <cell r="CH799"/>
          <cell r="CI799"/>
          <cell r="CJ799"/>
          <cell r="CK799"/>
          <cell r="CL799"/>
          <cell r="CM799"/>
          <cell r="CN799"/>
          <cell r="CO799"/>
        </row>
        <row r="800">
          <cell r="B800">
            <v>2274</v>
          </cell>
          <cell r="C800">
            <v>792</v>
          </cell>
          <cell r="D800">
            <v>30</v>
          </cell>
          <cell r="E800">
            <v>8</v>
          </cell>
          <cell r="F800">
            <v>2566</v>
          </cell>
          <cell r="G800" t="str">
            <v>800101752205 ,800121217270</v>
          </cell>
          <cell r="H800" t="str">
            <v>นางสาว</v>
          </cell>
          <cell r="I800" t="str">
            <v>รัตติกาล</v>
          </cell>
          <cell r="J800" t="str">
            <v>พะยามะหนี่</v>
          </cell>
          <cell r="K800">
            <v>8580384010009</v>
          </cell>
          <cell r="L800" t="str">
            <v>เชียงใหม่</v>
          </cell>
          <cell r="M800" t="str">
            <v>เชียงใหม่ 1</v>
          </cell>
          <cell r="N800">
            <v>8</v>
          </cell>
          <cell r="O800" t="str">
            <v>สินเชื่อธนาคารประชาชน</v>
          </cell>
          <cell r="P800" t="str">
            <v>1.บุคคลค้ำประกัน</v>
          </cell>
          <cell r="Q800">
            <v>41716.720000000001</v>
          </cell>
          <cell r="R800">
            <v>8812.16</v>
          </cell>
          <cell r="S800" t="str">
            <v>แขวงเชียงดาว</v>
          </cell>
          <cell r="T800" t="str">
            <v>ผบE40</v>
          </cell>
          <cell r="U800">
            <v>2566</v>
          </cell>
          <cell r="V800" t="str">
            <v>ผบE141</v>
          </cell>
          <cell r="W800">
            <v>2566</v>
          </cell>
          <cell r="X800">
            <v>21</v>
          </cell>
          <cell r="Y800">
            <v>2</v>
          </cell>
          <cell r="Z800">
            <v>2566</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มีคำสั่งสืบทรัพย์ วันที่ 30/8/2566 // สืบแล้วรายงานผลวันที่ 8/12/2566</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นางสาวรัตติกาล พะยามะหนี่</v>
          </cell>
          <cell r="BU800">
            <v>883165010122</v>
          </cell>
          <cell r="BV800" t="str">
            <v xml:space="preserve">1.นางสาวรัตติกาล  พะยามะหนี่
2.นางสาวรัตติกาล  จะแฉ
</v>
          </cell>
          <cell r="BW800" t="str">
            <v>จำเลยที่ 1
จำเลยที่2</v>
          </cell>
          <cell r="BX800" t="str">
            <v>8-5803-84010-00-9
3-5701-01660-96-1</v>
          </cell>
          <cell r="BY800"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0" t="str">
            <v>ไม่พบทรัพย์</v>
          </cell>
          <cell r="CA800"/>
          <cell r="CB800">
            <v>2</v>
          </cell>
          <cell r="CC800"/>
          <cell r="CD800"/>
          <cell r="CE800"/>
          <cell r="CF800"/>
          <cell r="CG800"/>
          <cell r="CH800"/>
          <cell r="CI800"/>
          <cell r="CJ800"/>
          <cell r="CK800"/>
          <cell r="CL800"/>
          <cell r="CM800"/>
          <cell r="CN800"/>
          <cell r="CO800"/>
        </row>
        <row r="801">
          <cell r="B801">
            <v>2275</v>
          </cell>
          <cell r="C801">
            <v>793</v>
          </cell>
          <cell r="D801">
            <v>4</v>
          </cell>
          <cell r="E801">
            <v>9</v>
          </cell>
          <cell r="F801">
            <v>2566</v>
          </cell>
          <cell r="G801">
            <v>800056792784</v>
          </cell>
          <cell r="H801" t="str">
            <v>นางสาว</v>
          </cell>
          <cell r="I801" t="str">
            <v xml:space="preserve">นันท์วรัตถ์   </v>
          </cell>
          <cell r="J801" t="str">
            <v>กลั่นเนียม</v>
          </cell>
          <cell r="K801">
            <v>3739900385398</v>
          </cell>
          <cell r="L801" t="str">
            <v>ประตูช้างเผือก</v>
          </cell>
          <cell r="M801" t="str">
            <v>เชียงใหม่ 1</v>
          </cell>
          <cell r="N801">
            <v>8</v>
          </cell>
          <cell r="O801" t="str">
            <v>สินเชื่อธนาคารประชาชน</v>
          </cell>
          <cell r="P801"/>
          <cell r="Q801">
            <v>30013.38</v>
          </cell>
          <cell r="R801">
            <v>8969.1299999999992</v>
          </cell>
          <cell r="S801" t="str">
            <v>แขวงเชียงใหม่</v>
          </cell>
          <cell r="T801" t="str">
            <v>ผบ.4812</v>
          </cell>
          <cell r="U801">
            <v>2562</v>
          </cell>
          <cell r="V801" t="str">
            <v>ผบ.4466</v>
          </cell>
          <cell r="W801">
            <v>2562</v>
          </cell>
          <cell r="X801">
            <v>8</v>
          </cell>
          <cell r="Y801">
            <v>6</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มีคำสั่งสืบทรัพย์ วันที่ 4/9/2566 // สืบแล้วรายงานผลวันที่ 27/12/2566</v>
          </cell>
          <cell r="BC801" t="str">
            <v/>
          </cell>
          <cell r="BD801" t="str">
            <v/>
          </cell>
          <cell r="BE801" t="str">
            <v/>
          </cell>
          <cell r="BF801" t="str">
            <v/>
          </cell>
          <cell r="BG801" t="str">
            <v/>
          </cell>
          <cell r="BH801" t="str">
            <v/>
          </cell>
          <cell r="BI801" t="str">
            <v/>
          </cell>
          <cell r="BJ801" t="str">
            <v/>
          </cell>
          <cell r="BK801" t="str">
            <v/>
          </cell>
          <cell r="BL801" t="str">
            <v/>
          </cell>
          <cell r="BM801" t="str">
            <v/>
          </cell>
          <cell r="BN801" t="str">
            <v/>
          </cell>
          <cell r="BO801" t="str">
            <v/>
          </cell>
          <cell r="BP801" t="str">
            <v/>
          </cell>
          <cell r="BQ801" t="str">
            <v/>
          </cell>
          <cell r="BR801" t="str">
            <v/>
          </cell>
          <cell r="BS801" t="str">
            <v/>
          </cell>
          <cell r="BT801" t="str">
            <v>นางสาวนันท์วรัตถ์    กลั่นเนียม</v>
          </cell>
          <cell r="BU801">
            <v>883162010738</v>
          </cell>
          <cell r="BV801" t="str">
            <v xml:space="preserve">1.นางสาวนันท์วรัตถ์  กลั่นเนียม
</v>
          </cell>
          <cell r="BW801" t="str">
            <v>จำเลย</v>
          </cell>
          <cell r="BX801" t="str">
            <v>3-7399-00385-39-8</v>
          </cell>
          <cell r="BY801"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1" t="str">
            <v>พบทรัพย์</v>
          </cell>
          <cell r="CA801"/>
          <cell r="CB801">
            <v>1</v>
          </cell>
          <cell r="CC801"/>
          <cell r="CD801"/>
          <cell r="CE801"/>
          <cell r="CF801"/>
          <cell r="CG801"/>
          <cell r="CH801"/>
          <cell r="CI801"/>
          <cell r="CJ801"/>
          <cell r="CK801"/>
          <cell r="CL801"/>
          <cell r="CM801"/>
          <cell r="CN801"/>
          <cell r="CO801"/>
        </row>
        <row r="802">
          <cell r="B802">
            <v>2276</v>
          </cell>
          <cell r="C802">
            <v>794</v>
          </cell>
          <cell r="D802">
            <v>7</v>
          </cell>
          <cell r="E802">
            <v>9</v>
          </cell>
          <cell r="F802">
            <v>2566</v>
          </cell>
          <cell r="G802">
            <v>800098944039</v>
          </cell>
          <cell r="H802" t="str">
            <v>นาง</v>
          </cell>
          <cell r="I802" t="str">
            <v>พนิตพิชา</v>
          </cell>
          <cell r="J802" t="str">
            <v>แสวงภักดี</v>
          </cell>
          <cell r="K802">
            <v>3900400179152</v>
          </cell>
          <cell r="L802" t="str">
            <v>หนองหอย</v>
          </cell>
          <cell r="M802" t="str">
            <v xml:space="preserve"> เชียงใหม่ 1</v>
          </cell>
          <cell r="N802">
            <v>8</v>
          </cell>
          <cell r="O802" t="str">
            <v>สินเชื่อธนาคารประชาชน</v>
          </cell>
          <cell r="P802" t="str">
            <v>1.บุคคลค้ำประกัน</v>
          </cell>
          <cell r="Q802">
            <v>37499</v>
          </cell>
          <cell r="R802">
            <v>13221.57</v>
          </cell>
          <cell r="S802" t="str">
            <v>แขวงเชียงใหม่</v>
          </cell>
          <cell r="T802" t="str">
            <v>ผบE312</v>
          </cell>
          <cell r="U802">
            <v>2566</v>
          </cell>
          <cell r="V802" t="str">
            <v>ผบE2103</v>
          </cell>
          <cell r="W802">
            <v>2566</v>
          </cell>
          <cell r="X802">
            <v>18</v>
          </cell>
          <cell r="Y802">
            <v>4</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7/9/2566 // สืบแล้วรายงานผลวันที่ 8/12/2566</v>
          </cell>
          <cell r="BC802" t="str">
            <v/>
          </cell>
          <cell r="BD802" t="str">
            <v/>
          </cell>
          <cell r="BE802" t="str">
            <v/>
          </cell>
          <cell r="BF802" t="str">
            <v/>
          </cell>
          <cell r="BG802" t="str">
            <v/>
          </cell>
          <cell r="BH802" t="str">
            <v/>
          </cell>
          <cell r="BI802" t="str">
            <v/>
          </cell>
          <cell r="BJ802" t="str">
            <v/>
          </cell>
          <cell r="BK802" t="str">
            <v/>
          </cell>
          <cell r="BL802" t="str">
            <v/>
          </cell>
          <cell r="BM802" t="str">
            <v/>
          </cell>
          <cell r="BN802" t="str">
            <v/>
          </cell>
          <cell r="BO802" t="str">
            <v/>
          </cell>
          <cell r="BP802" t="str">
            <v/>
          </cell>
          <cell r="BQ802" t="str">
            <v/>
          </cell>
          <cell r="BR802" t="str">
            <v/>
          </cell>
          <cell r="BS802" t="str">
            <v/>
          </cell>
          <cell r="BT802" t="str">
            <v>นางพนิตพิชา แสวงภักดี</v>
          </cell>
          <cell r="BU802">
            <v>883165010611</v>
          </cell>
          <cell r="BV802" t="str">
            <v>1.นางพนิตพิชา  แสวงภักดี
2.นางสาวกุมารี   สะติรัน</v>
          </cell>
          <cell r="BW802" t="str">
            <v xml:space="preserve">จำเลยที่ 1
จำเลยที่ 2
</v>
          </cell>
          <cell r="BX802" t="str">
            <v>3-9004-00179-15-2
3-9099-00793-14-1</v>
          </cell>
          <cell r="BY802"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2" t="str">
            <v>ไม่พบทรัพย์</v>
          </cell>
          <cell r="CA802"/>
          <cell r="CB802">
            <v>2</v>
          </cell>
          <cell r="CC802"/>
          <cell r="CD802"/>
          <cell r="CE802"/>
          <cell r="CF802"/>
          <cell r="CG802"/>
          <cell r="CH802"/>
          <cell r="CI802"/>
          <cell r="CJ802"/>
          <cell r="CK802"/>
          <cell r="CL802"/>
          <cell r="CM802"/>
          <cell r="CN802"/>
          <cell r="CO802"/>
        </row>
        <row r="803">
          <cell r="B803">
            <v>2278</v>
          </cell>
          <cell r="C803">
            <v>795</v>
          </cell>
          <cell r="D803">
            <v>18</v>
          </cell>
          <cell r="E803">
            <v>9</v>
          </cell>
          <cell r="F803">
            <v>2566</v>
          </cell>
          <cell r="G803">
            <v>800085971854</v>
          </cell>
          <cell r="H803" t="str">
            <v>นาย</v>
          </cell>
          <cell r="I803" t="str">
            <v>สมัย</v>
          </cell>
          <cell r="J803" t="str">
            <v>จริยา</v>
          </cell>
          <cell r="K803" t="str">
            <v>3 5207 00229 88 4</v>
          </cell>
          <cell r="L803" t="str">
            <v>เซ็นทรัลแอร์พอร์ตพลาซ่าเชียงใหม่</v>
          </cell>
          <cell r="M803" t="str">
            <v>เชียงใหม่ 1</v>
          </cell>
          <cell r="N803">
            <v>8</v>
          </cell>
          <cell r="O803" t="str">
            <v>สินเชื่อธนาคารประชาชน</v>
          </cell>
          <cell r="P803" t="str">
            <v>1.บุคคลค้ำประกัน</v>
          </cell>
          <cell r="Q803">
            <v>70656</v>
          </cell>
          <cell r="R803">
            <v>22335.599999999999</v>
          </cell>
          <cell r="S803" t="str">
            <v>แขวงเชียงใหม่</v>
          </cell>
          <cell r="T803" t="str">
            <v>ผบ.892</v>
          </cell>
          <cell r="U803">
            <v>2565</v>
          </cell>
          <cell r="V803" t="str">
            <v>ผบ.1386</v>
          </cell>
          <cell r="W803">
            <v>2565</v>
          </cell>
          <cell r="X803"/>
          <cell r="Y803"/>
          <cell r="Z803"/>
          <cell r="AA803">
            <v>29</v>
          </cell>
          <cell r="AB803">
            <v>8</v>
          </cell>
          <cell r="AC803">
            <v>2565</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ลงผลสืบครั้งที่ 1 13/3/2567 อยู่ระหว่างรอคัดภาพลักษณ์เพื่อรายงาน//รายงานผลสืบครั้งที่1 10/4/2567//</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นายสมัย จริยา</v>
          </cell>
          <cell r="BU803">
            <v>0</v>
          </cell>
          <cell r="BV803" t="str">
            <v xml:space="preserve">1.นายสมัย  จริยา
2.นายพิษณุ  สีโวย
3.นางสาวนิศาชล  ช่างสัก
4.นายเกียรติศักดิ์  ศรีดวงชื่น
5.นางสาวพิมพ์  ลุงจอ
</v>
          </cell>
          <cell r="BW803" t="str">
            <v>จำเลยที่ 1
จำเลยที่ 2
คู่สมรสจำเลยที่ 2
จำเลยที่ 3
คู่สมรสจำเลยที่ 3</v>
          </cell>
          <cell r="BX803" t="str">
            <v>3 5207 00229 88 4
1 5207 00063 62 9
1 5299 00727 17 1
1 5051 00003 47 6
0 5005 89001 14 6</v>
          </cell>
          <cell r="BY803"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3" t="str">
            <v>พบทรัพย์</v>
          </cell>
          <cell r="CA803"/>
          <cell r="CB803">
            <v>5</v>
          </cell>
          <cell r="CC803"/>
          <cell r="CD803"/>
          <cell r="CE803"/>
          <cell r="CF803"/>
          <cell r="CG803"/>
          <cell r="CH803"/>
          <cell r="CI803"/>
          <cell r="CJ803"/>
          <cell r="CK803"/>
          <cell r="CL803"/>
          <cell r="CM803"/>
          <cell r="CN803"/>
          <cell r="CO803"/>
        </row>
        <row r="804">
          <cell r="B804">
            <v>2279</v>
          </cell>
          <cell r="C804">
            <v>796</v>
          </cell>
          <cell r="D804">
            <v>27</v>
          </cell>
          <cell r="E804">
            <v>9</v>
          </cell>
          <cell r="F804">
            <v>2566</v>
          </cell>
          <cell r="G804">
            <v>800075831241</v>
          </cell>
          <cell r="H804" t="str">
            <v>นาย</v>
          </cell>
          <cell r="I804" t="str">
            <v>ณัธชัย</v>
          </cell>
          <cell r="J804" t="str">
            <v>พฤฒิพาณิชย์</v>
          </cell>
          <cell r="K804">
            <v>3570500578745</v>
          </cell>
          <cell r="L804" t="str">
            <v>ประตูช้างเผือก</v>
          </cell>
          <cell r="M804" t="str">
            <v>เชียงใหม่ 1</v>
          </cell>
          <cell r="N804">
            <v>8</v>
          </cell>
          <cell r="O804" t="str">
            <v>สินเชื่อไทรทอง</v>
          </cell>
          <cell r="P804" t="str">
            <v>2.หลักทรัพย์ค้ำประกัน</v>
          </cell>
          <cell r="Q804">
            <v>2076695.32</v>
          </cell>
          <cell r="R804">
            <v>342813.57</v>
          </cell>
          <cell r="S804" t="str">
            <v>จังหวัดเชียงใหม่</v>
          </cell>
          <cell r="T804" t="str">
            <v>ผบE329</v>
          </cell>
          <cell r="U804">
            <v>2566</v>
          </cell>
          <cell r="V804" t="str">
            <v>ผบE1543</v>
          </cell>
          <cell r="W804">
            <v>2566</v>
          </cell>
          <cell r="X804"/>
          <cell r="Y804"/>
          <cell r="Z804"/>
          <cell r="AA804">
            <v>28</v>
          </cell>
          <cell r="AB804">
            <v>8</v>
          </cell>
          <cell r="AC804">
            <v>2566</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ลงผลสืบ 9/3/2567 อยู่ระหว่างรอคัดภาพลักษณ์เพื่อรายงาน//แก้คัดภาพลักษณ์1/4/2567//</v>
          </cell>
          <cell r="BC804" t="str">
            <v/>
          </cell>
          <cell r="BD804" t="str">
            <v/>
          </cell>
          <cell r="BE804" t="str">
            <v/>
          </cell>
          <cell r="BF804" t="str">
            <v/>
          </cell>
          <cell r="BG804" t="str">
            <v/>
          </cell>
          <cell r="BH804" t="str">
            <v/>
          </cell>
          <cell r="BI804" t="str">
            <v/>
          </cell>
          <cell r="BJ804" t="str">
            <v/>
          </cell>
          <cell r="BK804" t="str">
            <v/>
          </cell>
          <cell r="BL804" t="str">
            <v/>
          </cell>
          <cell r="BM804" t="str">
            <v/>
          </cell>
          <cell r="BN804" t="str">
            <v/>
          </cell>
          <cell r="BO804" t="str">
            <v/>
          </cell>
          <cell r="BP804" t="str">
            <v/>
          </cell>
          <cell r="BQ804" t="str">
            <v/>
          </cell>
          <cell r="BR804" t="str">
            <v/>
          </cell>
          <cell r="BS804" t="str">
            <v/>
          </cell>
          <cell r="BT804" t="str">
            <v>นายณัธชัย พฤฒิพาณิชย์</v>
          </cell>
          <cell r="BU804">
            <v>0</v>
          </cell>
          <cell r="BV804" t="str">
            <v>1.นายณัธชัย  พฤฒิพาณิชย์
2.นางรัศมีเดือน  สรงประภา</v>
          </cell>
          <cell r="BW804" t="str">
            <v>จำเลยที่ 1
จำเลยที่ 2</v>
          </cell>
          <cell r="BX804" t="str">
            <v>3 5705 00578 74 5
3 5014 00077 23 1</v>
          </cell>
          <cell r="BY804"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-พบว่ามีกรรมสิทธิ์ในที่ดินโฉนดเลขที่ 102400 ต.สันทรายน้อย อ.สันทราย จ.เชียงใหม่
-พบว่ามีกรรมสิทธิ์ในที่ดินโฉนดเลขที่ 102401 ต.สันทรายน้อย อ.สันทราย จ.เชียงใหม่
-พบว่ามีกรรมสิทธิ์ในที่ดินโฉนดเลขที่ 15770 ต.สันทรายน้อย อ.สันทราย จ.เชียงใหม่
-พบว่ามีกรรมสิทธิ์ในที่ดินโฉนดเลขที่ 17969 ต.แม่แฝกใหม่ อ.สันทราย จ.เชียงใหม่(ติดจำนองบุคคลธรรมดา)
-พบว่ามีกรรมสิทธิ์ในที่ดินโฉนดเลขที่ 17970 ต.แม่แฝกใหม่ อ.สันทราย จ.เชียงใหม่
-พบว่ามีกรรมสิทธิ์ในที่ดินโฉนดเลขที่ 18034 ต.แม่แฝกใหม่ อ.สันทราย จ.เชียงใหม่
-พบว่ามีกรรมสิทธิ์ในที่ดินโฉนดเลขที่ 18208 ต.แม่แฝกใหม่ อ.สันทราย จ.เชียงใหม่
-พบว่ามีกรรมสิทธิ์ในที่ดินโฉนดเลขที่ 18209 ต.แม่แฝกใหม่ อ.สันทราย จ.เชียงใหม่
-พบว่ามีกรรมสิทธิ์ในที่ดินโฉนดเลขที่ 18210 ต.แม่แฝกใหม่ อ.สันทราย จ.เชียงใหม่
-พบว่ามีกรรมสิทธิ์ในที่ดินโฉนดเลขที่ 18212 ต.แม่แฝกใหม่ อ.สันทราย จ.เชียงใหม่(ติดจำนองบุคคลธรรมดา)
-พบว่ามีกรรมสิทธิ์ในที่ดินโฉนดเลขที่ 18215 ต.แม่แฝกใหม่ อ.สันทราย จ.เชียงใหม่(ติดจำนองบุคคลธรรมดา)
-พบว่ามีกรรมสิทธิ์ในที่ดินโฉนดเลขที่ 18216 ต.แม่แฝกใหม่ อ.สันทราย จ.เชียงใหม่
-พบว่ามีกรรมสิทธิ์ในที่ดินโฉนดเลขที่ 18217 ต.แม่แฝกใหม่ อ.สันทราย จ.เชียงใหม่
-พบว่ามีกรรมสิทธิ์ในที่ดินโฉนดเลขที่ 18218 ต.แม่แฝกใหม่ อ.สันทราย จ.เชียงใหม่
-พบว่ามีกรรมสิทธิ์ในที่ดินโฉนดเลขที่ 1944 ต.ป่าไผ่ อ.สันทราย จ.เชียงใหม่
-พบว่ามีกรรมสิทธิ์ในที่ดินโฉนดเลขที่ 1945 ต.ป่าไผ่ อ.สันทราย จ.เชียงใหม่
-พบว่ามีกรรมสิทธิ์ในที่ดินโฉนดเลขที่ 36848 ต.ป่าไผ่ อ.สันทราย จ.เชียงใหม่
-พบว่ามีกรรมสิทธิ์ในที่ดินโฉนดเลขที่ 49356 ต.ป่าไผ่ อ.สันทราย จ.เชียงใหม่
-พบว่ามีกรรมสิทธิ์ในที่ดินโฉนดเลขที่ 50170 ต.ป่าไผ่ อ.สันทราย จ.เชียงใหม่
-พบว่ามีกรรมสิทธิ์ในที่ดินโฉนดเลขที่ 54028 ต.ป่าไผ่ อ.สันทราย จ.เชียงใหม่
-พบว่ามีกรรมสิทธิ์ในที่ดินโฉนดเลขที่ 54029 ต.ป่าไผ่ อ.สันทราย จ.เชียงใหม่
-พบว่ามีกรรมสิทธิ์ในที่ดินโฉนดเลขที่ 54030 ต.ป่าไผ่ อ.สันทราย จ.เชียงใหม่
-พบว่ามีกรรมสิทธิ์ในที่ดินโฉนดเลขที่ 88998 ต.ป่าไผ่ อ.สันทราย จ.เชียงใหม่</v>
          </cell>
          <cell r="BZ804" t="str">
            <v>พบทรัพย์</v>
          </cell>
          <cell r="CA804"/>
          <cell r="CB804"/>
          <cell r="CC804"/>
          <cell r="CD804"/>
          <cell r="CE804"/>
          <cell r="CF804"/>
          <cell r="CG804"/>
          <cell r="CH804"/>
          <cell r="CI804"/>
          <cell r="CJ804"/>
          <cell r="CK804"/>
          <cell r="CL804"/>
          <cell r="CM804"/>
          <cell r="CN804"/>
          <cell r="CO804"/>
        </row>
        <row r="805">
          <cell r="B805">
            <v>2280</v>
          </cell>
          <cell r="C805">
            <v>797</v>
          </cell>
          <cell r="D805">
            <v>29</v>
          </cell>
          <cell r="E805">
            <v>9</v>
          </cell>
          <cell r="F805">
            <v>2566</v>
          </cell>
          <cell r="G805">
            <v>800026889371</v>
          </cell>
          <cell r="H805" t="str">
            <v>นาย</v>
          </cell>
          <cell r="I805" t="str">
            <v>สรเดช</v>
          </cell>
          <cell r="J805" t="str">
            <v>จันทร์เที่ยง</v>
          </cell>
          <cell r="K805">
            <v>3501400617979</v>
          </cell>
          <cell r="L805" t="str">
            <v>ช้างคลาน</v>
          </cell>
          <cell r="M805" t="str">
            <v>เชียงใหม่ 1</v>
          </cell>
          <cell r="N805">
            <v>8</v>
          </cell>
          <cell r="O805" t="str">
            <v>สินเชื่อธนาคารประชาชน</v>
          </cell>
          <cell r="P805" t="str">
            <v>1.บุคคลค้ำประกัน</v>
          </cell>
          <cell r="Q805">
            <v>63595</v>
          </cell>
          <cell r="R805">
            <v>12645.52</v>
          </cell>
          <cell r="S805" t="str">
            <v>แขวงเชียงใหม่</v>
          </cell>
          <cell r="T805" t="str">
            <v>ผบ.4821</v>
          </cell>
          <cell r="U805">
            <v>2562</v>
          </cell>
          <cell r="V805" t="str">
            <v>ผบ.4473</v>
          </cell>
          <cell r="W805">
            <v>2562</v>
          </cell>
          <cell r="X805"/>
          <cell r="Y805"/>
          <cell r="Z805"/>
          <cell r="AA805">
            <v>8</v>
          </cell>
          <cell r="AB805">
            <v>6</v>
          </cell>
          <cell r="AC805">
            <v>2562</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รายงานสืบ 25/3/2567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นายสรเดช จันทร์เที่ยง</v>
          </cell>
          <cell r="BU805">
            <v>883161010266</v>
          </cell>
          <cell r="BV805" t="str">
            <v>1.นายสรเดช  จันทร์เที่ยง
2.นางสาวนงลักษณ์  จันทร์เที่ยง
3.นายชัยยศ  สัมฤทธิ์สกุล
4.นางสาวอังศุธร  มั่งคั่ง</v>
          </cell>
          <cell r="BW805" t="str">
            <v>จำเลยที่ 1
คู่สมรสจำเลยที่ 1
จำเลยที่ 2
คู่สมรสจำเลยที่ 2</v>
          </cell>
          <cell r="BX805" t="str">
            <v>3 5014 00617 97 9
3 5101 00954 03 1
3 5019 00059 73 8
3 2001 00042 05 1</v>
          </cell>
          <cell r="BY805"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5" t="str">
            <v>พบทรัพย์</v>
          </cell>
          <cell r="CA805"/>
          <cell r="CB805"/>
          <cell r="CC805"/>
          <cell r="CD805"/>
          <cell r="CE805"/>
          <cell r="CF805"/>
          <cell r="CG805"/>
          <cell r="CH805"/>
          <cell r="CI805"/>
          <cell r="CJ805"/>
          <cell r="CK805"/>
          <cell r="CL805"/>
          <cell r="CM805"/>
          <cell r="CN805"/>
          <cell r="CO805"/>
        </row>
        <row r="806">
          <cell r="B806">
            <v>2281</v>
          </cell>
          <cell r="C806">
            <v>798</v>
          </cell>
          <cell r="D806">
            <v>11</v>
          </cell>
          <cell r="E806">
            <v>10</v>
          </cell>
          <cell r="F806">
            <v>2566</v>
          </cell>
          <cell r="G806">
            <v>800115411665</v>
          </cell>
          <cell r="H806" t="str">
            <v>นางสาว</v>
          </cell>
          <cell r="I806" t="str">
            <v>ภัททิรา</v>
          </cell>
          <cell r="J806" t="str">
            <v>สุขเจริญ</v>
          </cell>
          <cell r="K806" t="str">
            <v>3 5019 00233 31 2</v>
          </cell>
          <cell r="L806" t="str">
            <v>หนองหอย</v>
          </cell>
          <cell r="M806" t="str">
            <v>เชียงใหม่ 1</v>
          </cell>
          <cell r="N806">
            <v>8</v>
          </cell>
          <cell r="O806" t="str">
            <v>สินเชื่อธนาคารประชาชน</v>
          </cell>
          <cell r="P806" t="str">
            <v>1.บุคคลค้ำประกัน</v>
          </cell>
          <cell r="Q806">
            <v>50601</v>
          </cell>
          <cell r="R806">
            <v>11087.77</v>
          </cell>
          <cell r="S806" t="str">
            <v>แขวงเชียงใหม่</v>
          </cell>
          <cell r="T806" t="str">
            <v>ผบE2726</v>
          </cell>
          <cell r="U806">
            <v>2566</v>
          </cell>
          <cell r="V806" t="str">
            <v>ผบE5670</v>
          </cell>
          <cell r="W806">
            <v>2566</v>
          </cell>
          <cell r="X806">
            <v>10</v>
          </cell>
          <cell r="Y806">
            <v>7</v>
          </cell>
          <cell r="Z806">
            <v>2566</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25/03/67//ลงผล3/4/67//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นางสาวภัททิรา สุขเจริญ</v>
          </cell>
          <cell r="BU806">
            <v>883166010004</v>
          </cell>
          <cell r="BV806"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6" t="str">
            <v>จำเลยที่ 1
จำเลยที่ 2
คู่สมรสจำเลยที่ 2
จำเลยที่ 3
คู่สมรสจำเลยที่ 3</v>
          </cell>
          <cell r="BX806" t="str">
            <v xml:space="preserve">3-5019-00233-31-2
3-5101-00435-97-1
3-5007-00597-17-4
3-5711-00066-74-8
3-4508-00106-93-9
</v>
          </cell>
          <cell r="BY806"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6" t="str">
            <v>พบ</v>
          </cell>
          <cell r="CA806"/>
          <cell r="CB806">
            <v>5</v>
          </cell>
          <cell r="CC806"/>
          <cell r="CD806"/>
          <cell r="CE806"/>
          <cell r="CF806"/>
          <cell r="CG806"/>
          <cell r="CH806"/>
          <cell r="CI806"/>
          <cell r="CJ806"/>
          <cell r="CK806"/>
          <cell r="CL806"/>
          <cell r="CM806"/>
          <cell r="CN806"/>
          <cell r="CO806"/>
        </row>
        <row r="807">
          <cell r="B807">
            <v>2282</v>
          </cell>
          <cell r="C807">
            <v>799</v>
          </cell>
          <cell r="D807">
            <v>18</v>
          </cell>
          <cell r="E807">
            <v>10</v>
          </cell>
          <cell r="F807">
            <v>2566</v>
          </cell>
          <cell r="G807">
            <v>800083099831</v>
          </cell>
          <cell r="H807" t="str">
            <v>นางสาว</v>
          </cell>
          <cell r="I807" t="str">
            <v>ประทุมพร</v>
          </cell>
          <cell r="J807" t="str">
            <v>กายาสา</v>
          </cell>
          <cell r="K807">
            <v>1571200074029</v>
          </cell>
          <cell r="L807" t="str">
            <v>หนองหอย</v>
          </cell>
          <cell r="M807" t="str">
            <v>เชียงใหม่ 1</v>
          </cell>
          <cell r="N807">
            <v>8</v>
          </cell>
          <cell r="O807" t="str">
            <v>สินเชื่อธนาคารประชาชน</v>
          </cell>
          <cell r="P807" t="str">
            <v>1.บุคคลค้ำประกัน</v>
          </cell>
          <cell r="Q807">
            <v>35368.519999999997</v>
          </cell>
          <cell r="R807">
            <v>5513.95</v>
          </cell>
          <cell r="S807" t="str">
            <v>แขวงเชียงใหม่</v>
          </cell>
          <cell r="T807" t="str">
            <v>ผบ.6468</v>
          </cell>
          <cell r="U807">
            <v>2563</v>
          </cell>
          <cell r="V807" t="str">
            <v>ผบ.152</v>
          </cell>
          <cell r="W807">
            <v>2565</v>
          </cell>
          <cell r="X807"/>
          <cell r="Y807"/>
          <cell r="Z807"/>
          <cell r="AA807">
            <v>14</v>
          </cell>
          <cell r="AB807">
            <v>2</v>
          </cell>
          <cell r="AC807">
            <v>2565</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นางสาวประทุมพร กายาสา</v>
          </cell>
          <cell r="BU807">
            <v>883163010409</v>
          </cell>
          <cell r="BV807" t="str">
            <v>1.นางสาวประทุมพร  กายาสา
2.นางสาวสร้อยทิพย์  ศิริปัน
3.นายสุรชาติ  จำปา</v>
          </cell>
          <cell r="BW807" t="str">
            <v>จำเลยที่ 1
จำเลยที่ 2
จำเลยที่ 3</v>
          </cell>
          <cell r="BX807" t="str">
            <v>1 5712 00074 02 9
3 5006 00059 44 8
1 8399 00254 18 1</v>
          </cell>
          <cell r="BY807"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7" t="str">
            <v>ไม่พบทรัพย์</v>
          </cell>
          <cell r="CA807"/>
          <cell r="CB807"/>
          <cell r="CC807"/>
          <cell r="CD807"/>
          <cell r="CE807"/>
          <cell r="CF807"/>
          <cell r="CG807"/>
          <cell r="CH807"/>
          <cell r="CI807"/>
          <cell r="CJ807"/>
          <cell r="CK807"/>
          <cell r="CL807"/>
          <cell r="CM807"/>
          <cell r="CN807"/>
          <cell r="CO807"/>
        </row>
        <row r="808">
          <cell r="B808">
            <v>2283</v>
          </cell>
          <cell r="C808">
            <v>800</v>
          </cell>
          <cell r="D808">
            <v>18</v>
          </cell>
          <cell r="E808">
            <v>10</v>
          </cell>
          <cell r="F808">
            <v>2566</v>
          </cell>
          <cell r="G808">
            <v>800082212112</v>
          </cell>
          <cell r="H808" t="str">
            <v>นาย</v>
          </cell>
          <cell r="I808" t="str">
            <v>วชิรธัน</v>
          </cell>
          <cell r="J808" t="str">
            <v>ธรรมธิ</v>
          </cell>
          <cell r="K808">
            <v>1500700075287</v>
          </cell>
          <cell r="L808" t="str">
            <v>นิมมานเหมินทร์</v>
          </cell>
          <cell r="M808" t="str">
            <v>เชียงใหม่ 1</v>
          </cell>
          <cell r="N808">
            <v>8</v>
          </cell>
          <cell r="O808" t="str">
            <v>สินเชื่อธนาคารประชาชน</v>
          </cell>
          <cell r="P808" t="str">
            <v>1.บุคคลค้ำประกัน</v>
          </cell>
          <cell r="Q808">
            <v>46454.69</v>
          </cell>
          <cell r="R808">
            <v>17051.2</v>
          </cell>
          <cell r="S808" t="str">
            <v>แขวงเชียงใหม่</v>
          </cell>
          <cell r="T808" t="str">
            <v>ผบE3549</v>
          </cell>
          <cell r="U808">
            <v>2566</v>
          </cell>
          <cell r="V808" t="str">
            <v>ผบE6426</v>
          </cell>
          <cell r="W808">
            <v>2566</v>
          </cell>
          <cell r="X808"/>
          <cell r="Y808"/>
          <cell r="Z808"/>
          <cell r="AA808">
            <v>7</v>
          </cell>
          <cell r="AB808">
            <v>8</v>
          </cell>
          <cell r="AC808">
            <v>2566</v>
          </cell>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ลงผลสืบ 9/3/2567 อยู่ระหว่างรอคัดภาพลักษณ์เพื่อรายงาน//ลงผลคัดภาพลักษณ์ 1/4/2567 // รายงานสืบ 2/4/2567</v>
          </cell>
          <cell r="BC808" t="str">
            <v/>
          </cell>
          <cell r="BD808" t="str">
            <v/>
          </cell>
          <cell r="BE808" t="str">
            <v/>
          </cell>
          <cell r="BF808" t="str">
            <v/>
          </cell>
          <cell r="BG808" t="str">
            <v/>
          </cell>
          <cell r="BH808" t="str">
            <v/>
          </cell>
          <cell r="BI808" t="str">
            <v/>
          </cell>
          <cell r="BJ808" t="str">
            <v/>
          </cell>
          <cell r="BK808" t="str">
            <v/>
          </cell>
          <cell r="BL808" t="str">
            <v/>
          </cell>
          <cell r="BM808" t="str">
            <v/>
          </cell>
          <cell r="BN808" t="str">
            <v/>
          </cell>
          <cell r="BO808" t="str">
            <v/>
          </cell>
          <cell r="BP808" t="str">
            <v/>
          </cell>
          <cell r="BQ808" t="str">
            <v/>
          </cell>
          <cell r="BR808" t="str">
            <v/>
          </cell>
          <cell r="BS808" t="str">
            <v/>
          </cell>
          <cell r="BT808" t="str">
            <v>นายวชิรธัน ธรรมธิ</v>
          </cell>
          <cell r="BU808">
            <v>883165010419</v>
          </cell>
          <cell r="BV808" t="str">
            <v xml:space="preserve">1.นายวชิรธัน  ธรรมธิ
2.นายทรงวุฒิ  ไทยทรงธรรม
3.นางสาวนันทญา  พรหมมินทร์
</v>
          </cell>
          <cell r="BW808" t="str">
            <v>จำเลยที่ 1
จำเลยที่ 2
จำเลยที่ 3</v>
          </cell>
          <cell r="BX808" t="str">
            <v>1 5007 00075 28 7
1 9499 00064 92 5
1 5099 01288 27 8</v>
          </cell>
          <cell r="BY808"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08" t="str">
            <v>พบทรัพย์</v>
          </cell>
          <cell r="CA808"/>
          <cell r="CB808"/>
          <cell r="CC808"/>
          <cell r="CD808"/>
          <cell r="CE808"/>
          <cell r="CF808"/>
          <cell r="CG808"/>
          <cell r="CH808"/>
          <cell r="CI808"/>
          <cell r="CJ808"/>
          <cell r="CK808"/>
          <cell r="CL808"/>
          <cell r="CM808"/>
          <cell r="CN808"/>
          <cell r="CO808"/>
        </row>
        <row r="809">
          <cell r="B809">
            <v>2284</v>
          </cell>
          <cell r="C809">
            <v>801</v>
          </cell>
          <cell r="D809">
            <v>18</v>
          </cell>
          <cell r="E809">
            <v>10</v>
          </cell>
          <cell r="F809">
            <v>2566</v>
          </cell>
          <cell r="G809">
            <v>800075626161</v>
          </cell>
          <cell r="H809" t="str">
            <v>นาย</v>
          </cell>
          <cell r="I809" t="str">
            <v>ชัยทัต</v>
          </cell>
          <cell r="J809" t="str">
            <v>คันทะสาร</v>
          </cell>
          <cell r="K809">
            <v>1550900071455</v>
          </cell>
          <cell r="L809" t="str">
            <v>ถนนทิพย์เนตร</v>
          </cell>
          <cell r="M809" t="str">
            <v>เชียงใหม่ 1</v>
          </cell>
          <cell r="N809"/>
          <cell r="O809" t="str">
            <v>ธนาคารประชาชน</v>
          </cell>
          <cell r="P809" t="str">
            <v>1.บุคคลค้ำประกัน</v>
          </cell>
          <cell r="Q809"/>
          <cell r="R809"/>
          <cell r="S809" t="str">
            <v>จังหวัดน่าน สาขาปัว</v>
          </cell>
          <cell r="T809" t="str">
            <v>ผบ.1120</v>
          </cell>
          <cell r="U809">
            <v>2562</v>
          </cell>
          <cell r="V809" t="str">
            <v>ผบ1296</v>
          </cell>
          <cell r="W809">
            <v>2562</v>
          </cell>
          <cell r="X809"/>
          <cell r="Y809"/>
          <cell r="Z809"/>
          <cell r="AA809">
            <v>21</v>
          </cell>
          <cell r="AB809">
            <v>10</v>
          </cell>
          <cell r="AC809">
            <v>2562</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cell r="BC809" t="str">
            <v/>
          </cell>
          <cell r="BD809" t="str">
            <v/>
          </cell>
          <cell r="BE809" t="str">
            <v/>
          </cell>
          <cell r="BF809" t="str">
            <v/>
          </cell>
          <cell r="BG809" t="str">
            <v/>
          </cell>
          <cell r="BH809" t="str">
            <v/>
          </cell>
          <cell r="BI809" t="str">
            <v/>
          </cell>
          <cell r="BJ809" t="str">
            <v/>
          </cell>
          <cell r="BK809" t="str">
            <v/>
          </cell>
          <cell r="BL809" t="str">
            <v/>
          </cell>
          <cell r="BM809" t="str">
            <v/>
          </cell>
          <cell r="BN809" t="str">
            <v/>
          </cell>
          <cell r="BO809" t="str">
            <v/>
          </cell>
          <cell r="BP809" t="str">
            <v/>
          </cell>
          <cell r="BQ809" t="str">
            <v/>
          </cell>
          <cell r="BR809" t="str">
            <v/>
          </cell>
          <cell r="BS809" t="str">
            <v/>
          </cell>
          <cell r="BT809" t="str">
            <v>นายชัยทัต คันทะสาร</v>
          </cell>
          <cell r="BU809">
            <v>883162010766</v>
          </cell>
          <cell r="BV809" t="str">
            <v>นายชัยทัต  คันทะสาร</v>
          </cell>
          <cell r="BW809" t="str">
            <v>จำเลย</v>
          </cell>
          <cell r="BX809" t="str">
            <v>1 5509 00071 45 5</v>
          </cell>
          <cell r="BY809" t="str">
            <v>-ไม่พบว่ามีกรรมสิทธิ์ในที่ดิน อเชียงกลาง จ.น่าน</v>
          </cell>
          <cell r="BZ809" t="str">
            <v>ไม่พบทรัพย์</v>
          </cell>
          <cell r="CA809"/>
          <cell r="CB809"/>
          <cell r="CC809"/>
          <cell r="CD809"/>
          <cell r="CE809"/>
          <cell r="CF809"/>
          <cell r="CG809"/>
          <cell r="CH809"/>
          <cell r="CI809"/>
          <cell r="CJ809"/>
          <cell r="CK809"/>
          <cell r="CL809"/>
          <cell r="CM809"/>
          <cell r="CN809"/>
          <cell r="CO809"/>
        </row>
        <row r="810">
          <cell r="B810">
            <v>2285</v>
          </cell>
          <cell r="C810">
            <v>802</v>
          </cell>
          <cell r="D810">
            <v>18</v>
          </cell>
          <cell r="E810">
            <v>10</v>
          </cell>
          <cell r="F810">
            <v>2566</v>
          </cell>
          <cell r="G810">
            <v>800073956339</v>
          </cell>
          <cell r="H810" t="str">
            <v>นาง</v>
          </cell>
          <cell r="I810" t="str">
            <v>รุ่งนภา</v>
          </cell>
          <cell r="J810" t="str">
            <v>สุขลำภู</v>
          </cell>
          <cell r="K810">
            <v>5529990000782</v>
          </cell>
          <cell r="L810" t="str">
            <v>ถนนทิพย์เนตร</v>
          </cell>
          <cell r="M810" t="str">
            <v>เชียงใหม่ 1</v>
          </cell>
          <cell r="N810">
            <v>8</v>
          </cell>
          <cell r="O810" t="str">
            <v>สินเชื่อธนาคารประชาชน</v>
          </cell>
          <cell r="P810" t="str">
            <v>4.ไม่มีหลักประกัน</v>
          </cell>
          <cell r="Q810">
            <v>113145.36</v>
          </cell>
          <cell r="R810">
            <v>23401.200000000001</v>
          </cell>
          <cell r="S810" t="str">
            <v>แขวงลำปาง</v>
          </cell>
          <cell r="T810" t="str">
            <v>ผบE1843</v>
          </cell>
          <cell r="U810">
            <v>2563</v>
          </cell>
          <cell r="V810" t="str">
            <v>ผบE1589</v>
          </cell>
          <cell r="W810">
            <v>2563</v>
          </cell>
          <cell r="X810"/>
          <cell r="Y810"/>
          <cell r="Z810"/>
          <cell r="AA810">
            <v>20</v>
          </cell>
          <cell r="AB810">
            <v>10</v>
          </cell>
          <cell r="AC810">
            <v>2563</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
          </cell>
          <cell r="BD810" t="str">
            <v/>
          </cell>
          <cell r="BE810" t="str">
            <v/>
          </cell>
          <cell r="BF810" t="str">
            <v/>
          </cell>
          <cell r="BG810" t="str">
            <v/>
          </cell>
          <cell r="BH810" t="str">
            <v/>
          </cell>
          <cell r="BI810" t="str">
            <v/>
          </cell>
          <cell r="BJ810" t="str">
            <v/>
          </cell>
          <cell r="BK810" t="str">
            <v/>
          </cell>
          <cell r="BL810" t="str">
            <v/>
          </cell>
          <cell r="BM810" t="str">
            <v/>
          </cell>
          <cell r="BN810" t="str">
            <v/>
          </cell>
          <cell r="BO810" t="str">
            <v/>
          </cell>
          <cell r="BP810" t="str">
            <v/>
          </cell>
          <cell r="BQ810" t="str">
            <v/>
          </cell>
          <cell r="BR810" t="str">
            <v/>
          </cell>
          <cell r="BS810" t="str">
            <v/>
          </cell>
          <cell r="BT810" t="str">
            <v>นางรุ่งนภา สุขลำภู</v>
          </cell>
          <cell r="BU810">
            <v>883163011148</v>
          </cell>
          <cell r="BV810" t="str">
            <v>นางรุ่งนภา  สุขลำภู</v>
          </cell>
          <cell r="BW810" t="str">
            <v>จำเลย</v>
          </cell>
          <cell r="BX810" t="str">
            <v>5 5299 90000 78 2</v>
          </cell>
          <cell r="BY810" t="str">
            <v>-ไม่พบว่ามีกรรมสิทธิ์ในที่ดิน อ.เมืองเชียงใหม่ จ.เชียงใหม่
-ไม่พบว่ามีกรรมสิทธิ์ในที่ดิน อ.เมืองลำปาง จ.ลำปาง</v>
          </cell>
          <cell r="BZ810" t="str">
            <v>ไม่พบทรัพย์</v>
          </cell>
          <cell r="CA810"/>
          <cell r="CB810"/>
          <cell r="CC810"/>
          <cell r="CD810"/>
          <cell r="CE810"/>
          <cell r="CF810"/>
          <cell r="CG810"/>
          <cell r="CH810"/>
          <cell r="CI810"/>
          <cell r="CJ810"/>
          <cell r="CK810"/>
          <cell r="CL810"/>
          <cell r="CM810"/>
          <cell r="CN810"/>
          <cell r="CO810"/>
        </row>
        <row r="811">
          <cell r="B811">
            <v>2286</v>
          </cell>
          <cell r="C811">
            <v>803</v>
          </cell>
          <cell r="D811">
            <v>18</v>
          </cell>
          <cell r="E811">
            <v>10</v>
          </cell>
          <cell r="F811">
            <v>2566</v>
          </cell>
          <cell r="G811">
            <v>800071884574</v>
          </cell>
          <cell r="H811" t="str">
            <v>นางสาว</v>
          </cell>
          <cell r="I811" t="str">
            <v>เกศษิณี</v>
          </cell>
          <cell r="J811" t="str">
            <v>สงวนศิลป์</v>
          </cell>
          <cell r="K811">
            <v>1500700072598</v>
          </cell>
          <cell r="L811" t="str">
            <v>เซ็นทรัลเฟสติวัล เชียงใหม่</v>
          </cell>
          <cell r="M811" t="str">
            <v>เชียงใหม่ 1</v>
          </cell>
          <cell r="N811">
            <v>8</v>
          </cell>
          <cell r="O811" t="str">
            <v>สินเชื่อธนาคารประชาชน</v>
          </cell>
          <cell r="P811" t="str">
            <v>1.บุคคลค้ำประกัน</v>
          </cell>
          <cell r="Q811">
            <v>137438</v>
          </cell>
          <cell r="R811">
            <v>71867.94</v>
          </cell>
          <cell r="S811" t="str">
            <v>แขวงเชียงใหม่</v>
          </cell>
          <cell r="T811" t="str">
            <v>ผบE310</v>
          </cell>
          <cell r="U811">
            <v>2566</v>
          </cell>
          <cell r="V811" t="str">
            <v>ผบE2102</v>
          </cell>
          <cell r="W811">
            <v>2566</v>
          </cell>
          <cell r="X811">
            <v>18</v>
          </cell>
          <cell r="Y811">
            <v>4</v>
          </cell>
          <cell r="Z811">
            <v>2566</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
          </cell>
          <cell r="BD811" t="str">
            <v/>
          </cell>
          <cell r="BE811" t="str">
            <v/>
          </cell>
          <cell r="BF811" t="str">
            <v/>
          </cell>
          <cell r="BG811" t="str">
            <v/>
          </cell>
          <cell r="BH811" t="str">
            <v/>
          </cell>
          <cell r="BI811" t="str">
            <v/>
          </cell>
          <cell r="BJ811" t="str">
            <v/>
          </cell>
          <cell r="BK811" t="str">
            <v/>
          </cell>
          <cell r="BL811" t="str">
            <v/>
          </cell>
          <cell r="BM811" t="str">
            <v/>
          </cell>
          <cell r="BN811" t="str">
            <v/>
          </cell>
          <cell r="BO811" t="str">
            <v/>
          </cell>
          <cell r="BP811" t="str">
            <v/>
          </cell>
          <cell r="BQ811" t="str">
            <v/>
          </cell>
          <cell r="BR811" t="str">
            <v/>
          </cell>
          <cell r="BS811" t="str">
            <v/>
          </cell>
          <cell r="BT811" t="str">
            <v>นางสาวเกศษิณี สงวนศิลป์</v>
          </cell>
          <cell r="BU811">
            <v>88316501268</v>
          </cell>
          <cell r="BV811" t="str">
            <v>1.นางสาวเกศษิณี  สงวนศิลป์
2.นายดวงคำ  ตาน้อย
3.นายวุฒิภัทร  คงตัน</v>
          </cell>
          <cell r="BW811" t="str">
            <v>จำเลยที่ 1
จำเลยที่ 2
จำเลยที่ 3</v>
          </cell>
          <cell r="BX811" t="str">
            <v>1-5007-00072-59-8
3-5007-00402-32-2
3-5099-00070-92-5</v>
          </cell>
          <cell r="BY81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1" t="str">
            <v>ไม่พบทรัพย์</v>
          </cell>
          <cell r="CA811"/>
          <cell r="CB811"/>
          <cell r="CC811"/>
          <cell r="CD811"/>
          <cell r="CE811"/>
          <cell r="CF811"/>
          <cell r="CG811"/>
          <cell r="CH811"/>
          <cell r="CI811"/>
          <cell r="CJ811"/>
          <cell r="CK811"/>
          <cell r="CL811"/>
          <cell r="CM811"/>
          <cell r="CN811"/>
          <cell r="CO811"/>
        </row>
        <row r="812">
          <cell r="B812">
            <v>2287</v>
          </cell>
          <cell r="C812">
            <v>804</v>
          </cell>
          <cell r="D812">
            <v>18</v>
          </cell>
          <cell r="E812">
            <v>10</v>
          </cell>
          <cell r="F812">
            <v>2566</v>
          </cell>
          <cell r="G812">
            <v>800074178636</v>
          </cell>
          <cell r="H812" t="str">
            <v>นาง</v>
          </cell>
          <cell r="I812" t="str">
            <v>รุ่งนภา</v>
          </cell>
          <cell r="J812" t="str">
            <v>สุ่มเกิด</v>
          </cell>
          <cell r="K812">
            <v>3640800003445</v>
          </cell>
          <cell r="L812" t="str">
            <v>ช้างม่อย</v>
          </cell>
          <cell r="M812" t="str">
            <v>เชียงใหม่ 1</v>
          </cell>
          <cell r="N812">
            <v>8</v>
          </cell>
          <cell r="O812" t="str">
            <v>สินเชื่อธนาคารประชาชน</v>
          </cell>
          <cell r="P812" t="str">
            <v>1.บุคคลค้ำประกัน</v>
          </cell>
          <cell r="Q812">
            <v>56512</v>
          </cell>
          <cell r="R812">
            <v>23273.279999999999</v>
          </cell>
          <cell r="S812" t="str">
            <v>จังหวัดสวรรคโลก</v>
          </cell>
          <cell r="T812" t="str">
            <v>ผบE258</v>
          </cell>
          <cell r="U812">
            <v>2566</v>
          </cell>
          <cell r="V812" t="str">
            <v>ผบE800</v>
          </cell>
          <cell r="W812">
            <v>2566</v>
          </cell>
          <cell r="X812">
            <v>12</v>
          </cell>
          <cell r="Y812">
            <v>6</v>
          </cell>
          <cell r="Z812">
            <v>2566</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
          </cell>
          <cell r="BD812" t="str">
            <v/>
          </cell>
          <cell r="BE812" t="str">
            <v/>
          </cell>
          <cell r="BF812" t="str">
            <v/>
          </cell>
          <cell r="BG812" t="str">
            <v/>
          </cell>
          <cell r="BH812" t="str">
            <v/>
          </cell>
          <cell r="BI812" t="str">
            <v/>
          </cell>
          <cell r="BJ812" t="str">
            <v/>
          </cell>
          <cell r="BK812" t="str">
            <v/>
          </cell>
          <cell r="BL812" t="str">
            <v/>
          </cell>
          <cell r="BM812" t="str">
            <v/>
          </cell>
          <cell r="BN812" t="str">
            <v/>
          </cell>
          <cell r="BO812" t="str">
            <v/>
          </cell>
          <cell r="BP812" t="str">
            <v/>
          </cell>
          <cell r="BQ812" t="str">
            <v/>
          </cell>
          <cell r="BR812" t="str">
            <v/>
          </cell>
          <cell r="BS812" t="str">
            <v/>
          </cell>
          <cell r="BT812" t="str">
            <v>นางรุ่งนภา สุ่มเกิด</v>
          </cell>
          <cell r="BU812">
            <v>883165010776</v>
          </cell>
          <cell r="BV812"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2" t="str">
            <v xml:space="preserve">จำเลยที่ 1
คู่สมรสจำเลยที่ 1
จำเลยที่ 2
คู่สมรสจำเลยที่ 2
จำเลยที่ 3
คู่สมรสจำเลยที่ 3
</v>
          </cell>
          <cell r="BX812" t="str">
            <v>3-6408-00003-44-5
3-6408-00159-99-2
1-5805-00009-83-3
3-5805-00079-76-5
3-5805-00079-76-5
1-5805-00053-25-5</v>
          </cell>
          <cell r="BY812"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2" t="str">
            <v>ไม่พบทรัพย์</v>
          </cell>
          <cell r="CA812"/>
          <cell r="CB812"/>
          <cell r="CC812"/>
          <cell r="CD812"/>
          <cell r="CE812"/>
          <cell r="CF812"/>
          <cell r="CG812"/>
          <cell r="CH812"/>
          <cell r="CI812"/>
          <cell r="CJ812"/>
          <cell r="CK812"/>
          <cell r="CL812"/>
          <cell r="CM812"/>
          <cell r="CN812"/>
          <cell r="CO812"/>
        </row>
        <row r="813">
          <cell r="B813">
            <v>2288</v>
          </cell>
          <cell r="C813">
            <v>805</v>
          </cell>
          <cell r="D813">
            <v>18</v>
          </cell>
          <cell r="E813">
            <v>10</v>
          </cell>
          <cell r="F813">
            <v>2566</v>
          </cell>
          <cell r="G813">
            <v>800148801429</v>
          </cell>
          <cell r="H813" t="str">
            <v>นาย</v>
          </cell>
          <cell r="I813" t="str">
            <v>ปิติ</v>
          </cell>
          <cell r="J813" t="str">
            <v>พิบูลย์ศักดิ์กุล</v>
          </cell>
          <cell r="K813" t="str">
            <v>3-1017-01342-21-2</v>
          </cell>
          <cell r="L813" t="str">
            <v>เซ็นทรัล แอร์พอร์ต พลาซ่า เชียงใหม่</v>
          </cell>
          <cell r="M813" t="str">
            <v>เชียงใหม่ 1</v>
          </cell>
          <cell r="N813">
            <v>8</v>
          </cell>
          <cell r="O813" t="str">
            <v>สินเชื่อสร้างงานสร้างอาชีพ</v>
          </cell>
          <cell r="P813"/>
          <cell r="Q813">
            <v>100000</v>
          </cell>
          <cell r="R813">
            <v>3104.31</v>
          </cell>
          <cell r="S813" t="str">
            <v>แขวงเชียงใหม่</v>
          </cell>
          <cell r="T813" t="str">
            <v>ผบE3673</v>
          </cell>
          <cell r="U813">
            <v>2566</v>
          </cell>
          <cell r="V813" t="str">
            <v>ผบE6655</v>
          </cell>
          <cell r="W813">
            <v>2566</v>
          </cell>
          <cell r="X813">
            <v>15</v>
          </cell>
          <cell r="Y813">
            <v>8</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cell r="BC813" t="str">
            <v/>
          </cell>
          <cell r="BD813" t="str">
            <v/>
          </cell>
          <cell r="BE813" t="str">
            <v/>
          </cell>
          <cell r="BF813" t="str">
            <v/>
          </cell>
          <cell r="BG813" t="str">
            <v/>
          </cell>
          <cell r="BH813" t="str">
            <v/>
          </cell>
          <cell r="BI813" t="str">
            <v/>
          </cell>
          <cell r="BJ813" t="str">
            <v/>
          </cell>
          <cell r="BK813" t="str">
            <v/>
          </cell>
          <cell r="BL813" t="str">
            <v/>
          </cell>
          <cell r="BM813" t="str">
            <v/>
          </cell>
          <cell r="BN813" t="str">
            <v/>
          </cell>
          <cell r="BO813" t="str">
            <v/>
          </cell>
          <cell r="BP813" t="str">
            <v/>
          </cell>
          <cell r="BQ813" t="str">
            <v/>
          </cell>
          <cell r="BR813" t="str">
            <v/>
          </cell>
          <cell r="BS813" t="str">
            <v/>
          </cell>
          <cell r="BT813" t="str">
            <v>นายปิติ พิบูลย์ศักดิ์กุล</v>
          </cell>
          <cell r="BU813">
            <v>0</v>
          </cell>
          <cell r="BV813" t="str">
            <v>นายปิติ  พิบูลย์ศักดิ์กุล</v>
          </cell>
          <cell r="BW813" t="str">
            <v>จำเลย</v>
          </cell>
          <cell r="BX813" t="str">
            <v>3-1017-01342-21-2</v>
          </cell>
          <cell r="BY813" t="str">
            <v>-ไม่พบว่ามีกรรมสิทธิ์ในที่ดิน อ.สันกำแพง  จ.เชียงใหม่</v>
          </cell>
          <cell r="BZ813" t="str">
            <v>ไม่พบทรัพย์</v>
          </cell>
          <cell r="CA813"/>
          <cell r="CB813"/>
          <cell r="CC813"/>
          <cell r="CD813"/>
          <cell r="CE813"/>
          <cell r="CF813"/>
          <cell r="CG813"/>
          <cell r="CH813"/>
          <cell r="CI813"/>
          <cell r="CJ813"/>
          <cell r="CK813"/>
          <cell r="CL813"/>
          <cell r="CM813"/>
          <cell r="CN813"/>
          <cell r="CO813"/>
        </row>
        <row r="814">
          <cell r="B814">
            <v>2289</v>
          </cell>
          <cell r="C814">
            <v>806</v>
          </cell>
          <cell r="D814">
            <v>18</v>
          </cell>
          <cell r="E814">
            <v>10</v>
          </cell>
          <cell r="F814">
            <v>2566</v>
          </cell>
          <cell r="G814">
            <v>800121272861</v>
          </cell>
          <cell r="H814" t="str">
            <v>นาย</v>
          </cell>
          <cell r="I814" t="str">
            <v>โสฬส</v>
          </cell>
          <cell r="J814" t="str">
            <v>พรหมรักษ์</v>
          </cell>
          <cell r="K814">
            <v>3570101567782</v>
          </cell>
          <cell r="L814" t="str">
            <v>เซ็นทรัล แอร์พอร์ต พลาซ่า เชียงใหม่</v>
          </cell>
          <cell r="M814" t="str">
            <v>เชียงใหม่ 1</v>
          </cell>
          <cell r="N814">
            <v>8</v>
          </cell>
          <cell r="O814" t="str">
            <v>สินเชื่อเสริมพลังฐานราก (PSA)</v>
          </cell>
          <cell r="P814" t="str">
            <v>4.ไม่มีหลักประกัน</v>
          </cell>
          <cell r="Q814">
            <v>30000</v>
          </cell>
          <cell r="R814">
            <v>2398.5</v>
          </cell>
          <cell r="S814" t="str">
            <v>แขวงเชียงใหม่</v>
          </cell>
          <cell r="T814" t="str">
            <v>ผบE5355</v>
          </cell>
          <cell r="U814">
            <v>2565</v>
          </cell>
          <cell r="V814" t="str">
            <v>ผบE7490</v>
          </cell>
          <cell r="W814">
            <v>2565</v>
          </cell>
          <cell r="X814">
            <v>25</v>
          </cell>
          <cell r="Y814">
            <v>10</v>
          </cell>
          <cell r="Z814">
            <v>2565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cell r="BC814" t="str">
            <v/>
          </cell>
          <cell r="BD814" t="str">
            <v/>
          </cell>
          <cell r="BE814" t="str">
            <v/>
          </cell>
          <cell r="BF814" t="str">
            <v/>
          </cell>
          <cell r="BG814" t="str">
            <v/>
          </cell>
          <cell r="BH814" t="str">
            <v/>
          </cell>
          <cell r="BI814" t="str">
            <v/>
          </cell>
          <cell r="BJ814" t="str">
            <v/>
          </cell>
          <cell r="BK814" t="str">
            <v/>
          </cell>
          <cell r="BL814" t="str">
            <v/>
          </cell>
          <cell r="BM814" t="str">
            <v/>
          </cell>
          <cell r="BN814" t="str">
            <v/>
          </cell>
          <cell r="BO814" t="str">
            <v/>
          </cell>
          <cell r="BP814" t="str">
            <v/>
          </cell>
          <cell r="BQ814" t="str">
            <v/>
          </cell>
          <cell r="BR814" t="str">
            <v/>
          </cell>
          <cell r="BS814" t="str">
            <v/>
          </cell>
          <cell r="BT814" t="str">
            <v>นายโสฬส พรหมรักษ์</v>
          </cell>
          <cell r="BU814">
            <v>883165010143</v>
          </cell>
          <cell r="BV814" t="str">
            <v>นายโสฬส  พรหมรักษ์</v>
          </cell>
          <cell r="BW814" t="str">
            <v>จำเลย</v>
          </cell>
          <cell r="BX814" t="str">
            <v>3-5701-01567-78-2</v>
          </cell>
          <cell r="BY814" t="str">
            <v>-ไม่พบว่ามีกรรมสิทธิ์ในที่ดิน อ.ดอยสะเก็ด จ.เชียงใหม่
-ไม่พบว่ามีกรรมสิทธิ์ในที่ดิน อ.ปากเกร็ด  จ.นนทบุรี</v>
          </cell>
          <cell r="BZ814" t="str">
            <v>ไม่พบทรัพย์</v>
          </cell>
          <cell r="CA814"/>
          <cell r="CB814"/>
          <cell r="CC814"/>
          <cell r="CD814"/>
          <cell r="CE814"/>
          <cell r="CF814"/>
          <cell r="CG814"/>
          <cell r="CH814"/>
          <cell r="CI814"/>
          <cell r="CJ814"/>
          <cell r="CK814"/>
          <cell r="CL814"/>
          <cell r="CM814"/>
          <cell r="CN814"/>
          <cell r="CO814"/>
        </row>
        <row r="815">
          <cell r="B815">
            <v>2290</v>
          </cell>
          <cell r="C815">
            <v>807</v>
          </cell>
          <cell r="D815">
            <v>18</v>
          </cell>
          <cell r="E815">
            <v>10</v>
          </cell>
          <cell r="F815">
            <v>2566</v>
          </cell>
          <cell r="G815">
            <v>800121417516</v>
          </cell>
          <cell r="H815" t="str">
            <v>นางสาว</v>
          </cell>
          <cell r="I815" t="str">
            <v>อภิญญา</v>
          </cell>
          <cell r="J815" t="str">
            <v>เมืองมูล</v>
          </cell>
          <cell r="K815">
            <v>1529900108870</v>
          </cell>
          <cell r="L815" t="str">
            <v>เซ็นทรัล แอร์พอร์ต พลาซ่า เชียงใหม่</v>
          </cell>
          <cell r="M815" t="str">
            <v>เชียงใหม่ 1</v>
          </cell>
          <cell r="N815">
            <v>8</v>
          </cell>
          <cell r="O815" t="str">
            <v>สินเชื่อเสริมพลังฐานราก (PSA)</v>
          </cell>
          <cell r="P815" t="str">
            <v>4.ไม่มีหลักประกัน</v>
          </cell>
          <cell r="Q815">
            <v>30000</v>
          </cell>
          <cell r="R815">
            <v>2375.36</v>
          </cell>
          <cell r="S815" t="str">
            <v>แขวงลำปาง</v>
          </cell>
          <cell r="T815" t="str">
            <v>ผบE3082</v>
          </cell>
          <cell r="U815">
            <v>2565</v>
          </cell>
          <cell r="V815" t="str">
            <v>ผบE3551</v>
          </cell>
          <cell r="W815">
            <v>2565</v>
          </cell>
          <cell r="X815">
            <v>11</v>
          </cell>
          <cell r="Y815">
            <v>10</v>
          </cell>
          <cell r="Z815">
            <v>2565</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
          </cell>
          <cell r="BD815" t="str">
            <v/>
          </cell>
          <cell r="BE815" t="str">
            <v/>
          </cell>
          <cell r="BF815" t="str">
            <v/>
          </cell>
          <cell r="BG815" t="str">
            <v/>
          </cell>
          <cell r="BH815" t="str">
            <v/>
          </cell>
          <cell r="BI815" t="str">
            <v/>
          </cell>
          <cell r="BJ815" t="str">
            <v/>
          </cell>
          <cell r="BK815" t="str">
            <v/>
          </cell>
          <cell r="BL815" t="str">
            <v/>
          </cell>
          <cell r="BM815" t="str">
            <v/>
          </cell>
          <cell r="BN815" t="str">
            <v/>
          </cell>
          <cell r="BO815" t="str">
            <v/>
          </cell>
          <cell r="BP815" t="str">
            <v/>
          </cell>
          <cell r="BQ815" t="str">
            <v/>
          </cell>
          <cell r="BR815" t="str">
            <v/>
          </cell>
          <cell r="BS815" t="str">
            <v/>
          </cell>
          <cell r="BT815" t="str">
            <v>นางสาวอภิญญา เมืองมูล</v>
          </cell>
          <cell r="BU815">
            <v>883165010152</v>
          </cell>
          <cell r="BV815" t="str">
            <v>นางสาวอภิญญา  เมืองมูล</v>
          </cell>
          <cell r="BW815" t="str">
            <v>จำเลย</v>
          </cell>
          <cell r="BX815" t="str">
            <v>1-5299-00108-87-0</v>
          </cell>
          <cell r="BY815" t="str">
            <v>-ไม่พบว่ามีกรรมสิทธิ์ในที่ดิน อ.ห้างฉัตร  จ.ลำปาง</v>
          </cell>
          <cell r="BZ815" t="str">
            <v>ไม่พบทรัพย์</v>
          </cell>
          <cell r="CA815"/>
          <cell r="CB815"/>
          <cell r="CC815"/>
          <cell r="CD815"/>
          <cell r="CE815"/>
          <cell r="CF815"/>
          <cell r="CG815"/>
          <cell r="CH815"/>
          <cell r="CI815"/>
          <cell r="CJ815"/>
          <cell r="CK815"/>
          <cell r="CL815"/>
          <cell r="CM815"/>
          <cell r="CN815"/>
          <cell r="CO815"/>
        </row>
        <row r="816">
          <cell r="B816">
            <v>2291</v>
          </cell>
          <cell r="C816">
            <v>808</v>
          </cell>
          <cell r="D816">
            <v>7</v>
          </cell>
          <cell r="E816">
            <v>9</v>
          </cell>
          <cell r="F816">
            <v>2566</v>
          </cell>
          <cell r="G816">
            <v>800093761768</v>
          </cell>
          <cell r="H816" t="str">
            <v>นาง</v>
          </cell>
          <cell r="I816" t="str">
            <v>บัวผาย</v>
          </cell>
          <cell r="J816" t="str">
            <v>ศรีใจ</v>
          </cell>
          <cell r="K816">
            <v>3500500500568</v>
          </cell>
          <cell r="L816" t="str">
            <v>ดอยสะเก็ด</v>
          </cell>
          <cell r="M816" t="str">
            <v>เชียงใหม่ 2</v>
          </cell>
          <cell r="N816">
            <v>8</v>
          </cell>
          <cell r="O816" t="str">
            <v>สินเชื่อแก้ไขปัญหาหนี้นอกระบบ (PSA)</v>
          </cell>
          <cell r="P816" t="str">
            <v>1.บุคคลค้ำประกัน</v>
          </cell>
          <cell r="Q816">
            <v>31526.86</v>
          </cell>
          <cell r="R816">
            <v>6916.47</v>
          </cell>
          <cell r="S816" t="str">
            <v>แขวงเชียงใหม่</v>
          </cell>
          <cell r="T816" t="str">
            <v>ผบE6238</v>
          </cell>
          <cell r="U816">
            <v>2565</v>
          </cell>
          <cell r="V816" t="str">
            <v>ผบE526</v>
          </cell>
          <cell r="W816">
            <v>2566</v>
          </cell>
          <cell r="X816"/>
          <cell r="Y816"/>
          <cell r="Z816"/>
          <cell r="AA816">
            <v>30</v>
          </cell>
          <cell r="AB816">
            <v>1</v>
          </cell>
          <cell r="AC816">
            <v>2566</v>
          </cell>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ลงผลสืบ 9/3/2567 อยู่ระหว่างรอคัดภาพลักษณ์เพื่อรายงาน</v>
          </cell>
          <cell r="BC816" t="str">
            <v/>
          </cell>
          <cell r="BD816" t="str">
            <v/>
          </cell>
          <cell r="BE816" t="str">
            <v/>
          </cell>
          <cell r="BF816" t="str">
            <v/>
          </cell>
          <cell r="BG816" t="str">
            <v/>
          </cell>
          <cell r="BH816" t="str">
            <v/>
          </cell>
          <cell r="BI816" t="str">
            <v/>
          </cell>
          <cell r="BJ816" t="str">
            <v/>
          </cell>
          <cell r="BK816" t="str">
            <v/>
          </cell>
          <cell r="BL816" t="str">
            <v/>
          </cell>
          <cell r="BM816" t="str">
            <v/>
          </cell>
          <cell r="BN816" t="str">
            <v/>
          </cell>
          <cell r="BO816" t="str">
            <v/>
          </cell>
          <cell r="BP816" t="str">
            <v/>
          </cell>
          <cell r="BQ816" t="str">
            <v/>
          </cell>
          <cell r="BR816" t="str">
            <v/>
          </cell>
          <cell r="BS816" t="str">
            <v/>
          </cell>
          <cell r="BT816" t="str">
            <v>นางบัวผาย ศรีใจ</v>
          </cell>
          <cell r="BU816">
            <v>883265010314</v>
          </cell>
          <cell r="BV816" t="str">
            <v>1.นางบัวผาย  ศรีใจ
2.นายสมชาย  ศรีใจ
3.นายเจนณรงค์  พรหมเทพ</v>
          </cell>
          <cell r="BW816" t="str">
            <v xml:space="preserve">จำเลยที่ 1
คู่สมรสจำเลยที่ 1
จำเลยที่ 2
</v>
          </cell>
          <cell r="BX816" t="str">
            <v>3 5005 00500 56 8
3 5009 00425 06 7
1 5099 00157 70 6</v>
          </cell>
          <cell r="BY816"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6" t="str">
            <v>พบทรัพย์</v>
          </cell>
          <cell r="CA816"/>
          <cell r="CB816"/>
          <cell r="CC816"/>
          <cell r="CD816"/>
          <cell r="CE816"/>
          <cell r="CF816"/>
          <cell r="CG816"/>
          <cell r="CH816"/>
          <cell r="CI816"/>
          <cell r="CJ816"/>
          <cell r="CK816"/>
          <cell r="CL816"/>
          <cell r="CM816"/>
          <cell r="CN816"/>
          <cell r="CO816"/>
        </row>
        <row r="817">
          <cell r="B817">
            <v>2292</v>
          </cell>
          <cell r="C817">
            <v>809</v>
          </cell>
          <cell r="D817">
            <v>7</v>
          </cell>
          <cell r="E817">
            <v>9</v>
          </cell>
          <cell r="F817">
            <v>2566</v>
          </cell>
          <cell r="G817">
            <v>800094126813</v>
          </cell>
          <cell r="H817" t="str">
            <v>นางสาว</v>
          </cell>
          <cell r="I817" t="str">
            <v>ธันยชนก</v>
          </cell>
          <cell r="J817" t="str">
            <v>สมควร</v>
          </cell>
          <cell r="K817" t="str">
            <v>1 5601 00015 43 7</v>
          </cell>
          <cell r="L817" t="str">
            <v>ดอยสะเก็ด</v>
          </cell>
          <cell r="M817" t="str">
            <v>เชียงใหม่ 2</v>
          </cell>
          <cell r="N817">
            <v>8</v>
          </cell>
          <cell r="O817" t="str">
            <v>สินเชื่อแก้ไขปัญหาหนี้นอกระบบ PSA ระยะที่ 2</v>
          </cell>
          <cell r="P817" t="str">
            <v>1.บุคคลค้ำประกัน</v>
          </cell>
          <cell r="Q817">
            <v>38333</v>
          </cell>
          <cell r="R817">
            <v>7902.65</v>
          </cell>
          <cell r="S817" t="str">
            <v>แขวงเชียงใหม่</v>
          </cell>
          <cell r="T817" t="str">
            <v>ผบE53</v>
          </cell>
          <cell r="U817">
            <v>2566</v>
          </cell>
          <cell r="V817" t="str">
            <v>ผบE1827</v>
          </cell>
          <cell r="W817">
            <v>2566</v>
          </cell>
          <cell r="X817">
            <v>13</v>
          </cell>
          <cell r="Y817">
            <v>3</v>
          </cell>
          <cell r="Z817">
            <v>2566</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ลงผลสืบ 9/3/2567 อยู่ระหว่างรอคัดภาพลักษณ์เพื่อรายงาน//รายงานผล1/4/2567//</v>
          </cell>
          <cell r="BC817" t="str">
            <v/>
          </cell>
          <cell r="BD817" t="str">
            <v/>
          </cell>
          <cell r="BE817" t="str">
            <v/>
          </cell>
          <cell r="BF817" t="str">
            <v/>
          </cell>
          <cell r="BG817" t="str">
            <v/>
          </cell>
          <cell r="BH817" t="str">
            <v/>
          </cell>
          <cell r="BI817" t="str">
            <v/>
          </cell>
          <cell r="BJ817" t="str">
            <v/>
          </cell>
          <cell r="BK817" t="str">
            <v/>
          </cell>
          <cell r="BL817" t="str">
            <v/>
          </cell>
          <cell r="BM817" t="str">
            <v/>
          </cell>
          <cell r="BN817" t="str">
            <v/>
          </cell>
          <cell r="BO817" t="str">
            <v/>
          </cell>
          <cell r="BP817" t="str">
            <v/>
          </cell>
          <cell r="BQ817" t="str">
            <v/>
          </cell>
          <cell r="BR817" t="str">
            <v/>
          </cell>
          <cell r="BS817" t="str">
            <v/>
          </cell>
          <cell r="BT817" t="str">
            <v>นางสาวธันยชนก สมควร</v>
          </cell>
          <cell r="BU817">
            <v>883265010430</v>
          </cell>
          <cell r="BV817" t="str">
            <v>1.นางสาวธันยชนก  สมควร
2.นายวีระยุทธ์  สมบูรณ์
3.นางสาววิไลพร  วรรณเลิศ</v>
          </cell>
          <cell r="BW817" t="str">
            <v>จำเลยที่ 1
คู่สมรสจำเลยที่ 1
จำเลยที่ 2</v>
          </cell>
          <cell r="BX817" t="str">
            <v>1 5601 00015 43 7
3 5014 00171 23 7
3 5014 00171 21 1</v>
          </cell>
          <cell r="BY817"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7" t="str">
            <v>พบทรัพย์</v>
          </cell>
          <cell r="CA817"/>
          <cell r="CB817"/>
          <cell r="CC817"/>
          <cell r="CD817"/>
          <cell r="CE817"/>
          <cell r="CF817"/>
          <cell r="CG817"/>
          <cell r="CH817"/>
          <cell r="CI817"/>
          <cell r="CJ817"/>
          <cell r="CK817"/>
          <cell r="CL817"/>
          <cell r="CM817"/>
          <cell r="CN817"/>
          <cell r="CO817"/>
        </row>
        <row r="818">
          <cell r="B818">
            <v>2293</v>
          </cell>
          <cell r="C818">
            <v>810</v>
          </cell>
          <cell r="D818">
            <v>7</v>
          </cell>
          <cell r="E818">
            <v>9</v>
          </cell>
          <cell r="F818">
            <v>2566</v>
          </cell>
          <cell r="G818">
            <v>863053736089</v>
          </cell>
          <cell r="H818"/>
          <cell r="I818" t="str">
            <v>กองทุนหมู่บ้านน้ำแพร่ ม.2ต.ตลาดขวัญ</v>
          </cell>
          <cell r="J818"/>
          <cell r="K818"/>
          <cell r="L818" t="str">
            <v>ดอยสะเก็ด</v>
          </cell>
          <cell r="M818" t="str">
            <v>เชียงใหม่ 2</v>
          </cell>
          <cell r="N818">
            <v>8</v>
          </cell>
          <cell r="O818" t="str">
            <v>สินเชื่อพัฒนาชนบท(แปลงOD)</v>
          </cell>
          <cell r="P818" t="str">
            <v>1.บุคคลค้ำประกัน</v>
          </cell>
          <cell r="Q818">
            <v>3757545.67</v>
          </cell>
          <cell r="R818">
            <v>175162.11</v>
          </cell>
          <cell r="S818" t="str">
            <v>จังหวัดเชียงใหม่</v>
          </cell>
          <cell r="T818" t="str">
            <v>พE226</v>
          </cell>
          <cell r="U818">
            <v>2566</v>
          </cell>
          <cell r="V818" t="str">
            <v>พE430</v>
          </cell>
          <cell r="W818">
            <v>2566</v>
          </cell>
          <cell r="X818">
            <v>24</v>
          </cell>
          <cell r="Y818">
            <v>7</v>
          </cell>
          <cell r="Z818">
            <v>2566</v>
          </cell>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 xml:space="preserve">กองทุนหมู่บ้านน้ำแพร่ ม.2ต.ตลาดขวัญ </v>
          </cell>
          <cell r="BU818">
            <v>883265010838</v>
          </cell>
          <cell r="BV818"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18"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18" t="str">
            <v xml:space="preserve">3 5005 00423 98 9
3 8416 00208 54 9
3 5099 00003 14 4
3 5005 00423 94 6
3 5005 00438 32 3
1 5405 00005 33 1
3 5005 00424 44 6
3 7098 00153 27 4
5 5005 00004 83 4
3 5005 00424 10 1
3 5208 00033 91 4
1 5099 00212 83 9
3 5005 00423 73 3
</v>
          </cell>
          <cell r="BY81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18" t="str">
            <v>พบทรัพย์</v>
          </cell>
          <cell r="CA818"/>
          <cell r="CB818">
            <v>13</v>
          </cell>
          <cell r="CC818"/>
          <cell r="CD818"/>
          <cell r="CE818"/>
          <cell r="CF818"/>
          <cell r="CG818"/>
          <cell r="CH818"/>
          <cell r="CI818"/>
          <cell r="CJ818"/>
          <cell r="CK818"/>
          <cell r="CL818"/>
          <cell r="CM818"/>
          <cell r="CN818"/>
          <cell r="CO818"/>
        </row>
        <row r="819">
          <cell r="B819">
            <v>2294</v>
          </cell>
          <cell r="C819">
            <v>811</v>
          </cell>
          <cell r="D819">
            <v>7</v>
          </cell>
          <cell r="E819">
            <v>9</v>
          </cell>
          <cell r="F819">
            <v>2566</v>
          </cell>
          <cell r="G819" t="str">
            <v>800081027107,
800063990819</v>
          </cell>
          <cell r="H819" t="str">
            <v>นางสาว</v>
          </cell>
          <cell r="I819" t="str">
            <v>อัมพร</v>
          </cell>
          <cell r="J819" t="str">
            <v>ชนะเป็ง</v>
          </cell>
          <cell r="K819" t="str">
            <v>3-5011-00034-13-7</v>
          </cell>
          <cell r="L819" t="str">
            <v>พร้าว</v>
          </cell>
          <cell r="M819" t="str">
            <v>เชียงใหม่ 2</v>
          </cell>
          <cell r="N819">
            <v>8</v>
          </cell>
          <cell r="O819" t="str">
            <v>สินเชื่อธนาคารประชาชน</v>
          </cell>
          <cell r="P819" t="str">
            <v>1.บุคคลค้ำประกัน</v>
          </cell>
          <cell r="Q819">
            <v>95779.78</v>
          </cell>
          <cell r="R819">
            <v>33565.78</v>
          </cell>
          <cell r="S819" t="str">
            <v>แขวงเชียงดาว</v>
          </cell>
          <cell r="T819" t="str">
            <v>ผบE464</v>
          </cell>
          <cell r="U819">
            <v>2566</v>
          </cell>
          <cell r="V819" t="str">
            <v>ผบE582</v>
          </cell>
          <cell r="W819">
            <v>2566</v>
          </cell>
          <cell r="X819"/>
          <cell r="Y819"/>
          <cell r="Z819"/>
          <cell r="AA819">
            <v>4</v>
          </cell>
          <cell r="AB819">
            <v>7</v>
          </cell>
          <cell r="AC819">
            <v>2566</v>
          </cell>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 1/4/67//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นางสาวอัมพร ชนะเป็ง</v>
          </cell>
          <cell r="BU819">
            <v>0</v>
          </cell>
          <cell r="BV819" t="str">
            <v>1.นางสาวอัมพร  ชนะเป็ง
2.นายไพศาล  สมแก้ว
3.นางสาวศิริพร  เมืองใจ
4.นายไชยกาญจน์  อุตะมา
5.นางสาวจตุพร  พุทโธ</v>
          </cell>
          <cell r="BW819" t="str">
            <v>จำเลยที่ 1
จำเลยที่ 2
คู่สมรสจำเลยที่ 2
จำเลยที่ 3
คู่สมรสจำเลยที่ 3</v>
          </cell>
          <cell r="BX819" t="str">
            <v>3 5011 00034 13 7
3 5011 00009 26 4
3 5009 00042 95 8
3 5711 00541 06 3
3 4704 00570 48 4</v>
          </cell>
          <cell r="BY819"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19" t="str">
            <v>พบทรัพย์</v>
          </cell>
          <cell r="CA819"/>
          <cell r="CB819"/>
          <cell r="CC819"/>
          <cell r="CD819"/>
          <cell r="CE819"/>
          <cell r="CF819"/>
          <cell r="CG819"/>
          <cell r="CH819"/>
          <cell r="CI819"/>
          <cell r="CJ819"/>
          <cell r="CK819"/>
          <cell r="CL819"/>
          <cell r="CM819"/>
          <cell r="CN819"/>
          <cell r="CO819"/>
        </row>
        <row r="820">
          <cell r="B820">
            <v>2295</v>
          </cell>
          <cell r="C820">
            <v>812</v>
          </cell>
          <cell r="D820">
            <v>7</v>
          </cell>
          <cell r="E820">
            <v>9</v>
          </cell>
          <cell r="F820">
            <v>2566</v>
          </cell>
          <cell r="G820">
            <v>800063990769</v>
          </cell>
          <cell r="H820" t="str">
            <v>นาย</v>
          </cell>
          <cell r="I820" t="str">
            <v>อดุลย์</v>
          </cell>
          <cell r="J820" t="str">
            <v>จุลมณี</v>
          </cell>
          <cell r="K820">
            <v>3501100059024</v>
          </cell>
          <cell r="L820" t="str">
            <v>พร้าว</v>
          </cell>
          <cell r="M820" t="str">
            <v>เชียงใหม่ 2</v>
          </cell>
          <cell r="N820">
            <v>8</v>
          </cell>
          <cell r="O820" t="str">
            <v>สินเชื่อธนาคารประชาชน</v>
          </cell>
          <cell r="P820" t="str">
            <v>1.บุคคลค้ำประกัน</v>
          </cell>
          <cell r="Q820">
            <v>135471.97</v>
          </cell>
          <cell r="R820">
            <v>28320.400000000001</v>
          </cell>
          <cell r="S820" t="str">
            <v>แขวงเชียงดาว</v>
          </cell>
          <cell r="T820" t="str">
            <v>ผบE406</v>
          </cell>
          <cell r="U820">
            <v>2565</v>
          </cell>
          <cell r="V820" t="str">
            <v>ผบE586</v>
          </cell>
          <cell r="W820">
            <v>2565</v>
          </cell>
          <cell r="X820"/>
          <cell r="Y820"/>
          <cell r="Z820"/>
          <cell r="AA820">
            <v>18</v>
          </cell>
          <cell r="AB820">
            <v>8</v>
          </cell>
          <cell r="AC820">
            <v>2565</v>
          </cell>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ลงผลสืบ 9/3/2567 อยู่ระหว่างรอคัดภาพลักษณ์เพื่อรายงาน//รายงานผล 1/4/67//</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str">
            <v>นายอดุลย์ จุลมณี</v>
          </cell>
          <cell r="BU820">
            <v>883162013092</v>
          </cell>
          <cell r="BV820" t="str">
            <v>1.นายอดุลย์  จุลมณี
2.นายไชยกาญจน์  อุตะมา
3.นางสาวจตุพร  พุทโธ
4.นายไพศาล  สมแก้ว
5.นางสาวศิริพร  เมืองใจ</v>
          </cell>
          <cell r="BW820" t="str">
            <v>จำเลยที่ 1
จำเลยที่ 2
คู่สมรสจำเลยที่ 2
จำเลยที่ 3
คู่สมรสจำเลยที่ 3</v>
          </cell>
          <cell r="BX820" t="str">
            <v>3 5011 00059 02 4
3 5711 00541 06 3
3 4704 00570 48 4
3 5011 00009 26 4
3 5009 00042 95 8</v>
          </cell>
          <cell r="BY82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0" t="str">
            <v>พบทรัพย์</v>
          </cell>
          <cell r="CA820"/>
          <cell r="CB820"/>
          <cell r="CC820"/>
          <cell r="CD820"/>
          <cell r="CE820"/>
          <cell r="CF820"/>
          <cell r="CG820"/>
          <cell r="CH820"/>
          <cell r="CI820"/>
          <cell r="CJ820"/>
          <cell r="CK820"/>
          <cell r="CL820"/>
          <cell r="CM820"/>
          <cell r="CN820"/>
          <cell r="CO820"/>
        </row>
        <row r="821">
          <cell r="B821">
            <v>2296</v>
          </cell>
          <cell r="C821">
            <v>813</v>
          </cell>
          <cell r="D821">
            <v>7</v>
          </cell>
          <cell r="E821">
            <v>9</v>
          </cell>
          <cell r="F821">
            <v>2566</v>
          </cell>
          <cell r="G821">
            <v>800047137340</v>
          </cell>
          <cell r="H821" t="str">
            <v>นาย</v>
          </cell>
          <cell r="I821" t="str">
            <v>สิงห์แก้ว</v>
          </cell>
          <cell r="J821" t="str">
            <v>กุยแก้ว</v>
          </cell>
          <cell r="K821">
            <v>5501100019754</v>
          </cell>
          <cell r="L821" t="str">
            <v>พร้าว</v>
          </cell>
          <cell r="M821" t="str">
            <v>เชียงใหม่ 2</v>
          </cell>
          <cell r="N821">
            <v>8</v>
          </cell>
          <cell r="O821" t="str">
            <v>สินเชื่อธนาคารประชาชน</v>
          </cell>
          <cell r="P821" t="str">
            <v>1.บุคคลค้ำประกัน</v>
          </cell>
          <cell r="Q821">
            <v>63393.440000000002</v>
          </cell>
          <cell r="R821">
            <v>28219.200000000001</v>
          </cell>
          <cell r="S821" t="str">
            <v>แขวงเชียงดาว</v>
          </cell>
          <cell r="T821" t="str">
            <v>ผบE463</v>
          </cell>
          <cell r="U821">
            <v>2566</v>
          </cell>
          <cell r="V821" t="str">
            <v>ผบE673</v>
          </cell>
          <cell r="W821">
            <v>2566</v>
          </cell>
          <cell r="X821">
            <v>31</v>
          </cell>
          <cell r="Y821">
            <v>7</v>
          </cell>
          <cell r="Z821">
            <v>2566</v>
          </cell>
          <cell r="AA821"/>
          <cell r="AB821"/>
          <cell r="AC821"/>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13/3/2567 อยู่ระหว่างรอคัดภาพลักษณ์เพื่อรายงาน</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นายสิงห์แก้ว กุยแก้ว</v>
          </cell>
          <cell r="BU821">
            <v>823859010535</v>
          </cell>
          <cell r="BV821" t="str">
            <v xml:space="preserve">1.นายสิงห์แก้ว  กุยแก้ว
นางสุนิสา  ทาวงค์
3.นางสาวณิรุชา  บัวเจตธรรม
</v>
          </cell>
          <cell r="BW821" t="str">
            <v>จำเลยที่ 1
คู่สมรสจำเลยที่ 1
จำเลยที่ 2</v>
          </cell>
          <cell r="BX821" t="str">
            <v>5 5011 00019 75 4
3 5711 00047 60 3
3 1014 03019 78 2</v>
          </cell>
          <cell r="BY821"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1" t="str">
            <v>พบทรัพย์</v>
          </cell>
          <cell r="CA821"/>
          <cell r="CB821"/>
          <cell r="CC821"/>
          <cell r="CD821"/>
          <cell r="CE821"/>
          <cell r="CF821"/>
          <cell r="CG821"/>
          <cell r="CH821"/>
          <cell r="CI821"/>
          <cell r="CJ821"/>
          <cell r="CK821"/>
          <cell r="CL821"/>
          <cell r="CM821"/>
          <cell r="CN821"/>
          <cell r="CO821"/>
        </row>
        <row r="822">
          <cell r="B822">
            <v>2297</v>
          </cell>
          <cell r="C822">
            <v>814</v>
          </cell>
          <cell r="D822">
            <v>7</v>
          </cell>
          <cell r="E822">
            <v>9</v>
          </cell>
          <cell r="F822">
            <v>2566</v>
          </cell>
          <cell r="G822">
            <v>800094790410</v>
          </cell>
          <cell r="H822" t="str">
            <v>นางสาว</v>
          </cell>
          <cell r="I822" t="str">
            <v>วิไลวรรณ์</v>
          </cell>
          <cell r="J822" t="str">
            <v>สมศรี</v>
          </cell>
          <cell r="K822">
            <v>1501100072547</v>
          </cell>
          <cell r="L822" t="str">
            <v>พร้าว</v>
          </cell>
          <cell r="M822" t="str">
            <v>เชียงใหม่ 2</v>
          </cell>
          <cell r="N822">
            <v>8</v>
          </cell>
          <cell r="O822" t="str">
            <v>สินเชื่อแก้ไขปัญหาหนี้นอกระบบ PSA ระยะที่ 2</v>
          </cell>
          <cell r="P822" t="str">
            <v>1.บุคคลค้ำประกัน</v>
          </cell>
          <cell r="Q822">
            <v>28940.03</v>
          </cell>
          <cell r="R822">
            <v>11459.48</v>
          </cell>
          <cell r="S822" t="str">
            <v>แขวงเชียงดาว</v>
          </cell>
          <cell r="T822" t="str">
            <v>ผบE143</v>
          </cell>
          <cell r="U822">
            <v>2566</v>
          </cell>
          <cell r="V822" t="str">
            <v>ผบE296</v>
          </cell>
          <cell r="W822">
            <v>2566</v>
          </cell>
          <cell r="X822"/>
          <cell r="Y822"/>
          <cell r="Z822"/>
          <cell r="AA822">
            <v>3</v>
          </cell>
          <cell r="AB822">
            <v>5</v>
          </cell>
          <cell r="AC822">
            <v>2566</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18/3/2567 อยู่ระหว่างรอคัดภาพลักษณ์เพื่อรายงาน</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นางสาววิไลวรรณ์ สมศรี</v>
          </cell>
          <cell r="BU822">
            <v>0</v>
          </cell>
          <cell r="BV822"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2" t="str">
            <v>จำเลยที่ 1
คู่สมรสจำเลยที่ 1
จำเลยที่ 2
จำเลยที่ 3
คู่สมรสจำเลยที่ 3</v>
          </cell>
          <cell r="BX822" t="str">
            <v>1 5011 00072 54 7
1 5011 00077 81 6
3 5011 00011 97 8
3 5011 00210 34 2
3 1602 00024 81 1</v>
          </cell>
          <cell r="BY822"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2" t="str">
            <v>พบทรัพย์</v>
          </cell>
          <cell r="CA822"/>
          <cell r="CB822"/>
          <cell r="CC822"/>
          <cell r="CD822"/>
          <cell r="CE822"/>
          <cell r="CF822"/>
          <cell r="CG822"/>
          <cell r="CH822"/>
          <cell r="CI822"/>
          <cell r="CJ822"/>
          <cell r="CK822"/>
          <cell r="CL822"/>
          <cell r="CM822"/>
          <cell r="CN822"/>
          <cell r="CO822"/>
        </row>
        <row r="823">
          <cell r="B823">
            <v>2298</v>
          </cell>
          <cell r="C823">
            <v>815</v>
          </cell>
          <cell r="D823">
            <v>7</v>
          </cell>
          <cell r="E823">
            <v>9</v>
          </cell>
          <cell r="F823">
            <v>2566</v>
          </cell>
          <cell r="G823">
            <v>800130547477</v>
          </cell>
          <cell r="H823" t="str">
            <v>นางสาว</v>
          </cell>
          <cell r="I823" t="str">
            <v>จันทร์แก้ว</v>
          </cell>
          <cell r="J823" t="str">
            <v>พรมแก้ว</v>
          </cell>
          <cell r="K823">
            <v>3500500237221</v>
          </cell>
          <cell r="L823" t="str">
            <v>ดอยสะเก็ด</v>
          </cell>
          <cell r="M823" t="str">
            <v>เชียงใหม่ 2</v>
          </cell>
          <cell r="N823">
            <v>8</v>
          </cell>
          <cell r="O823" t="str">
            <v>สินเชื่อธนาคารประชาชน</v>
          </cell>
          <cell r="P823" t="str">
            <v>4.ไม่มีหลักประกัน</v>
          </cell>
          <cell r="Q823">
            <v>38888</v>
          </cell>
          <cell r="R823">
            <v>4885.58</v>
          </cell>
          <cell r="S823" t="str">
            <v>แขวงเชียงใหม่</v>
          </cell>
          <cell r="T823" t="str">
            <v>ผบE5213</v>
          </cell>
          <cell r="U823">
            <v>2565</v>
          </cell>
          <cell r="V823" t="str">
            <v>ผบE8246</v>
          </cell>
          <cell r="W823">
            <v>2565</v>
          </cell>
          <cell r="X823"/>
          <cell r="Y823"/>
          <cell r="Z823"/>
          <cell r="AA823">
            <v>21</v>
          </cell>
          <cell r="AB823">
            <v>11</v>
          </cell>
          <cell r="AC823">
            <v>2565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นางสาวจันทร์แก้ว พรมแก้ว</v>
          </cell>
          <cell r="BU823">
            <v>883265010315</v>
          </cell>
          <cell r="BV823" t="str">
            <v>นางสาวจันทร์แก้ว  พรมแก้ว</v>
          </cell>
          <cell r="BW823" t="str">
            <v>จำเลย</v>
          </cell>
          <cell r="BX823" t="str">
            <v>3 5005 00237 22 1</v>
          </cell>
          <cell r="BY823" t="str">
            <v>-ไม่พบว่ามีกรรมสิทธิ์ในที่ดิน อ.ดอยสะเก็ด จ.เชียงใหม่</v>
          </cell>
          <cell r="BZ823" t="str">
            <v>ไม่พบทรัพย์</v>
          </cell>
          <cell r="CA823"/>
          <cell r="CB823"/>
          <cell r="CC823"/>
          <cell r="CD823"/>
          <cell r="CE823"/>
          <cell r="CF823"/>
          <cell r="CG823"/>
          <cell r="CH823"/>
          <cell r="CI823"/>
          <cell r="CJ823"/>
          <cell r="CK823"/>
          <cell r="CL823"/>
          <cell r="CM823"/>
          <cell r="CN823"/>
          <cell r="CO823"/>
        </row>
        <row r="824">
          <cell r="B824">
            <v>2299</v>
          </cell>
          <cell r="C824">
            <v>816</v>
          </cell>
          <cell r="D824">
            <v>13</v>
          </cell>
          <cell r="E824">
            <v>9</v>
          </cell>
          <cell r="F824">
            <v>2566</v>
          </cell>
          <cell r="G824" t="str">
            <v>800089226099,
800104455137</v>
          </cell>
          <cell r="H824" t="str">
            <v>นางสาว</v>
          </cell>
          <cell r="I824" t="str">
            <v>อำไพ</v>
          </cell>
          <cell r="J824" t="str">
            <v>มะหิงษา</v>
          </cell>
          <cell r="K824">
            <v>1501000005881</v>
          </cell>
          <cell r="L824" t="str">
            <v>แม่อาย</v>
          </cell>
          <cell r="M824" t="str">
            <v>เชียงใหม่ 2</v>
          </cell>
          <cell r="N824">
            <v>8</v>
          </cell>
          <cell r="O824" t="str">
            <v>สินเชื่อแก้ไขปัญหาหนี้นอกระบบPSAระยะที่2</v>
          </cell>
          <cell r="P824" t="str">
            <v>1.บุคคลค้ำประกัน</v>
          </cell>
          <cell r="Q824">
            <v>38031.480000000003</v>
          </cell>
          <cell r="R824">
            <v>9399.56</v>
          </cell>
          <cell r="S824" t="str">
            <v>จังหวัดฝาง</v>
          </cell>
          <cell r="T824" t="str">
            <v>ผบE855</v>
          </cell>
          <cell r="U824">
            <v>2565</v>
          </cell>
          <cell r="V824" t="str">
            <v>ผบE1012</v>
          </cell>
          <cell r="W824">
            <v>2565</v>
          </cell>
          <cell r="X824"/>
          <cell r="Y824"/>
          <cell r="Z824"/>
          <cell r="AA824">
            <v>23</v>
          </cell>
          <cell r="AB824">
            <v>11</v>
          </cell>
          <cell r="AC824">
            <v>2565</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รายงานสืบ 18/3/2567</v>
          </cell>
          <cell r="BC824" t="str">
            <v/>
          </cell>
          <cell r="BD824" t="str">
            <v/>
          </cell>
          <cell r="BE824" t="str">
            <v/>
          </cell>
          <cell r="BF824" t="str">
            <v/>
          </cell>
          <cell r="BG824" t="str">
            <v/>
          </cell>
          <cell r="BH824" t="str">
            <v/>
          </cell>
          <cell r="BI824" t="str">
            <v/>
          </cell>
          <cell r="BJ824" t="str">
            <v/>
          </cell>
          <cell r="BK824" t="str">
            <v/>
          </cell>
          <cell r="BL824" t="str">
            <v/>
          </cell>
          <cell r="BM824" t="str">
            <v/>
          </cell>
          <cell r="BN824" t="str">
            <v/>
          </cell>
          <cell r="BO824" t="str">
            <v/>
          </cell>
          <cell r="BP824" t="str">
            <v/>
          </cell>
          <cell r="BQ824" t="str">
            <v/>
          </cell>
          <cell r="BR824" t="str">
            <v/>
          </cell>
          <cell r="BS824" t="str">
            <v/>
          </cell>
          <cell r="BT824" t="str">
            <v>นางสาวอำไพ มะหิงษา</v>
          </cell>
          <cell r="BU824">
            <v>883265010754</v>
          </cell>
          <cell r="BV824" t="str">
            <v>1.นางสาวอำไพ  มะหิงษา
2.นายเบญญาภา  ฟองมูล
3.นางสาวญาดาพัฒน์  ภูมิธนศักดิ์เมธา
4.นายธีรภพ  วังตัน</v>
          </cell>
          <cell r="BW824" t="str">
            <v>จำเลยที่ 1
จำเลยที่ 2
จำเลยที่ 3
คู่สมรสจำเลยที่ 3</v>
          </cell>
          <cell r="BX824" t="str">
            <v>1 5010 00005 88 1
1 5010 00008 79 1
2 5010 00016 99 6
1 6308 00043 19 0</v>
          </cell>
          <cell r="BY82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4" t="str">
            <v>ไม่พบทรัพย์</v>
          </cell>
          <cell r="CA824"/>
          <cell r="CB824"/>
          <cell r="CC824"/>
          <cell r="CD824"/>
          <cell r="CE824"/>
          <cell r="CF824"/>
          <cell r="CG824"/>
          <cell r="CH824"/>
          <cell r="CI824"/>
          <cell r="CJ824"/>
          <cell r="CK824"/>
          <cell r="CL824"/>
          <cell r="CM824"/>
          <cell r="CN824"/>
          <cell r="CO824"/>
        </row>
        <row r="825">
          <cell r="B825">
            <v>2300</v>
          </cell>
          <cell r="C825">
            <v>817</v>
          </cell>
          <cell r="D825">
            <v>13</v>
          </cell>
          <cell r="E825">
            <v>9</v>
          </cell>
          <cell r="F825">
            <v>2566</v>
          </cell>
          <cell r="G825">
            <v>800091588882</v>
          </cell>
          <cell r="H825" t="str">
            <v>นางสาว</v>
          </cell>
          <cell r="I825" t="str">
            <v>ดลฤดี</v>
          </cell>
          <cell r="J825" t="str">
            <v>อูปคำแดง</v>
          </cell>
          <cell r="K825">
            <v>3501300035170</v>
          </cell>
          <cell r="L825" t="str">
            <v>ฝาง</v>
          </cell>
          <cell r="M825" t="str">
            <v>เชียงใหม่ 2</v>
          </cell>
          <cell r="N825">
            <v>8</v>
          </cell>
          <cell r="O825" t="str">
            <v>สินเชื่อแก้ไขปัญหาหนี้นอกระบบ PSA ระยะที่ 2</v>
          </cell>
          <cell r="P825" t="str">
            <v>1.บุคคลค้ำประกัน</v>
          </cell>
          <cell r="Q825">
            <v>43199.360000000001</v>
          </cell>
          <cell r="R825">
            <v>11855.75</v>
          </cell>
          <cell r="S825" t="str">
            <v>แขวงเชียงใหม่</v>
          </cell>
          <cell r="T825" t="str">
            <v>ผบE3011</v>
          </cell>
          <cell r="U825">
            <v>2565</v>
          </cell>
          <cell r="V825" t="str">
            <v>ผบE7019</v>
          </cell>
          <cell r="W825">
            <v>2565</v>
          </cell>
          <cell r="X825"/>
          <cell r="Y825"/>
          <cell r="Z825"/>
          <cell r="AA825">
            <v>4</v>
          </cell>
          <cell r="AB825">
            <v>10</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รายงานสืบ 18/3/2567</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นางสาวดลฤดี อูปคำแดง</v>
          </cell>
          <cell r="BU825">
            <v>88326501035</v>
          </cell>
          <cell r="BV825" t="str">
            <v>1.นางสาวพีระดา ศิรโชติธนาหรือนางดลฤดี อูปคำแดง
2.นายศรีทัน  บุญธิมา</v>
          </cell>
          <cell r="BW825" t="str">
            <v>จำเลยที่ 1
จำเลยที่ 2</v>
          </cell>
          <cell r="BX825" t="str">
            <v>3 5013 00035 17 0
3 1002 02933 90 7</v>
          </cell>
          <cell r="BY825" t="str">
            <v>-ไม่พบว่ามีกรรมสิทธิ์ในที่ดิน อ.แม่ออน จ.เชียงใหม่
-ไม่พบว่ามีกรรมสิทธิ์ในที่ดิน อ.ฝาง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2301</v>
          </cell>
          <cell r="C826">
            <v>818</v>
          </cell>
          <cell r="D826">
            <v>13</v>
          </cell>
          <cell r="E826">
            <v>9</v>
          </cell>
          <cell r="F826">
            <v>2566</v>
          </cell>
          <cell r="G826" t="str">
            <v>800097872611,
800108613152</v>
          </cell>
          <cell r="H826" t="str">
            <v>นาย</v>
          </cell>
          <cell r="I826" t="str">
            <v>สืบสกุล</v>
          </cell>
          <cell r="J826" t="str">
            <v>สิงห์ทร</v>
          </cell>
          <cell r="K826">
            <v>1500900008010</v>
          </cell>
          <cell r="L826" t="str">
            <v>ไชยปราการ</v>
          </cell>
          <cell r="M826" t="str">
            <v>เชียงใหม่ 2</v>
          </cell>
          <cell r="N826">
            <v>8</v>
          </cell>
          <cell r="O826" t="str">
            <v>สินเชื่อธนาคารประชาชน</v>
          </cell>
          <cell r="P826" t="str">
            <v>1.บุคคลค้ำประกัน</v>
          </cell>
          <cell r="Q826">
            <v>44442.99</v>
          </cell>
          <cell r="R826">
            <v>10787.96</v>
          </cell>
          <cell r="S826" t="str">
            <v>จังหวัดฝาง</v>
          </cell>
          <cell r="T826" t="str">
            <v>ผบE471</v>
          </cell>
          <cell r="U826">
            <v>2565</v>
          </cell>
          <cell r="V826" t="str">
            <v>ผบE722</v>
          </cell>
          <cell r="W826">
            <v>2565</v>
          </cell>
          <cell r="X826">
            <v>13</v>
          </cell>
          <cell r="Y826">
            <v>9</v>
          </cell>
          <cell r="Z826">
            <v>2565</v>
          </cell>
          <cell r="AA826"/>
          <cell r="AB826"/>
          <cell r="AC826"/>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t="str">
            <v/>
          </cell>
          <cell r="BD826" t="str">
            <v/>
          </cell>
          <cell r="BE826" t="str">
            <v/>
          </cell>
          <cell r="BF826" t="str">
            <v/>
          </cell>
          <cell r="BG826" t="str">
            <v/>
          </cell>
          <cell r="BH826" t="str">
            <v/>
          </cell>
          <cell r="BI826" t="str">
            <v/>
          </cell>
          <cell r="BJ826" t="str">
            <v/>
          </cell>
          <cell r="BK826" t="str">
            <v/>
          </cell>
          <cell r="BL826" t="str">
            <v/>
          </cell>
          <cell r="BM826" t="str">
            <v/>
          </cell>
          <cell r="BN826" t="str">
            <v/>
          </cell>
          <cell r="BO826" t="str">
            <v/>
          </cell>
          <cell r="BP826" t="str">
            <v/>
          </cell>
          <cell r="BQ826" t="str">
            <v/>
          </cell>
          <cell r="BR826" t="str">
            <v/>
          </cell>
          <cell r="BS826" t="str">
            <v/>
          </cell>
          <cell r="BT826" t="str">
            <v>นายสืบสกุล สิงห์ทร</v>
          </cell>
          <cell r="BU826">
            <v>883265010039</v>
          </cell>
          <cell r="BV826" t="str">
            <v>1.นายสืบสกุล  สิงห์ทร
2.นางสาวสุกัญญา  ศรีสุวรรณ์
3.นายเอกชัย  ศรีสุวรรณ์
4.นางสาวชลธิดา  อูปเสาร์</v>
          </cell>
          <cell r="BW826" t="str">
            <v>จำเลยที่ 1
จำเลยที่ 2
คู่สมรสจำเลยที่ 2
จำเลยที่ 3</v>
          </cell>
          <cell r="BX826" t="str">
            <v>1 5009 00008 01 0
1 5009 00036 91 9
1 5009 00009 25 3
1 5099 00089 65 4</v>
          </cell>
          <cell r="BY826"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6" t="str">
            <v>ไม่พบทรัพย์</v>
          </cell>
          <cell r="CA826"/>
          <cell r="CB826"/>
          <cell r="CC826"/>
          <cell r="CD826"/>
          <cell r="CE826"/>
          <cell r="CF826"/>
          <cell r="CG826"/>
          <cell r="CH826"/>
          <cell r="CI826"/>
          <cell r="CJ826"/>
          <cell r="CK826"/>
          <cell r="CL826"/>
          <cell r="CM826"/>
          <cell r="CN826"/>
          <cell r="CO826"/>
        </row>
        <row r="827">
          <cell r="B827">
            <v>2302</v>
          </cell>
          <cell r="C827">
            <v>819</v>
          </cell>
          <cell r="D827">
            <v>14</v>
          </cell>
          <cell r="E827">
            <v>9</v>
          </cell>
          <cell r="F827">
            <v>2566</v>
          </cell>
          <cell r="G827">
            <v>800088264711</v>
          </cell>
          <cell r="H827" t="str">
            <v>นาง</v>
          </cell>
          <cell r="I827" t="str">
            <v>พัชริน</v>
          </cell>
          <cell r="J827" t="str">
            <v>กองมา</v>
          </cell>
          <cell r="K827">
            <v>3501000073475</v>
          </cell>
          <cell r="L827" t="str">
            <v>แม่อาย</v>
          </cell>
          <cell r="M827" t="str">
            <v>เชียงใหม่ 2</v>
          </cell>
          <cell r="N827">
            <v>8</v>
          </cell>
          <cell r="O827" t="str">
            <v>สินเชื่อธนาคารประชาชน</v>
          </cell>
          <cell r="P827" t="str">
            <v>1.บุคคลค้ำประกัน</v>
          </cell>
          <cell r="Q827">
            <v>36724.71</v>
          </cell>
          <cell r="R827">
            <v>6876.65</v>
          </cell>
          <cell r="S827" t="str">
            <v>จังหวัดฝาง</v>
          </cell>
          <cell r="T827" t="str">
            <v>ผบE5</v>
          </cell>
          <cell r="U827">
            <v>2566</v>
          </cell>
          <cell r="V827" t="str">
            <v>ผบE266</v>
          </cell>
          <cell r="W827">
            <v>2566</v>
          </cell>
          <cell r="X827"/>
          <cell r="Y827"/>
          <cell r="Z827"/>
          <cell r="AA827">
            <v>15</v>
          </cell>
          <cell r="AB827">
            <v>3</v>
          </cell>
          <cell r="AC827">
            <v>2566</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ลงผลสืบ 18/3/2567 อยู่ระหว่างรอคัดภาพลักษณ์เพื่อรายงาน</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นางพัชริน กองมา</v>
          </cell>
          <cell r="BU827">
            <v>0</v>
          </cell>
          <cell r="BV827" t="str">
            <v xml:space="preserve">1.นางพัชริน  กองมา
2.นางรัตติกาล  พงษ์ภมร
3.นายนุกุล  พงษ์ภมร
4.นางสาวพัชรินทร์  อินทร
</v>
          </cell>
          <cell r="BW827" t="str">
            <v>จำเลยที่ 1
จำเลยที่ 2
คู่สมรสจำเลยที่ 2
จำเลยที่ 3</v>
          </cell>
          <cell r="BX827" t="str">
            <v>3 5010 00073 47 5
1 5009 00066 35 4
3 1414 00199 94 1
1 5010 00051 56 4</v>
          </cell>
          <cell r="BY827"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7" t="str">
            <v>พบทรัพย์</v>
          </cell>
          <cell r="CA827"/>
          <cell r="CB827"/>
          <cell r="CC827"/>
          <cell r="CD827"/>
          <cell r="CE827"/>
          <cell r="CF827"/>
          <cell r="CG827"/>
          <cell r="CH827"/>
          <cell r="CI827"/>
          <cell r="CJ827"/>
          <cell r="CK827"/>
          <cell r="CL827"/>
          <cell r="CM827"/>
          <cell r="CN827"/>
          <cell r="CO827"/>
        </row>
        <row r="828">
          <cell r="B828">
            <v>2303</v>
          </cell>
          <cell r="C828">
            <v>820</v>
          </cell>
          <cell r="D828">
            <v>14</v>
          </cell>
          <cell r="E828">
            <v>9</v>
          </cell>
          <cell r="F828">
            <v>2566</v>
          </cell>
          <cell r="G828" t="str">
            <v>800025135495,
800065782974</v>
          </cell>
          <cell r="H828" t="str">
            <v>นาย</v>
          </cell>
          <cell r="I828" t="str">
            <v>สมบัติ</v>
          </cell>
          <cell r="J828" t="str">
            <v>ศรีวิชัย</v>
          </cell>
          <cell r="K828">
            <v>3500900644869</v>
          </cell>
          <cell r="L828" t="str">
            <v>ไชยปราการ</v>
          </cell>
          <cell r="M828" t="str">
            <v>เชียงใหม่ 2</v>
          </cell>
          <cell r="N828">
            <v>8</v>
          </cell>
          <cell r="O828" t="str">
            <v>สินเชื่อธนาคารประชาชน, สินเชื่อห้องแถว</v>
          </cell>
          <cell r="P828" t="str">
            <v>2.หลักทรัพย์ค้ำประกัน</v>
          </cell>
          <cell r="Q828">
            <v>239411.52</v>
          </cell>
          <cell r="R828">
            <v>78903.539999999994</v>
          </cell>
          <cell r="S828" t="str">
            <v>จังหวัดฝาง</v>
          </cell>
          <cell r="T828" t="str">
            <v>ผบE518</v>
          </cell>
          <cell r="U828">
            <v>2566</v>
          </cell>
          <cell r="V828" t="str">
            <v>ผบE677</v>
          </cell>
          <cell r="W828">
            <v>2566</v>
          </cell>
          <cell r="X828">
            <v>12</v>
          </cell>
          <cell r="Y828">
            <v>6</v>
          </cell>
          <cell r="Z828">
            <v>2566</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ลงผลสืบ 18/3/2567 อยู่ระหว่างรอคัดภาพลักษณ์เพื่อรายงาน</v>
          </cell>
          <cell r="BC828" t="str">
            <v/>
          </cell>
          <cell r="BD828" t="str">
            <v/>
          </cell>
          <cell r="BE828" t="str">
            <v/>
          </cell>
          <cell r="BF828" t="str">
            <v/>
          </cell>
          <cell r="BG828" t="str">
            <v/>
          </cell>
          <cell r="BH828" t="str">
            <v/>
          </cell>
          <cell r="BI828" t="str">
            <v/>
          </cell>
          <cell r="BJ828" t="str">
            <v/>
          </cell>
          <cell r="BK828" t="str">
            <v/>
          </cell>
          <cell r="BL828" t="str">
            <v/>
          </cell>
          <cell r="BM828" t="str">
            <v/>
          </cell>
          <cell r="BN828" t="str">
            <v/>
          </cell>
          <cell r="BO828" t="str">
            <v/>
          </cell>
          <cell r="BP828" t="str">
            <v/>
          </cell>
          <cell r="BQ828" t="str">
            <v/>
          </cell>
          <cell r="BR828" t="str">
            <v/>
          </cell>
          <cell r="BS828" t="str">
            <v/>
          </cell>
          <cell r="BT828" t="str">
            <v>นายสมบัติ ศรีวิชัย</v>
          </cell>
          <cell r="BU828">
            <v>0</v>
          </cell>
          <cell r="BV828"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28" t="str">
            <v>จำเลยที่ 1
คู่สมรสจำเลยที่ 1
จำเลยที่ 2
จำเลยที่ 3</v>
          </cell>
          <cell r="BX828" t="str">
            <v>3 5009 00644 86 9
3 5009 00534 72 9
1 5009 00020 60 5
3 5009 00534 23 1</v>
          </cell>
          <cell r="BY828"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28" t="str">
            <v>พบทรัพย์</v>
          </cell>
          <cell r="CA828"/>
          <cell r="CB828"/>
          <cell r="CC828"/>
          <cell r="CD828"/>
          <cell r="CE828"/>
          <cell r="CF828"/>
          <cell r="CG828"/>
          <cell r="CH828"/>
          <cell r="CI828"/>
          <cell r="CJ828"/>
          <cell r="CK828"/>
          <cell r="CL828"/>
          <cell r="CM828"/>
          <cell r="CN828"/>
          <cell r="CO828"/>
        </row>
        <row r="829">
          <cell r="B829">
            <v>2304</v>
          </cell>
          <cell r="C829">
            <v>821</v>
          </cell>
          <cell r="D829">
            <v>19</v>
          </cell>
          <cell r="E829">
            <v>9</v>
          </cell>
          <cell r="F829">
            <v>2566</v>
          </cell>
          <cell r="G829">
            <v>800033574131</v>
          </cell>
          <cell r="H829" t="str">
            <v>นาย</v>
          </cell>
          <cell r="I829" t="str">
            <v>นิติธรหรือวีระยุทธ</v>
          </cell>
          <cell r="J829" t="str">
            <v xml:space="preserve"> บุญทาทิพย์</v>
          </cell>
          <cell r="K829">
            <v>3500700174681</v>
          </cell>
          <cell r="L829" t="str">
            <v>มหาวิทยาลัยเชียงใหม่</v>
          </cell>
          <cell r="M829" t="str">
            <v>เชียงใหม่ 2</v>
          </cell>
          <cell r="N829">
            <v>8</v>
          </cell>
          <cell r="O829" t="str">
            <v>สินเชื่อสวัสดิการ</v>
          </cell>
          <cell r="P829" t="str">
            <v>1.บุคคลค้ำประกัน</v>
          </cell>
          <cell r="Q829">
            <v>252034.03</v>
          </cell>
          <cell r="R829">
            <v>34497.06</v>
          </cell>
          <cell r="S829" t="str">
            <v>แขวงเชียงใหม่</v>
          </cell>
          <cell r="T829" t="str">
            <v>ผบE1908</v>
          </cell>
          <cell r="U829">
            <v>2566</v>
          </cell>
          <cell r="V829" t="str">
            <v>ผบE5709</v>
          </cell>
          <cell r="W829">
            <v>2566</v>
          </cell>
          <cell r="X829">
            <v>10</v>
          </cell>
          <cell r="Y829">
            <v>7</v>
          </cell>
          <cell r="Z829">
            <v>2566</v>
          </cell>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นายนิติธรหรือวีระยุทธ  บุญทาทิพย์</v>
          </cell>
          <cell r="BU829">
            <v>883265010839</v>
          </cell>
          <cell r="BV829" t="str">
            <v>1.นายวรพลหรือวีระยุทธ  บุญทาทิพย์
2.นางสาวศิวาพร  สมติ๊บ
3.นางวันเพ็ญ  ปันเจิง</v>
          </cell>
          <cell r="BW829" t="str">
            <v>จำเลยที่ 1
คู่สมรสจำเลยที่ 1
จำเลยที่ 2</v>
          </cell>
          <cell r="BX829" t="str">
            <v>3 5007 00174 68 1
3 5007 0076 85 3
3 5002 00538 78 1</v>
          </cell>
          <cell r="BY829"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29" t="str">
            <v>ไม่พบทรัพย์</v>
          </cell>
          <cell r="CA829"/>
          <cell r="CB829"/>
          <cell r="CC829"/>
          <cell r="CD829"/>
          <cell r="CE829"/>
          <cell r="CF829"/>
          <cell r="CG829"/>
          <cell r="CH829"/>
          <cell r="CI829"/>
          <cell r="CJ829"/>
          <cell r="CK829"/>
          <cell r="CL829"/>
          <cell r="CM829"/>
          <cell r="CN829"/>
          <cell r="CO829"/>
        </row>
        <row r="830">
          <cell r="B830">
            <v>2305</v>
          </cell>
          <cell r="C830">
            <v>822</v>
          </cell>
          <cell r="D830">
            <v>16</v>
          </cell>
          <cell r="E830">
            <v>10</v>
          </cell>
          <cell r="F830">
            <v>2566</v>
          </cell>
          <cell r="G830">
            <v>800066610273</v>
          </cell>
          <cell r="H830" t="str">
            <v>นาง</v>
          </cell>
          <cell r="I830" t="str">
            <v>พิทักษ์</v>
          </cell>
          <cell r="J830" t="str">
            <v>ขุนทอง</v>
          </cell>
          <cell r="K830" t="str">
            <v>3 4704 00570 48 4</v>
          </cell>
          <cell r="L830" t="str">
            <v>มีโชค พลาซ่า</v>
          </cell>
          <cell r="M830" t="str">
            <v>เชียงใหม่ 2</v>
          </cell>
          <cell r="N830">
            <v>8</v>
          </cell>
          <cell r="O830"/>
          <cell r="P830" t="str">
            <v>1.บุคคลค้ำประกัน</v>
          </cell>
          <cell r="Q830"/>
          <cell r="R830"/>
          <cell r="S830" t="str">
            <v>แขวงเชียงใหม่</v>
          </cell>
          <cell r="T830" t="str">
            <v>ผบ.2544</v>
          </cell>
          <cell r="U830">
            <v>2563</v>
          </cell>
          <cell r="V830" t="str">
            <v>ผบ.4891</v>
          </cell>
          <cell r="W830">
            <v>2563</v>
          </cell>
          <cell r="X830"/>
          <cell r="Y830"/>
          <cell r="Z830"/>
          <cell r="AA830">
            <v>1</v>
          </cell>
          <cell r="AB830">
            <v>7</v>
          </cell>
          <cell r="AC830">
            <v>2566</v>
          </cell>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นางพิทักษ์ ขุนทอง</v>
          </cell>
          <cell r="BU830">
            <v>0</v>
          </cell>
          <cell r="BV830" t="str">
            <v>1.นางพิทักษ์  ขุนทอง
2.นายสุรสิทธิ์  ขุนทอง
3.นางสาวพชิรา  อินทพันธ์
4.นางสาววีรดา  นาใจยงค์</v>
          </cell>
          <cell r="BW830" t="str">
            <v>จำเลยที่ 1
คู่สมจำเลยที่ 1
จำเลยที่ 2
จำเลยที่ 3</v>
          </cell>
          <cell r="BX830" t="str">
            <v>3 4704 00570 48 4
3 7701 00602 39 6
3 5006 00398 25 1
3 4305 00202 39 8</v>
          </cell>
          <cell r="BY83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0" t="str">
            <v>พบทรัพย์</v>
          </cell>
          <cell r="CA830"/>
          <cell r="CB830"/>
          <cell r="CC830"/>
          <cell r="CD830"/>
          <cell r="CE830"/>
          <cell r="CF830"/>
          <cell r="CG830"/>
          <cell r="CH830"/>
          <cell r="CI830"/>
          <cell r="CJ830"/>
          <cell r="CK830"/>
          <cell r="CL830"/>
          <cell r="CM830"/>
          <cell r="CN830"/>
          <cell r="CO830"/>
        </row>
        <row r="831">
          <cell r="B831">
            <v>2306</v>
          </cell>
          <cell r="C831">
            <v>823</v>
          </cell>
          <cell r="D831">
            <v>17</v>
          </cell>
          <cell r="E831">
            <v>10</v>
          </cell>
          <cell r="F831">
            <v>2566</v>
          </cell>
          <cell r="G831" t="str">
            <v>800004999879,
800002964982</v>
          </cell>
          <cell r="H831" t="str">
            <v>นาย</v>
          </cell>
          <cell r="I831" t="str">
            <v xml:space="preserve">สุรินทร์  </v>
          </cell>
          <cell r="J831" t="str">
            <v>ทองสว่าง</v>
          </cell>
          <cell r="K831">
            <v>3500500568936</v>
          </cell>
          <cell r="L831" t="str">
            <v>ดอยสะเก็ด</v>
          </cell>
          <cell r="M831" t="str">
            <v>เชียงใหม่ 2</v>
          </cell>
          <cell r="N831">
            <v>8</v>
          </cell>
          <cell r="O831" t="str">
            <v>สินเชื่อเพื่อพัฒนากลุ่มอาชีพ</v>
          </cell>
          <cell r="P831" t="str">
            <v>1.บุคคลค้ำประกัน</v>
          </cell>
          <cell r="Q831">
            <v>1250142.54</v>
          </cell>
          <cell r="R831">
            <v>290146.55</v>
          </cell>
          <cell r="S831" t="str">
            <v>จังหวัดเชียงใหม่</v>
          </cell>
          <cell r="T831" t="str">
            <v>ผบE1552</v>
          </cell>
          <cell r="U831">
            <v>2565</v>
          </cell>
          <cell r="V831" t="str">
            <v>ผบE1384</v>
          </cell>
          <cell r="W831">
            <v>2566</v>
          </cell>
          <cell r="X831">
            <v>15</v>
          </cell>
          <cell r="Y831">
            <v>8</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ลงผลสืบ 9/3/2567 อยู่ระหว่างรอคัดภาพลักษณ์เพื่อรายงาน // รายงานผล 2/4/67</v>
          </cell>
          <cell r="BC831" t="str">
            <v/>
          </cell>
          <cell r="BD831" t="str">
            <v/>
          </cell>
          <cell r="BE831" t="str">
            <v/>
          </cell>
          <cell r="BF831" t="str">
            <v/>
          </cell>
          <cell r="BG831" t="str">
            <v/>
          </cell>
          <cell r="BH831" t="str">
            <v/>
          </cell>
          <cell r="BI831" t="str">
            <v/>
          </cell>
          <cell r="BJ831" t="str">
            <v/>
          </cell>
          <cell r="BK831" t="str">
            <v/>
          </cell>
          <cell r="BL831" t="str">
            <v/>
          </cell>
          <cell r="BM831" t="str">
            <v/>
          </cell>
          <cell r="BN831" t="str">
            <v/>
          </cell>
          <cell r="BO831" t="str">
            <v/>
          </cell>
          <cell r="BP831" t="str">
            <v/>
          </cell>
          <cell r="BQ831" t="str">
            <v/>
          </cell>
          <cell r="BR831" t="str">
            <v/>
          </cell>
          <cell r="BS831" t="str">
            <v/>
          </cell>
          <cell r="BT831" t="str">
            <v>นายสุรินทร์   ทองสว่าง</v>
          </cell>
          <cell r="BU831">
            <v>883265010316</v>
          </cell>
          <cell r="BV831" t="str">
            <v>1.นายสุรินทร์  ทองสว่าง
2.นายสมจิตร์  สมร
3.นางวาทินี  สมร
4.นางลมัย  สรัสสมิต
5.นายวิฑูรย์  สรัสสมิต</v>
          </cell>
          <cell r="BW831" t="str">
            <v>จำเลยที่ 1
จำเลยที่ 2
คู่สมรสจำเลยที่ 2 
จำเลยที่ 3
คู่สมรสจำเลยที่ 3</v>
          </cell>
          <cell r="BX831" t="str">
            <v xml:space="preserve">3 5005 00568 93 6
3 5005 00071 00 4
3 5005 00062 54 4
3 5099 01439 47 7
3 5099 01439 48 5
</v>
          </cell>
          <cell r="BY831"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1" t="str">
            <v>พบทรัพย์</v>
          </cell>
          <cell r="CA831"/>
          <cell r="CB831"/>
          <cell r="CC831"/>
          <cell r="CD831"/>
          <cell r="CE831"/>
          <cell r="CF831"/>
          <cell r="CG831"/>
          <cell r="CH831"/>
          <cell r="CI831"/>
          <cell r="CJ831"/>
          <cell r="CK831"/>
          <cell r="CL831"/>
          <cell r="CM831"/>
          <cell r="CN831"/>
          <cell r="CO831"/>
        </row>
        <row r="832">
          <cell r="B832">
            <v>2307</v>
          </cell>
          <cell r="C832">
            <v>824</v>
          </cell>
          <cell r="D832"/>
          <cell r="E832"/>
          <cell r="F832"/>
          <cell r="G832" t="str">
            <v>800073620398,
800132037154</v>
          </cell>
          <cell r="H832" t="str">
            <v>นางสาว</v>
          </cell>
          <cell r="I832" t="str">
            <v>น้ำฝน</v>
          </cell>
          <cell r="J832" t="str">
            <v>คำป้อ</v>
          </cell>
          <cell r="K832">
            <v>1509900736536</v>
          </cell>
          <cell r="L832" t="str">
            <v>บิ๊กซี หางดง</v>
          </cell>
          <cell r="M832" t="str">
            <v>เชียงใหม่ 3</v>
          </cell>
          <cell r="N832">
            <v>8</v>
          </cell>
          <cell r="O832" t="str">
            <v>สินเชื่อธนาคารประชาชน, สินเชื่อสู้ภัย COVID-19 (PSA)</v>
          </cell>
          <cell r="P832" t="str">
            <v>1.บุคคลค้ำประกัน</v>
          </cell>
          <cell r="Q832">
            <v>132892</v>
          </cell>
          <cell r="R832">
            <v>44665.35</v>
          </cell>
          <cell r="S832" t="str">
            <v>แขวงเชียงใหม่</v>
          </cell>
          <cell r="T832" t="str">
            <v>ผบE371</v>
          </cell>
          <cell r="U832">
            <v>2566</v>
          </cell>
          <cell r="V832" t="str">
            <v>ผบE2133</v>
          </cell>
          <cell r="W832">
            <v>2566</v>
          </cell>
          <cell r="X832"/>
          <cell r="Y832"/>
          <cell r="Z832"/>
          <cell r="AA832">
            <v>18</v>
          </cell>
          <cell r="AB832">
            <v>4</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cell r="BC832">
            <v>1200</v>
          </cell>
          <cell r="BD832">
            <v>1</v>
          </cell>
          <cell r="BE832">
            <v>7</v>
          </cell>
          <cell r="BF832">
            <v>2567</v>
          </cell>
          <cell r="BG832">
            <v>0</v>
          </cell>
          <cell r="BH832" t="str">
            <v>-</v>
          </cell>
          <cell r="BI832" t="str">
            <v>-</v>
          </cell>
          <cell r="BJ832" t="str">
            <v>-</v>
          </cell>
          <cell r="BK832">
            <v>0</v>
          </cell>
          <cell r="BL832">
            <v>1095</v>
          </cell>
          <cell r="BM832">
            <v>0</v>
          </cell>
          <cell r="BN832" t="str">
            <v/>
          </cell>
          <cell r="BO832" t="str">
            <v/>
          </cell>
          <cell r="BP832" t="str">
            <v/>
          </cell>
          <cell r="BQ832" t="str">
            <v>-</v>
          </cell>
          <cell r="BR832" t="str">
            <v>-</v>
          </cell>
          <cell r="BS832" t="str">
            <v>-</v>
          </cell>
          <cell r="BT832" t="str">
            <v>นางสาวน้ำฝน คำป้อ</v>
          </cell>
          <cell r="BU832">
            <v>888165010639</v>
          </cell>
          <cell r="BV832" t="str">
            <v xml:space="preserve">1.นางสาวน้ำฝน  คำป้อ
2.นายวิชัย  จันปลี
3.นายจิรัตติกาล  ปินตาเสน
4.นายกันตพัฒน์  อิ่นคำ
</v>
          </cell>
          <cell r="BW832" t="str">
            <v>จำเลยที่ 1
คู่สมรสจำเลยที่ 1
จำเลยที่ 2
จำเลยที่ 3</v>
          </cell>
          <cell r="BX832" t="str">
            <v>1-5099-00736-53-6
1-5099-01172-92-0
3-5013-00246-29-4
1-5016-00084-97-8</v>
          </cell>
          <cell r="BY832"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2" t="str">
            <v>ไม่พบทรัพย์</v>
          </cell>
          <cell r="CA832"/>
          <cell r="CB832"/>
          <cell r="CC832"/>
          <cell r="CD832"/>
          <cell r="CE832"/>
          <cell r="CF832"/>
          <cell r="CG832"/>
          <cell r="CH832"/>
          <cell r="CI832"/>
          <cell r="CJ832"/>
          <cell r="CK832"/>
          <cell r="CL832"/>
          <cell r="CM832"/>
          <cell r="CN832"/>
          <cell r="CO832"/>
        </row>
        <row r="833">
          <cell r="B833">
            <v>2308</v>
          </cell>
          <cell r="C833">
            <v>825</v>
          </cell>
          <cell r="D833"/>
          <cell r="E833"/>
          <cell r="F833"/>
          <cell r="G833">
            <v>800097354040</v>
          </cell>
          <cell r="H833" t="str">
            <v>นางสาว</v>
          </cell>
          <cell r="I833" t="str">
            <v>ปวีณา</v>
          </cell>
          <cell r="J833" t="str">
            <v>ยศบุตร</v>
          </cell>
          <cell r="K833">
            <v>3509900921381</v>
          </cell>
          <cell r="L833" t="str">
            <v>บิ๊กซี หางดง</v>
          </cell>
          <cell r="M833" t="str">
            <v>เชียงใหม่ 3</v>
          </cell>
          <cell r="N833">
            <v>8</v>
          </cell>
          <cell r="O833" t="str">
            <v>สินเชื่อธนาคารประชาชน</v>
          </cell>
          <cell r="P833" t="str">
            <v>1.บุคคลค้ำประกัน</v>
          </cell>
          <cell r="Q833">
            <v>38831</v>
          </cell>
          <cell r="R833">
            <v>12870.52</v>
          </cell>
          <cell r="S833" t="str">
            <v>แขวงเชียงใหม่</v>
          </cell>
          <cell r="T833" t="str">
            <v>ผบE370</v>
          </cell>
          <cell r="U833">
            <v>2566</v>
          </cell>
          <cell r="V833" t="str">
            <v>ผบE2132</v>
          </cell>
          <cell r="W833">
            <v>2566</v>
          </cell>
          <cell r="X833"/>
          <cell r="Y833"/>
          <cell r="Z833"/>
          <cell r="AA833">
            <v>18</v>
          </cell>
          <cell r="AB833">
            <v>4</v>
          </cell>
          <cell r="AC833">
            <v>2566</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cell r="BC833">
            <v>600</v>
          </cell>
          <cell r="BD833">
            <v>1</v>
          </cell>
          <cell r="BE833">
            <v>7</v>
          </cell>
          <cell r="BF833">
            <v>2567</v>
          </cell>
          <cell r="BG833">
            <v>0</v>
          </cell>
          <cell r="BH833" t="str">
            <v>-</v>
          </cell>
          <cell r="BI833" t="str">
            <v>-</v>
          </cell>
          <cell r="BJ833" t="str">
            <v>-</v>
          </cell>
          <cell r="BK833">
            <v>0</v>
          </cell>
          <cell r="BL833">
            <v>410</v>
          </cell>
          <cell r="BM833">
            <v>0</v>
          </cell>
          <cell r="BN833" t="str">
            <v/>
          </cell>
          <cell r="BO833" t="str">
            <v/>
          </cell>
          <cell r="BP833" t="str">
            <v/>
          </cell>
          <cell r="BQ833" t="str">
            <v>-</v>
          </cell>
          <cell r="BR833" t="str">
            <v>-</v>
          </cell>
          <cell r="BS833" t="str">
            <v>-</v>
          </cell>
          <cell r="BT833" t="str">
            <v>นางสาวปวีณา ยศบุตร</v>
          </cell>
          <cell r="BU833">
            <v>888165010623</v>
          </cell>
          <cell r="BV833" t="str">
            <v>1.นางสาวปวีณา  ยศบุตร
2.นายจิรายุ  ศรีสม</v>
          </cell>
          <cell r="BW833" t="str">
            <v>จำเลยที่ 1
จำเลยที่ 2</v>
          </cell>
          <cell r="BX833" t="str">
            <v>3-5099-00921-38-1
1-5099-70020-79-3</v>
          </cell>
          <cell r="BY833" t="str">
            <v>-ไม่พบว่ามีกรรมสิทธิ์ในที่ดิน อ.เมืองเชียงใหม่ จ.เชียงใหม่
-ไม่พบว่ามีกรรมสิทธิ์ในที่ดิน อ.เมืองเชียงใหม่ จ.เชียงใหม่</v>
          </cell>
          <cell r="BZ833" t="str">
            <v>ไม่พบทรัพย์</v>
          </cell>
          <cell r="CA833"/>
          <cell r="CB833"/>
          <cell r="CC833"/>
          <cell r="CD833"/>
          <cell r="CE833"/>
          <cell r="CF833"/>
          <cell r="CG833"/>
          <cell r="CH833"/>
          <cell r="CI833"/>
          <cell r="CJ833"/>
          <cell r="CK833"/>
          <cell r="CL833"/>
          <cell r="CM833"/>
          <cell r="CN833"/>
          <cell r="CO833"/>
        </row>
        <row r="834">
          <cell r="B834">
            <v>2309</v>
          </cell>
          <cell r="C834">
            <v>826</v>
          </cell>
          <cell r="D834"/>
          <cell r="E834"/>
          <cell r="F834"/>
          <cell r="G834">
            <v>800070156040</v>
          </cell>
          <cell r="H834" t="str">
            <v>นาง</v>
          </cell>
          <cell r="I834" t="str">
            <v>ทองลักษณ์</v>
          </cell>
          <cell r="J834" t="str">
            <v>ทาใจ</v>
          </cell>
          <cell r="K834">
            <v>3501400243254</v>
          </cell>
          <cell r="L834" t="str">
            <v>บวกครกหลวง</v>
          </cell>
          <cell r="M834" t="str">
            <v>เชียงใหม่ 3</v>
          </cell>
          <cell r="N834">
            <v>8</v>
          </cell>
          <cell r="O834" t="str">
            <v>สินเชื่อธนาคารประชาชน</v>
          </cell>
          <cell r="P834" t="str">
            <v>1.บุคคลค้ำประกัน</v>
          </cell>
          <cell r="Q834">
            <v>87018.47</v>
          </cell>
          <cell r="R834">
            <v>139348.21</v>
          </cell>
          <cell r="S834" t="str">
            <v>แขวงเชียงใหม่</v>
          </cell>
          <cell r="T834" t="str">
            <v>ผบE321</v>
          </cell>
          <cell r="U834">
            <v>2566</v>
          </cell>
          <cell r="V834" t="str">
            <v>ผบE2296</v>
          </cell>
          <cell r="W834">
            <v>2566</v>
          </cell>
          <cell r="X834">
            <v>24</v>
          </cell>
          <cell r="Y834">
            <v>4</v>
          </cell>
          <cell r="Z834">
            <v>2566</v>
          </cell>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บันทึกผลสืบ 6/3/67 (รอคัดภาพลักษณ์ เพื่อรายงานผล) // รายงานผล 2/4/2567 //</v>
          </cell>
          <cell r="BC834">
            <v>900</v>
          </cell>
          <cell r="BD834">
            <v>1</v>
          </cell>
          <cell r="BE834">
            <v>7</v>
          </cell>
          <cell r="BF834">
            <v>2567</v>
          </cell>
          <cell r="BG834">
            <v>0</v>
          </cell>
          <cell r="BH834" t="str">
            <v>-</v>
          </cell>
          <cell r="BI834" t="str">
            <v>-</v>
          </cell>
          <cell r="BJ834" t="str">
            <v>-</v>
          </cell>
          <cell r="BK834">
            <v>0</v>
          </cell>
          <cell r="BL834">
            <v>1030</v>
          </cell>
          <cell r="BM834">
            <v>0</v>
          </cell>
          <cell r="BN834" t="str">
            <v/>
          </cell>
          <cell r="BO834" t="str">
            <v/>
          </cell>
          <cell r="BP834" t="str">
            <v/>
          </cell>
          <cell r="BQ834" t="str">
            <v>-</v>
          </cell>
          <cell r="BR834" t="str">
            <v>-</v>
          </cell>
          <cell r="BS834" t="str">
            <v>-</v>
          </cell>
          <cell r="BT834" t="str">
            <v>นางทองลักษณ์ ทาใจ</v>
          </cell>
          <cell r="BU834">
            <v>888165010552</v>
          </cell>
          <cell r="BV834" t="str">
            <v>1.นางสาวทองลักษณ์  ทาใจ
2.นายสงกรานต์  เสาร์คำ
3.นางสาวนันทิญา  สุภัสราอรุณ</v>
          </cell>
          <cell r="BW834" t="str">
            <v xml:space="preserve">จำเลยที่ 1
คู่สมรสจำเลยที่ 1
จำเลยที่3
</v>
          </cell>
          <cell r="BX834" t="str">
            <v xml:space="preserve">3-5014-00243-25-4
3-5005-00175-82-9
3-5212-00404-30-1
</v>
          </cell>
          <cell r="BY834"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4" t="str">
            <v>พบทรัพย์</v>
          </cell>
          <cell r="CA834"/>
          <cell r="CB834"/>
          <cell r="CC834"/>
          <cell r="CD834"/>
          <cell r="CE834"/>
          <cell r="CF834"/>
          <cell r="CG834"/>
          <cell r="CH834"/>
          <cell r="CI834"/>
          <cell r="CJ834"/>
          <cell r="CK834"/>
          <cell r="CL834"/>
          <cell r="CM834"/>
          <cell r="CN834"/>
          <cell r="CO834"/>
        </row>
        <row r="835">
          <cell r="B835">
            <v>2310</v>
          </cell>
          <cell r="C835">
            <v>827</v>
          </cell>
          <cell r="D835"/>
          <cell r="E835"/>
          <cell r="F835"/>
          <cell r="G835" t="str">
            <v>800076216152,
800076224586</v>
          </cell>
          <cell r="H835" t="str">
            <v>นางสาว</v>
          </cell>
          <cell r="I835" t="str">
            <v>สุทธิกานต์</v>
          </cell>
          <cell r="J835" t="str">
            <v>ปันใจ</v>
          </cell>
          <cell r="K835">
            <v>1559900204747</v>
          </cell>
          <cell r="L835" t="str">
            <v>บิ๊กซี หางดง</v>
          </cell>
          <cell r="M835" t="str">
            <v>เชียงใหม่ 3</v>
          </cell>
          <cell r="N835">
            <v>8</v>
          </cell>
          <cell r="O835" t="str">
            <v>สินเชื่อธนาคารประชาชน, สินเชื่อแก้ไขปัญหาหนี้นอกระบบPSA</v>
          </cell>
          <cell r="P835" t="str">
            <v>1.บุคคลค้ำประกัน</v>
          </cell>
          <cell r="Q835">
            <v>80267</v>
          </cell>
          <cell r="R835">
            <v>33439.71</v>
          </cell>
          <cell r="S835" t="str">
            <v>แขวงเชียงดาว</v>
          </cell>
          <cell r="T835" t="str">
            <v>ผบE42</v>
          </cell>
          <cell r="U835">
            <v>2566</v>
          </cell>
          <cell r="V835" t="str">
            <v>ผบE143</v>
          </cell>
          <cell r="W835">
            <v>2566</v>
          </cell>
          <cell r="X835"/>
          <cell r="Y835"/>
          <cell r="Z835"/>
          <cell r="AA835">
            <v>21</v>
          </cell>
          <cell r="AB835">
            <v>2</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
          </cell>
          <cell r="BD835" t="str">
            <v/>
          </cell>
          <cell r="BE835" t="str">
            <v/>
          </cell>
          <cell r="BF835" t="str">
            <v/>
          </cell>
          <cell r="BG835" t="str">
            <v/>
          </cell>
          <cell r="BH835" t="str">
            <v/>
          </cell>
          <cell r="BI835" t="str">
            <v/>
          </cell>
          <cell r="BJ835" t="str">
            <v/>
          </cell>
          <cell r="BK835" t="str">
            <v/>
          </cell>
          <cell r="BL835" t="str">
            <v/>
          </cell>
          <cell r="BM835" t="str">
            <v/>
          </cell>
          <cell r="BN835" t="str">
            <v/>
          </cell>
          <cell r="BO835" t="str">
            <v/>
          </cell>
          <cell r="BP835" t="str">
            <v/>
          </cell>
          <cell r="BQ835" t="str">
            <v/>
          </cell>
          <cell r="BR835" t="str">
            <v/>
          </cell>
          <cell r="BS835" t="str">
            <v/>
          </cell>
          <cell r="BT835" t="str">
            <v>นางสาวสุทธิกานต์ ปันใจ</v>
          </cell>
          <cell r="BU835">
            <v>888165010642</v>
          </cell>
          <cell r="BV835" t="str">
            <v xml:space="preserve">1.นางสาวสุทธิกานต์  ปันใจ
2.นงสาวรัชนี  วิเศษ
</v>
          </cell>
          <cell r="BW835" t="str">
            <v xml:space="preserve">จำเลยที่ 1
จำเลยที่ 2
</v>
          </cell>
          <cell r="BX835" t="str">
            <v>1-5599-00204-74-7
1-5011-00095-95-4</v>
          </cell>
          <cell r="BY835"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5" t="str">
            <v>ไม่พบทรัพย์</v>
          </cell>
          <cell r="CA835"/>
          <cell r="CB835"/>
          <cell r="CC835"/>
          <cell r="CD835"/>
          <cell r="CE835"/>
          <cell r="CF835"/>
          <cell r="CG835"/>
          <cell r="CH835"/>
          <cell r="CI835"/>
          <cell r="CJ835"/>
          <cell r="CK835"/>
          <cell r="CL835"/>
          <cell r="CM835"/>
          <cell r="CN835"/>
          <cell r="CO835"/>
        </row>
        <row r="836">
          <cell r="B836">
            <v>2311</v>
          </cell>
          <cell r="C836">
            <v>828</v>
          </cell>
          <cell r="D836"/>
          <cell r="E836"/>
          <cell r="F836"/>
          <cell r="G836">
            <v>800120791655</v>
          </cell>
          <cell r="H836" t="str">
            <v>นางสาว</v>
          </cell>
          <cell r="I836" t="str">
            <v>จิตฤดี</v>
          </cell>
          <cell r="J836" t="str">
            <v>ปางไธสงค์</v>
          </cell>
          <cell r="K836">
            <v>1505300028898</v>
          </cell>
          <cell r="L836" t="str">
            <v>บิ๊กซี หางดง</v>
          </cell>
          <cell r="M836" t="str">
            <v>เชียงใหม่ 3</v>
          </cell>
          <cell r="N836">
            <v>8</v>
          </cell>
          <cell r="O836" t="str">
            <v>สินเชื่อธนาคารประชาชน</v>
          </cell>
          <cell r="P836" t="str">
            <v>1.บุคคลค้ำประกัน</v>
          </cell>
          <cell r="Q836">
            <v>23328</v>
          </cell>
          <cell r="R836">
            <v>1306.24</v>
          </cell>
          <cell r="S836" t="str">
            <v>จังหวัดลำพูน</v>
          </cell>
          <cell r="T836" t="str">
            <v>ผบE86</v>
          </cell>
          <cell r="U836">
            <v>2566</v>
          </cell>
          <cell r="V836" t="str">
            <v>ผบE860</v>
          </cell>
          <cell r="W836">
            <v>2566</v>
          </cell>
          <cell r="X836"/>
          <cell r="Y836"/>
          <cell r="Z836"/>
          <cell r="AA836">
            <v>4</v>
          </cell>
          <cell r="AB836">
            <v>4</v>
          </cell>
          <cell r="AC836">
            <v>2566</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cell r="BC836" t="str">
            <v/>
          </cell>
          <cell r="BD836" t="str">
            <v/>
          </cell>
          <cell r="BE836" t="str">
            <v/>
          </cell>
          <cell r="BF836" t="str">
            <v/>
          </cell>
          <cell r="BG836" t="str">
            <v/>
          </cell>
          <cell r="BH836" t="str">
            <v/>
          </cell>
          <cell r="BI836" t="str">
            <v/>
          </cell>
          <cell r="BJ836" t="str">
            <v/>
          </cell>
          <cell r="BK836" t="str">
            <v/>
          </cell>
          <cell r="BL836" t="str">
            <v/>
          </cell>
          <cell r="BM836" t="str">
            <v/>
          </cell>
          <cell r="BN836" t="str">
            <v/>
          </cell>
          <cell r="BO836" t="str">
            <v/>
          </cell>
          <cell r="BP836" t="str">
            <v/>
          </cell>
          <cell r="BQ836" t="str">
            <v/>
          </cell>
          <cell r="BR836" t="str">
            <v/>
          </cell>
          <cell r="BS836" t="str">
            <v/>
          </cell>
          <cell r="BT836" t="str">
            <v>นางสาวจิตฤดี ปางไธสงค์</v>
          </cell>
          <cell r="BU836">
            <v>8000165010651</v>
          </cell>
          <cell r="BV836" t="str">
            <v>นางสาวจิตฤดี  ปางไธสงค์</v>
          </cell>
          <cell r="BW836" t="str">
            <v>จำเลย</v>
          </cell>
          <cell r="BX836" t="str">
            <v>1-5053-00028-89-8</v>
          </cell>
          <cell r="BY836" t="str">
            <v>-ไม่พบว่ามีกรรมสิทธิ์ในที่ดิน อ.เมืองลำพูน จ.ลำพูน</v>
          </cell>
          <cell r="BZ836" t="str">
            <v>ไม่พบทรัพย์</v>
          </cell>
          <cell r="CA836"/>
          <cell r="CB836"/>
          <cell r="CC836"/>
          <cell r="CD836"/>
          <cell r="CE836"/>
          <cell r="CF836"/>
          <cell r="CG836"/>
          <cell r="CH836"/>
          <cell r="CI836"/>
          <cell r="CJ836"/>
          <cell r="CK836"/>
          <cell r="CL836"/>
          <cell r="CM836"/>
          <cell r="CN836"/>
          <cell r="CO836"/>
        </row>
        <row r="837">
          <cell r="B837">
            <v>2312</v>
          </cell>
          <cell r="C837">
            <v>829</v>
          </cell>
          <cell r="D837">
            <v>9</v>
          </cell>
          <cell r="E837">
            <v>11</v>
          </cell>
          <cell r="F837">
            <v>2566</v>
          </cell>
          <cell r="G837">
            <v>800030271186</v>
          </cell>
          <cell r="H837" t="str">
            <v>นางสาว</v>
          </cell>
          <cell r="I837" t="str">
            <v>ดวงนภาไร</v>
          </cell>
          <cell r="J837" t="str">
            <v>ปันวิชัย</v>
          </cell>
          <cell r="K837" t="str">
            <v>3 5017 00181 59 9</v>
          </cell>
          <cell r="L837" t="str">
            <v>ดอยเต่า</v>
          </cell>
          <cell r="M837" t="str">
            <v>เชียงใหม่ 3</v>
          </cell>
          <cell r="N837">
            <v>8</v>
          </cell>
          <cell r="O837" t="str">
            <v>สินเชื่อพัฒนาองค์กรชุมชน</v>
          </cell>
          <cell r="P837" t="str">
            <v>1.บุคคลค้ำประกัน</v>
          </cell>
          <cell r="Q837"/>
          <cell r="R837"/>
          <cell r="S837" t="str">
            <v>จังหวัดฮอด</v>
          </cell>
          <cell r="T837" t="str">
            <v>ผบ.955</v>
          </cell>
          <cell r="U837">
            <v>2560</v>
          </cell>
          <cell r="V837" t="str">
            <v>ผบ.28</v>
          </cell>
          <cell r="W837">
            <v>2561</v>
          </cell>
          <cell r="X837">
            <v>25</v>
          </cell>
          <cell r="Y837">
            <v>1</v>
          </cell>
          <cell r="Z837">
            <v>2561</v>
          </cell>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
          </cell>
          <cell r="BD837" t="str">
            <v/>
          </cell>
          <cell r="BE837" t="str">
            <v/>
          </cell>
          <cell r="BF837" t="str">
            <v/>
          </cell>
          <cell r="BG837" t="str">
            <v/>
          </cell>
          <cell r="BH837" t="str">
            <v/>
          </cell>
          <cell r="BI837" t="str">
            <v/>
          </cell>
          <cell r="BJ837" t="str">
            <v/>
          </cell>
          <cell r="BK837" t="str">
            <v/>
          </cell>
          <cell r="BL837" t="str">
            <v/>
          </cell>
          <cell r="BM837" t="str">
            <v/>
          </cell>
          <cell r="BN837" t="str">
            <v/>
          </cell>
          <cell r="BO837" t="str">
            <v/>
          </cell>
          <cell r="BP837" t="str">
            <v/>
          </cell>
          <cell r="BQ837" t="str">
            <v/>
          </cell>
          <cell r="BR837" t="str">
            <v/>
          </cell>
          <cell r="BS837" t="str">
            <v/>
          </cell>
          <cell r="BT837" t="str">
            <v>นางสาวดวงนภาไร ปันวิชัย</v>
          </cell>
          <cell r="BU837">
            <v>823760010255</v>
          </cell>
          <cell r="BV837" t="str">
            <v xml:space="preserve">1.นางสาวดวงนภาไร  ปันวิชัย
2.ร.ต.อ.เนตรดุลย์  กาพย์ไชย
3.นายสุทัศน์  ติ๊บแก้ว
4.นางบัวแก้ว  ติ๊บแก้ว
</v>
          </cell>
          <cell r="BW837" t="str">
            <v>จำเลยที่ 1
จำเลยที่ 2
จำเลยที่ 3
คู่สมรสจำเลยที่ 3</v>
          </cell>
          <cell r="BX837" t="str">
            <v>3-5017-001810-59-9
3-6501-01169-47-6
3-5017-00226-74-6
3-5017-00226-75-4</v>
          </cell>
          <cell r="BY83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7" t="str">
            <v>ไม่พบทรัพย์</v>
          </cell>
          <cell r="CA837"/>
          <cell r="CB837"/>
          <cell r="CC837"/>
          <cell r="CD837"/>
          <cell r="CE837"/>
          <cell r="CF837"/>
          <cell r="CG837"/>
          <cell r="CH837"/>
          <cell r="CI837"/>
          <cell r="CJ837"/>
          <cell r="CK837"/>
          <cell r="CL837"/>
          <cell r="CM837"/>
          <cell r="CN837"/>
          <cell r="CO837"/>
        </row>
        <row r="838">
          <cell r="B838">
            <v>2313</v>
          </cell>
          <cell r="C838">
            <v>830</v>
          </cell>
          <cell r="D838">
            <v>9</v>
          </cell>
          <cell r="E838">
            <v>11</v>
          </cell>
          <cell r="F838">
            <v>2566</v>
          </cell>
          <cell r="G838">
            <v>800038308246</v>
          </cell>
          <cell r="H838" t="str">
            <v>นางสาว</v>
          </cell>
          <cell r="I838" t="str">
            <v>พนิดา</v>
          </cell>
          <cell r="J838" t="str">
            <v>ธิแก้ว</v>
          </cell>
          <cell r="K838" t="str">
            <v>3 5017 00139 49 5</v>
          </cell>
          <cell r="L838" t="str">
            <v>ดอยเต่า</v>
          </cell>
          <cell r="M838" t="str">
            <v>เชียงใหม่ 3</v>
          </cell>
          <cell r="N838">
            <v>8</v>
          </cell>
          <cell r="O838"/>
          <cell r="P838" t="str">
            <v>1.บุคคลค้ำประกัน</v>
          </cell>
          <cell r="Q838"/>
          <cell r="R838"/>
          <cell r="S838" t="str">
            <v>จังหวัดฮอด</v>
          </cell>
          <cell r="T838" t="str">
            <v>ผบ.1025</v>
          </cell>
          <cell r="U838">
            <v>2560</v>
          </cell>
          <cell r="V838" t="str">
            <v>ผบ.1153</v>
          </cell>
          <cell r="W838">
            <v>2560</v>
          </cell>
          <cell r="X838"/>
          <cell r="Y838"/>
          <cell r="Z838"/>
          <cell r="AA838">
            <v>27</v>
          </cell>
          <cell r="AB838">
            <v>12</v>
          </cell>
          <cell r="AC838">
            <v>2560</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t="str">
            <v/>
          </cell>
          <cell r="BD838" t="str">
            <v/>
          </cell>
          <cell r="BE838" t="str">
            <v/>
          </cell>
          <cell r="BF838" t="str">
            <v/>
          </cell>
          <cell r="BG838" t="str">
            <v/>
          </cell>
          <cell r="BH838" t="str">
            <v/>
          </cell>
          <cell r="BI838" t="str">
            <v/>
          </cell>
          <cell r="BJ838" t="str">
            <v/>
          </cell>
          <cell r="BK838" t="str">
            <v/>
          </cell>
          <cell r="BL838" t="str">
            <v/>
          </cell>
          <cell r="BM838" t="str">
            <v/>
          </cell>
          <cell r="BN838" t="str">
            <v/>
          </cell>
          <cell r="BO838" t="str">
            <v/>
          </cell>
          <cell r="BP838" t="str">
            <v/>
          </cell>
          <cell r="BQ838" t="str">
            <v/>
          </cell>
          <cell r="BR838" t="str">
            <v/>
          </cell>
          <cell r="BS838" t="str">
            <v/>
          </cell>
          <cell r="BT838" t="str">
            <v>นางสาวพนิดา ธิแก้ว</v>
          </cell>
          <cell r="BU838">
            <v>0</v>
          </cell>
          <cell r="BV838" t="str">
            <v xml:space="preserve">1.นางสาวพนิดา  ธิแก้ว
2.นางสาวรำพันธ์  ศรีโยธา
3.นางสาวพัชรินทร์  ศรีมา
</v>
          </cell>
          <cell r="BW838" t="str">
            <v xml:space="preserve">จำเลยที่ 1
จำเลยที่ 2
จำเลยที่ 3
</v>
          </cell>
          <cell r="BX838" t="str">
            <v xml:space="preserve">3-5017-00139-49-5
3-4014-000225-96-7
3-5017-00064-52-5
</v>
          </cell>
          <cell r="BY838"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38" t="str">
            <v>ไม่พบทรัพย์</v>
          </cell>
          <cell r="CA838"/>
          <cell r="CB838"/>
          <cell r="CC838"/>
          <cell r="CD838"/>
          <cell r="CE838"/>
          <cell r="CF838"/>
          <cell r="CG838"/>
          <cell r="CH838"/>
          <cell r="CI838"/>
          <cell r="CJ838"/>
          <cell r="CK838"/>
          <cell r="CL838"/>
          <cell r="CM838"/>
          <cell r="CN838"/>
          <cell r="CO838"/>
        </row>
        <row r="839">
          <cell r="B839">
            <v>2314</v>
          </cell>
          <cell r="C839">
            <v>831</v>
          </cell>
          <cell r="D839">
            <v>9</v>
          </cell>
          <cell r="E839">
            <v>11</v>
          </cell>
          <cell r="F839">
            <v>2566</v>
          </cell>
          <cell r="G839">
            <v>800034635386</v>
          </cell>
          <cell r="H839" t="str">
            <v>นาง</v>
          </cell>
          <cell r="I839" t="str">
            <v>เกี๋ยงคำ</v>
          </cell>
          <cell r="J839" t="str">
            <v>แก้วปลูก</v>
          </cell>
          <cell r="K839" t="str">
            <v>3 5017 00171 69 1</v>
          </cell>
          <cell r="L839" t="str">
            <v>ดอยเต่า</v>
          </cell>
          <cell r="M839" t="str">
            <v>เชียงใหม่ 3</v>
          </cell>
          <cell r="N839">
            <v>8</v>
          </cell>
          <cell r="O839" t="str">
            <v>สินเชื่อองค์กรชุมชน</v>
          </cell>
          <cell r="P839" t="str">
            <v>1.บุคคลค้ำประกัน</v>
          </cell>
          <cell r="Q839"/>
          <cell r="R839"/>
          <cell r="S839" t="str">
            <v>จังหวัดฮอด</v>
          </cell>
          <cell r="T839" t="str">
            <v>ผบ.1469</v>
          </cell>
          <cell r="U839">
            <v>2559</v>
          </cell>
          <cell r="V839" t="str">
            <v>ผบ.105</v>
          </cell>
          <cell r="W839">
            <v>2560</v>
          </cell>
          <cell r="X839"/>
          <cell r="Y839"/>
          <cell r="Z839"/>
          <cell r="AA839">
            <v>6</v>
          </cell>
          <cell r="AB839">
            <v>3</v>
          </cell>
          <cell r="AC839">
            <v>2560</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
          </cell>
          <cell r="BD839" t="str">
            <v/>
          </cell>
          <cell r="BE839" t="str">
            <v/>
          </cell>
          <cell r="BF839" t="str">
            <v/>
          </cell>
          <cell r="BG839" t="str">
            <v/>
          </cell>
          <cell r="BH839" t="str">
            <v/>
          </cell>
          <cell r="BI839" t="str">
            <v/>
          </cell>
          <cell r="BJ839" t="str">
            <v/>
          </cell>
          <cell r="BK839" t="str">
            <v/>
          </cell>
          <cell r="BL839" t="str">
            <v/>
          </cell>
          <cell r="BM839" t="str">
            <v/>
          </cell>
          <cell r="BN839" t="str">
            <v/>
          </cell>
          <cell r="BO839" t="str">
            <v/>
          </cell>
          <cell r="BP839" t="str">
            <v/>
          </cell>
          <cell r="BQ839" t="str">
            <v/>
          </cell>
          <cell r="BR839" t="str">
            <v/>
          </cell>
          <cell r="BS839" t="str">
            <v/>
          </cell>
          <cell r="BT839" t="str">
            <v>นางเกี๋ยงคำ แก้วปลูก</v>
          </cell>
          <cell r="BU839">
            <v>823759010016</v>
          </cell>
          <cell r="BV839" t="str">
            <v xml:space="preserve">1.นางเกี๋ยงคำ  แก้วปลูก
2.นายชอน  แก้วจา
3.นางสายพิน  แก้วจา
4.นางชนิตรา  แก้วจา
5.นายทวีทรัพย์  ยาวิชัยพรรณ
</v>
          </cell>
          <cell r="BW839" t="str">
            <v xml:space="preserve">จำเลยที่ 1
จำเลยที่ 2
คู่สมรสจำเลยที่ 2
จำเลยที่ 3
คู่สมรสจำเลยที่ 3
</v>
          </cell>
          <cell r="BX839" t="str">
            <v>3-5017-00171-69-1
3-5017-00167-52-9
3-5104-00140-84-5
3-5017-00167-53-7
5-5705-90004-43-0</v>
          </cell>
          <cell r="BY839"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2315</v>
          </cell>
          <cell r="C840">
            <v>832</v>
          </cell>
          <cell r="D840">
            <v>9</v>
          </cell>
          <cell r="E840">
            <v>11</v>
          </cell>
          <cell r="F840">
            <v>2566</v>
          </cell>
          <cell r="G840">
            <v>800037933952</v>
          </cell>
          <cell r="H840" t="str">
            <v>นางสาว</v>
          </cell>
          <cell r="I840" t="str">
            <v>มนันสนันท์</v>
          </cell>
          <cell r="J840" t="str">
            <v>ปัญญาแดง</v>
          </cell>
          <cell r="K840" t="str">
            <v>3 5016 00037 88 7</v>
          </cell>
          <cell r="L840" t="str">
            <v>ฮอด</v>
          </cell>
          <cell r="M840" t="str">
            <v>เชียงใหม่ 3</v>
          </cell>
          <cell r="N840">
            <v>8</v>
          </cell>
          <cell r="O840" t="str">
            <v>สินเชื่อธนาคารประชาชน</v>
          </cell>
          <cell r="P840" t="str">
            <v>1.บุคคลค้ำประกัน</v>
          </cell>
          <cell r="Q840"/>
          <cell r="R840"/>
          <cell r="S840" t="str">
            <v>จังหวัดฮอด</v>
          </cell>
          <cell r="T840" t="str">
            <v>ผบ.629</v>
          </cell>
          <cell r="U840">
            <v>2558</v>
          </cell>
          <cell r="V840" t="str">
            <v>ผบ.27</v>
          </cell>
          <cell r="W840">
            <v>2559</v>
          </cell>
          <cell r="X840"/>
          <cell r="Y840"/>
          <cell r="Z840"/>
          <cell r="AA840">
            <v>1</v>
          </cell>
          <cell r="AB840">
            <v>2</v>
          </cell>
          <cell r="AC840">
            <v>2559</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t="str">
            <v/>
          </cell>
          <cell r="BD840" t="str">
            <v/>
          </cell>
          <cell r="BE840" t="str">
            <v/>
          </cell>
          <cell r="BF840" t="str">
            <v/>
          </cell>
          <cell r="BG840" t="str">
            <v/>
          </cell>
          <cell r="BH840" t="str">
            <v/>
          </cell>
          <cell r="BI840" t="str">
            <v/>
          </cell>
          <cell r="BJ840" t="str">
            <v/>
          </cell>
          <cell r="BK840" t="str">
            <v/>
          </cell>
          <cell r="BL840" t="str">
            <v/>
          </cell>
          <cell r="BM840" t="str">
            <v/>
          </cell>
          <cell r="BN840" t="str">
            <v/>
          </cell>
          <cell r="BO840" t="str">
            <v/>
          </cell>
          <cell r="BP840" t="str">
            <v/>
          </cell>
          <cell r="BQ840" t="str">
            <v/>
          </cell>
          <cell r="BR840" t="str">
            <v/>
          </cell>
          <cell r="BS840" t="str">
            <v/>
          </cell>
          <cell r="BT840" t="str">
            <v>นางสาวมนันสนันท์ ปัญญาแดง</v>
          </cell>
          <cell r="BU840">
            <v>823758010438</v>
          </cell>
          <cell r="BV840"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0" t="str">
            <v xml:space="preserve">จำเลยที่ 1
จำเลยที่ 2
คู่สมรสจำเลยที่ 2
จำเลยที่ 3
คู่สมรสจำเลยที่ 3
</v>
          </cell>
          <cell r="BX840" t="str">
            <v>3-5016-00037-88-7
3-5002-00123-20-3
3-5002-00065-78-5
1-5099-00124-24-7
3-5015-00260-43-6</v>
          </cell>
          <cell r="BY840"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0" t="str">
            <v>พบทรัพย์</v>
          </cell>
          <cell r="CA840"/>
          <cell r="CB840"/>
          <cell r="CC840"/>
          <cell r="CD840"/>
          <cell r="CE840"/>
          <cell r="CF840"/>
          <cell r="CG840"/>
          <cell r="CH840"/>
          <cell r="CI840"/>
          <cell r="CJ840"/>
          <cell r="CK840"/>
          <cell r="CL840"/>
          <cell r="CM840"/>
          <cell r="CN840"/>
          <cell r="CO840"/>
        </row>
        <row r="841">
          <cell r="B841">
            <v>2316</v>
          </cell>
          <cell r="C841">
            <v>833</v>
          </cell>
          <cell r="D841">
            <v>9</v>
          </cell>
          <cell r="E841">
            <v>11</v>
          </cell>
          <cell r="F841">
            <v>2566</v>
          </cell>
          <cell r="G841">
            <v>800032376736</v>
          </cell>
          <cell r="H841" t="str">
            <v>นาง</v>
          </cell>
          <cell r="I841" t="str">
            <v>ทินประภา</v>
          </cell>
          <cell r="J841" t="str">
            <v>เพียงจันทร์</v>
          </cell>
          <cell r="K841" t="str">
            <v>3 5002 00709 18 6</v>
          </cell>
          <cell r="L841" t="str">
            <v>ฮอด</v>
          </cell>
          <cell r="M841" t="str">
            <v>เชียงใหม่ 3</v>
          </cell>
          <cell r="N841">
            <v>8</v>
          </cell>
          <cell r="O841" t="str">
            <v>สินเชื่อธนาคารประชาชน</v>
          </cell>
          <cell r="P841" t="str">
            <v>1.บุคคลค้ำประกัน</v>
          </cell>
          <cell r="Q841"/>
          <cell r="R841"/>
          <cell r="S841" t="str">
            <v>จังหวัดฮอด</v>
          </cell>
          <cell r="T841" t="str">
            <v>ผบ.433</v>
          </cell>
          <cell r="U841">
            <v>2561</v>
          </cell>
          <cell r="V841" t="str">
            <v>ผบ.890</v>
          </cell>
          <cell r="W841">
            <v>2561</v>
          </cell>
          <cell r="X841"/>
          <cell r="Y841"/>
          <cell r="Z841"/>
          <cell r="AA841">
            <v>28</v>
          </cell>
          <cell r="AB841">
            <v>8</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
          </cell>
          <cell r="BD841" t="str">
            <v/>
          </cell>
          <cell r="BE841" t="str">
            <v/>
          </cell>
          <cell r="BF841" t="str">
            <v/>
          </cell>
          <cell r="BG841" t="str">
            <v/>
          </cell>
          <cell r="BH841" t="str">
            <v/>
          </cell>
          <cell r="BI841" t="str">
            <v/>
          </cell>
          <cell r="BJ841" t="str">
            <v/>
          </cell>
          <cell r="BK841" t="str">
            <v/>
          </cell>
          <cell r="BL841" t="str">
            <v/>
          </cell>
          <cell r="BM841" t="str">
            <v/>
          </cell>
          <cell r="BN841" t="str">
            <v/>
          </cell>
          <cell r="BO841" t="str">
            <v/>
          </cell>
          <cell r="BP841" t="str">
            <v/>
          </cell>
          <cell r="BQ841" t="str">
            <v/>
          </cell>
          <cell r="BR841" t="str">
            <v/>
          </cell>
          <cell r="BS841" t="str">
            <v/>
          </cell>
          <cell r="BT841" t="str">
            <v>นางทินประภา เพียงจันทร์</v>
          </cell>
          <cell r="BU841">
            <v>0</v>
          </cell>
          <cell r="BV841"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1" t="str">
            <v xml:space="preserve">จำเลยที่ 1
คู่สมรสจำเลยที่ 1
จำเลยที่ 2
คู่สมรสจำเลยที่ 2
จำเลยที่ 3
คู่สมรสจำเลยที่ 3
</v>
          </cell>
          <cell r="BX841" t="str">
            <v xml:space="preserve">3-5002-00709-18-6
3-5002-00597-38-8
3-1901-00234-80-5
3-5804-00007-79-7
3-5016-00324-46-1
3-5002-00390-75-9
</v>
          </cell>
          <cell r="BY841"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1" t="str">
            <v>พบทรัพย์</v>
          </cell>
          <cell r="CA841"/>
          <cell r="CB841"/>
          <cell r="CC841"/>
          <cell r="CD841"/>
          <cell r="CE841"/>
          <cell r="CF841"/>
          <cell r="CG841"/>
          <cell r="CH841"/>
          <cell r="CI841"/>
          <cell r="CJ841"/>
          <cell r="CK841"/>
          <cell r="CL841"/>
          <cell r="CM841"/>
          <cell r="CN841"/>
          <cell r="CO841"/>
        </row>
        <row r="842">
          <cell r="B842">
            <v>2317</v>
          </cell>
          <cell r="C842">
            <v>834</v>
          </cell>
          <cell r="D842">
            <v>9</v>
          </cell>
          <cell r="E842">
            <v>11</v>
          </cell>
          <cell r="F842">
            <v>2566</v>
          </cell>
          <cell r="G842">
            <v>800017698765</v>
          </cell>
          <cell r="H842" t="str">
            <v>นางสาว</v>
          </cell>
          <cell r="I842" t="str">
            <v>กมลวรรณ</v>
          </cell>
          <cell r="J842" t="str">
            <v>แก้วคำมา</v>
          </cell>
          <cell r="K842" t="str">
            <v>3 5016 00001 47 5</v>
          </cell>
          <cell r="L842" t="str">
            <v>อมก๋อย</v>
          </cell>
          <cell r="M842" t="str">
            <v>เชียงใหม่ 3</v>
          </cell>
          <cell r="N842">
            <v>8</v>
          </cell>
          <cell r="O842" t="str">
            <v>สินเชื่อพัฒนากลุ่มอาชีพ (เกื้อกูล)</v>
          </cell>
          <cell r="P842" t="str">
            <v>1.บุคคลค้ำประกัน</v>
          </cell>
          <cell r="Q842"/>
          <cell r="R842"/>
          <cell r="S842" t="str">
            <v>จังหวัดฮอด</v>
          </cell>
          <cell r="T842" t="str">
            <v>ผบ.1269</v>
          </cell>
          <cell r="U842">
            <v>2559</v>
          </cell>
          <cell r="V842" t="str">
            <v>ผบ.1515</v>
          </cell>
          <cell r="W842">
            <v>2559</v>
          </cell>
          <cell r="X842"/>
          <cell r="Y842"/>
          <cell r="Z842"/>
          <cell r="AA842">
            <v>30</v>
          </cell>
          <cell r="AB842">
            <v>11</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1</v>
          </cell>
          <cell r="BE842">
            <v>7</v>
          </cell>
          <cell r="BF842">
            <v>2567</v>
          </cell>
          <cell r="BG842">
            <v>0</v>
          </cell>
          <cell r="BH842" t="str">
            <v>-</v>
          </cell>
          <cell r="BI842" t="str">
            <v>-</v>
          </cell>
          <cell r="BJ842" t="str">
            <v>-</v>
          </cell>
          <cell r="BK842">
            <v>0</v>
          </cell>
          <cell r="BL842">
            <v>1530</v>
          </cell>
          <cell r="BM842">
            <v>0</v>
          </cell>
          <cell r="BN842" t="str">
            <v/>
          </cell>
          <cell r="BO842" t="str">
            <v/>
          </cell>
          <cell r="BP842" t="str">
            <v/>
          </cell>
          <cell r="BQ842" t="str">
            <v>-</v>
          </cell>
          <cell r="BR842" t="str">
            <v>-</v>
          </cell>
          <cell r="BS842" t="str">
            <v>-</v>
          </cell>
          <cell r="BT842" t="str">
            <v>นางสาวกมลวรรณ แก้วคำมา</v>
          </cell>
          <cell r="BU842">
            <v>0</v>
          </cell>
          <cell r="BV842"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2" t="str">
            <v xml:space="preserve">จำเลยที่ 1
จำเลยที่ 2
คู่สมรสจำเลยที่ 2
จำเลยที่ 3
จำเลยที่ 4
</v>
          </cell>
          <cell r="BX842" t="str">
            <v xml:space="preserve">3-5016-00001-47-5
3-5005-00470-94-4
3-5005-00441-18-9
3-5017-00042-20-3
3-5103-00098-65-1
</v>
          </cell>
          <cell r="BY842"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2" t="str">
            <v>ไม่พบทรัพย์</v>
          </cell>
          <cell r="CA842"/>
          <cell r="CB842"/>
          <cell r="CC842"/>
          <cell r="CD842"/>
          <cell r="CE842"/>
          <cell r="CF842"/>
          <cell r="CG842"/>
          <cell r="CH842"/>
          <cell r="CI842"/>
          <cell r="CJ842"/>
          <cell r="CK842"/>
          <cell r="CL842"/>
          <cell r="CM842"/>
          <cell r="CN842"/>
          <cell r="CO842"/>
        </row>
        <row r="843">
          <cell r="B843">
            <v>2318</v>
          </cell>
          <cell r="C843">
            <v>835</v>
          </cell>
          <cell r="D843">
            <v>30</v>
          </cell>
          <cell r="E843">
            <v>11</v>
          </cell>
          <cell r="F843">
            <v>2566</v>
          </cell>
          <cell r="G843">
            <v>800039581163</v>
          </cell>
          <cell r="H843" t="str">
            <v>นาย</v>
          </cell>
          <cell r="I843" t="str">
            <v xml:space="preserve">ธีระวัช  </v>
          </cell>
          <cell r="J843" t="str">
            <v>ไชยพูน</v>
          </cell>
          <cell r="K843"/>
          <cell r="L843" t="str">
            <v>ฮอด</v>
          </cell>
          <cell r="M843" t="str">
            <v>เชียงใหม่ 3</v>
          </cell>
          <cell r="N843">
            <v>8</v>
          </cell>
          <cell r="O843" t="str">
            <v>สินเชื่อห้องแถว</v>
          </cell>
          <cell r="P843" t="str">
            <v>1.บุคคลค้ำประกัน</v>
          </cell>
          <cell r="Q843">
            <v>237938.71</v>
          </cell>
          <cell r="R843">
            <v>16792.12</v>
          </cell>
          <cell r="S843" t="str">
            <v>จังหวัดฮอด</v>
          </cell>
          <cell r="T843" t="str">
            <v>ผบ.168</v>
          </cell>
          <cell r="U843">
            <v>2561</v>
          </cell>
          <cell r="V843" t="str">
            <v>ผบ.406</v>
          </cell>
          <cell r="W843">
            <v>2561</v>
          </cell>
          <cell r="X843"/>
          <cell r="Y843"/>
          <cell r="Z843"/>
          <cell r="AA843">
            <v>14</v>
          </cell>
          <cell r="AB843">
            <v>6</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สืบทรัพย์ 22/03/67//ลงผล3/4/67//รายงานผล21/5/67</v>
          </cell>
          <cell r="BC843" t="str">
            <v/>
          </cell>
          <cell r="BD843" t="str">
            <v/>
          </cell>
          <cell r="BE843" t="str">
            <v/>
          </cell>
          <cell r="BF843" t="str">
            <v/>
          </cell>
          <cell r="BG843" t="str">
            <v/>
          </cell>
          <cell r="BH843" t="str">
            <v/>
          </cell>
          <cell r="BI843" t="str">
            <v/>
          </cell>
          <cell r="BJ843" t="str">
            <v/>
          </cell>
          <cell r="BK843" t="str">
            <v/>
          </cell>
          <cell r="BL843" t="str">
            <v/>
          </cell>
          <cell r="BM843" t="str">
            <v/>
          </cell>
          <cell r="BN843" t="str">
            <v/>
          </cell>
          <cell r="BO843" t="str">
            <v/>
          </cell>
          <cell r="BP843" t="str">
            <v/>
          </cell>
          <cell r="BQ843" t="str">
            <v/>
          </cell>
          <cell r="BR843" t="str">
            <v/>
          </cell>
          <cell r="BS843" t="str">
            <v/>
          </cell>
          <cell r="BT843" t="str">
            <v>นายธีระวัช   ไชยพูน</v>
          </cell>
          <cell r="BU843">
            <v>823760010344</v>
          </cell>
          <cell r="BV843" t="str">
            <v xml:space="preserve">1.นายธีระวัช ไชยพูน
2.นายธีระศักดิ์ ไชยพูน
3.นางงสาวณัฐริณทร์ ไชยพูน
4.นายธนาวุฒิ ยาวิชัย
5.นายวิชัยยุทธส์ พึงหิรัญ 
</v>
          </cell>
          <cell r="BW843" t="str">
            <v>จำเลยที่ 1
จำเลยที่ 2
คู่สมรสจำเลยที่ 2
จำเลยที่ 3
จำเลยที่ 4</v>
          </cell>
          <cell r="BX843" t="str">
            <v>3-5103-00098-65-1
3-5103-00098-66-9
3-5013-00755-07-5
3-5016-00009-16-6
3-5103-00415-05-2</v>
          </cell>
          <cell r="BY843"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3" t="str">
            <v>พบ</v>
          </cell>
          <cell r="CA843"/>
          <cell r="CB843">
            <v>5</v>
          </cell>
          <cell r="CC843"/>
          <cell r="CD843"/>
          <cell r="CE843"/>
          <cell r="CF843"/>
          <cell r="CG843"/>
          <cell r="CH843"/>
          <cell r="CI843"/>
          <cell r="CJ843"/>
          <cell r="CK843"/>
          <cell r="CL843"/>
          <cell r="CM843"/>
          <cell r="CN843"/>
          <cell r="CO843"/>
        </row>
        <row r="844">
          <cell r="B844">
            <v>2319</v>
          </cell>
          <cell r="C844">
            <v>836</v>
          </cell>
          <cell r="D844">
            <v>30</v>
          </cell>
          <cell r="E844">
            <v>11</v>
          </cell>
          <cell r="F844">
            <v>2566</v>
          </cell>
          <cell r="G844">
            <v>800059760374</v>
          </cell>
          <cell r="H844" t="str">
            <v>นาง</v>
          </cell>
          <cell r="I844" t="str">
            <v>นรมน</v>
          </cell>
          <cell r="J844" t="str">
            <v>บุญทวี</v>
          </cell>
          <cell r="K844"/>
          <cell r="L844" t="str">
            <v>ฮอด</v>
          </cell>
          <cell r="M844" t="str">
            <v>เชียงใหม่ 3</v>
          </cell>
          <cell r="N844">
            <v>8</v>
          </cell>
          <cell r="O844" t="str">
            <v>สินเชื่อธนาคารประชาชน</v>
          </cell>
          <cell r="P844" t="str">
            <v>1.บุคคลค้ำประกัน</v>
          </cell>
          <cell r="Q844">
            <v>50208.41</v>
          </cell>
          <cell r="R844">
            <v>5776.48</v>
          </cell>
          <cell r="S844" t="str">
            <v>จังหวัดฮอด</v>
          </cell>
          <cell r="T844" t="str">
            <v>ผบ.351</v>
          </cell>
          <cell r="U844">
            <v>2561</v>
          </cell>
          <cell r="V844" t="str">
            <v>ผบ.896</v>
          </cell>
          <cell r="W844">
            <v>2561</v>
          </cell>
          <cell r="X844"/>
          <cell r="Y844"/>
          <cell r="Z844"/>
          <cell r="AA844">
            <v>30</v>
          </cell>
          <cell r="AB844">
            <v>8</v>
          </cell>
          <cell r="AC844">
            <v>2561</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
          </cell>
          <cell r="BD844" t="str">
            <v/>
          </cell>
          <cell r="BE844" t="str">
            <v/>
          </cell>
          <cell r="BF844" t="str">
            <v/>
          </cell>
          <cell r="BG844" t="str">
            <v/>
          </cell>
          <cell r="BH844" t="str">
            <v/>
          </cell>
          <cell r="BI844" t="str">
            <v/>
          </cell>
          <cell r="BJ844" t="str">
            <v/>
          </cell>
          <cell r="BK844" t="str">
            <v/>
          </cell>
          <cell r="BL844" t="str">
            <v/>
          </cell>
          <cell r="BM844" t="str">
            <v/>
          </cell>
          <cell r="BN844" t="str">
            <v/>
          </cell>
          <cell r="BO844" t="str">
            <v/>
          </cell>
          <cell r="BP844" t="str">
            <v/>
          </cell>
          <cell r="BQ844" t="str">
            <v/>
          </cell>
          <cell r="BR844" t="str">
            <v/>
          </cell>
          <cell r="BS844" t="str">
            <v/>
          </cell>
          <cell r="BT844" t="str">
            <v>นางนรมน บุญทวี</v>
          </cell>
          <cell r="BU844">
            <v>823760010345</v>
          </cell>
          <cell r="BV844" t="str">
            <v>1.นางสาวนรมน  บุญทาเมือง
2.นายรรงค์  บุญทวี
3.นางสาววรรณวิภา  มิ่งมาลีโชคชัย
4.นางนงคราญ  สุวีระ
5.นายสันติ  แสงศรีจันทร์</v>
          </cell>
          <cell r="BW844" t="str">
            <v>จำเลยที่ 1
คู่สมรสจำเลยที่ 1
จำเลยที่ 2
จำเลยที่ 3
คู่สมรสจำเลยที่ 3</v>
          </cell>
          <cell r="BX844" t="str">
            <v>3 5016 00086 73 0
3 5016 00089 23 2
1 6398 00084 52 8
3 5016 00086 30 6
3 5603 00496 89 3</v>
          </cell>
          <cell r="BY84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2320</v>
          </cell>
          <cell r="C845">
            <v>837</v>
          </cell>
          <cell r="D845">
            <v>30</v>
          </cell>
          <cell r="E845">
            <v>11</v>
          </cell>
          <cell r="F845">
            <v>2566</v>
          </cell>
          <cell r="G845">
            <v>800039117679</v>
          </cell>
          <cell r="H845" t="str">
            <v>นาย</v>
          </cell>
          <cell r="I845" t="str">
            <v>วิชิต</v>
          </cell>
          <cell r="J845" t="str">
            <v>สมศักดิ์</v>
          </cell>
          <cell r="K845"/>
          <cell r="L845" t="str">
            <v>ฮอด</v>
          </cell>
          <cell r="M845" t="str">
            <v>เชียงใหม่ 3</v>
          </cell>
          <cell r="N845">
            <v>8</v>
          </cell>
          <cell r="O845" t="str">
            <v>สินเชื่อธนาคารประชาชน</v>
          </cell>
          <cell r="P845" t="str">
            <v>1.บุคคลค้ำประกัน</v>
          </cell>
          <cell r="Q845">
            <v>49546.96</v>
          </cell>
          <cell r="R845">
            <v>6619.79</v>
          </cell>
          <cell r="S845" t="str">
            <v>จังหวัดฮอด</v>
          </cell>
          <cell r="T845" t="str">
            <v>ผบ.36</v>
          </cell>
          <cell r="U845">
            <v>2561</v>
          </cell>
          <cell r="V845" t="str">
            <v>ผบ.187</v>
          </cell>
          <cell r="W845">
            <v>2561</v>
          </cell>
          <cell r="X845">
            <v>19</v>
          </cell>
          <cell r="Y845">
            <v>4</v>
          </cell>
          <cell r="Z845">
            <v>2561</v>
          </cell>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นายวิชิต สมศักดิ์</v>
          </cell>
          <cell r="BU845">
            <v>883262010046</v>
          </cell>
          <cell r="BV845" t="str">
            <v>1.นายวิชิต  สมศักดิ์
2.นางสาวอำไพ  ใจคำปัน
3.นายสมหมาย  คำวงษา
4.นางสาวอภิชญา  มุสิกวัตร์
5.นายพฤทธิคุณ  ปัญญาวงค์</v>
          </cell>
          <cell r="BW845" t="str">
            <v>จำเลยที่ 1
จำเลยที่ 2
คู่สมรสจำเลยที่ 2
จำเลยที่ 3
คู่สมรสจำเลยที่ 3</v>
          </cell>
          <cell r="BX845" t="str">
            <v>1 5099 00433 75 4 
1 5016 00068 71 9
3 5017 00015 14 1
1 5016 00013 81 7
1 5016 00002 10 6</v>
          </cell>
          <cell r="BY845"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5" t="str">
            <v>ไม่พบทรัพย์</v>
          </cell>
          <cell r="CA845"/>
          <cell r="CB845"/>
          <cell r="CC845"/>
          <cell r="CD845"/>
          <cell r="CE845"/>
          <cell r="CF845"/>
          <cell r="CG845"/>
          <cell r="CH845"/>
          <cell r="CI845"/>
          <cell r="CJ845"/>
          <cell r="CK845"/>
          <cell r="CL845"/>
          <cell r="CM845"/>
          <cell r="CN845"/>
          <cell r="CO845"/>
        </row>
        <row r="846">
          <cell r="B846">
            <v>2321</v>
          </cell>
          <cell r="C846">
            <v>838</v>
          </cell>
          <cell r="D846">
            <v>30</v>
          </cell>
          <cell r="E846">
            <v>11</v>
          </cell>
          <cell r="F846">
            <v>2566</v>
          </cell>
          <cell r="G846">
            <v>800050393365</v>
          </cell>
          <cell r="H846" t="str">
            <v>นาง</v>
          </cell>
          <cell r="I846" t="str">
            <v>เพียร</v>
          </cell>
          <cell r="J846" t="str">
            <v>ปิ่นงาม</v>
          </cell>
          <cell r="K846"/>
          <cell r="L846" t="str">
            <v>แม่แจ่ม</v>
          </cell>
          <cell r="M846" t="str">
            <v>เชียงใหม่ 3</v>
          </cell>
          <cell r="N846">
            <v>8</v>
          </cell>
          <cell r="O846" t="str">
            <v>สินเชื่อธนาคารประชาชน (สุขใจ)</v>
          </cell>
          <cell r="P846" t="str">
            <v>4.ไม่มีหลักประกัน</v>
          </cell>
          <cell r="Q846">
            <v>23657.33</v>
          </cell>
          <cell r="R846">
            <v>8919.5499999999993</v>
          </cell>
          <cell r="S846" t="str">
            <v>จังหวัดฮอด</v>
          </cell>
          <cell r="T846" t="str">
            <v>ผบ.1429</v>
          </cell>
          <cell r="U846">
            <v>2562</v>
          </cell>
          <cell r="V846" t="str">
            <v>ผบ.2316</v>
          </cell>
          <cell r="W846">
            <v>2563</v>
          </cell>
          <cell r="X846"/>
          <cell r="Y846"/>
          <cell r="Z846"/>
          <cell r="AA846">
            <v>27</v>
          </cell>
          <cell r="AB846">
            <v>1</v>
          </cell>
          <cell r="AC846">
            <v>2563</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t="str">
            <v/>
          </cell>
          <cell r="BD846" t="str">
            <v/>
          </cell>
          <cell r="BE846" t="str">
            <v/>
          </cell>
          <cell r="BF846" t="str">
            <v/>
          </cell>
          <cell r="BG846" t="str">
            <v/>
          </cell>
          <cell r="BH846" t="str">
            <v/>
          </cell>
          <cell r="BI846" t="str">
            <v/>
          </cell>
          <cell r="BJ846" t="str">
            <v/>
          </cell>
          <cell r="BK846" t="str">
            <v/>
          </cell>
          <cell r="BL846" t="str">
            <v/>
          </cell>
          <cell r="BM846" t="str">
            <v/>
          </cell>
          <cell r="BN846" t="str">
            <v/>
          </cell>
          <cell r="BO846" t="str">
            <v/>
          </cell>
          <cell r="BP846" t="str">
            <v/>
          </cell>
          <cell r="BQ846" t="str">
            <v/>
          </cell>
          <cell r="BR846" t="str">
            <v/>
          </cell>
          <cell r="BS846" t="str">
            <v/>
          </cell>
          <cell r="BT846" t="str">
            <v>นางเพียร ปิ่นงาม</v>
          </cell>
          <cell r="BU846">
            <v>823761010169</v>
          </cell>
          <cell r="BV846" t="str">
            <v>1.นางเพียร  ปิ่นงาม 
2.นายสมคิด  ปิ่นงาม</v>
          </cell>
          <cell r="BW846" t="str">
            <v>จำเลย
คู่สมรสจำเลย</v>
          </cell>
          <cell r="BX846" t="str">
            <v>3 5003 00442 57 2
3 1005 02059 33 1</v>
          </cell>
          <cell r="BY846"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6" t="str">
            <v>ไม่พบทรัพย์</v>
          </cell>
          <cell r="CA846"/>
          <cell r="CB846"/>
          <cell r="CC846"/>
          <cell r="CD846"/>
          <cell r="CE846"/>
          <cell r="CF846"/>
          <cell r="CG846"/>
          <cell r="CH846"/>
          <cell r="CI846"/>
          <cell r="CJ846"/>
          <cell r="CK846"/>
          <cell r="CL846"/>
          <cell r="CM846"/>
          <cell r="CN846"/>
          <cell r="CO846"/>
        </row>
        <row r="847">
          <cell r="B847">
            <v>2322</v>
          </cell>
          <cell r="C847">
            <v>839</v>
          </cell>
          <cell r="D847">
            <v>30</v>
          </cell>
          <cell r="E847">
            <v>11</v>
          </cell>
          <cell r="F847">
            <v>2566</v>
          </cell>
          <cell r="G847">
            <v>800052098897</v>
          </cell>
          <cell r="H847" t="str">
            <v>นางสาว</v>
          </cell>
          <cell r="I847" t="str">
            <v>สุนิสา</v>
          </cell>
          <cell r="J847" t="str">
            <v>นาวงษา</v>
          </cell>
          <cell r="K847"/>
          <cell r="L847" t="str">
            <v>แม่แจ่ม</v>
          </cell>
          <cell r="M847" t="str">
            <v>เชียงใหม่ 3</v>
          </cell>
          <cell r="N847">
            <v>8</v>
          </cell>
          <cell r="O847" t="str">
            <v>สินเชื่อธนาคารประชาชน</v>
          </cell>
          <cell r="P847" t="str">
            <v>1.บุคคลค้ำประกัน</v>
          </cell>
          <cell r="Q847">
            <v>111819.6</v>
          </cell>
          <cell r="R847">
            <v>16334.45</v>
          </cell>
          <cell r="S847" t="str">
            <v>จังหวัดฮอด</v>
          </cell>
          <cell r="T847" t="str">
            <v>ผบ.2538</v>
          </cell>
          <cell r="U847">
            <v>2562</v>
          </cell>
          <cell r="V847" t="str">
            <v>ผบ.411</v>
          </cell>
          <cell r="W847">
            <v>2562</v>
          </cell>
          <cell r="X847">
            <v>17</v>
          </cell>
          <cell r="Y847">
            <v>6</v>
          </cell>
          <cell r="Z847">
            <v>2562</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
          </cell>
          <cell r="BD847" t="str">
            <v/>
          </cell>
          <cell r="BE847" t="str">
            <v/>
          </cell>
          <cell r="BF847" t="str">
            <v/>
          </cell>
          <cell r="BG847" t="str">
            <v/>
          </cell>
          <cell r="BH847" t="str">
            <v/>
          </cell>
          <cell r="BI847" t="str">
            <v/>
          </cell>
          <cell r="BJ847" t="str">
            <v/>
          </cell>
          <cell r="BK847" t="str">
            <v/>
          </cell>
          <cell r="BL847" t="str">
            <v/>
          </cell>
          <cell r="BM847" t="str">
            <v/>
          </cell>
          <cell r="BN847" t="str">
            <v/>
          </cell>
          <cell r="BO847" t="str">
            <v/>
          </cell>
          <cell r="BP847" t="str">
            <v/>
          </cell>
          <cell r="BQ847" t="str">
            <v/>
          </cell>
          <cell r="BR847" t="str">
            <v/>
          </cell>
          <cell r="BS847" t="str">
            <v/>
          </cell>
          <cell r="BT847" t="str">
            <v>นางสาวสุนิสา นาวงษา</v>
          </cell>
          <cell r="BU847">
            <v>883261010108</v>
          </cell>
          <cell r="BV847" t="str">
            <v>1.นางสาวสุนิสา  นาวงษา
2.นางปรารถนา  พิทาคำ
3.นางสมหญิง  โทเวียง
4.นายสาคร  โทเวียง</v>
          </cell>
          <cell r="BW847" t="str">
            <v>จำเลยที่ 1
จำเลยที่ 2
จำเลยที่ 3
คู่สมรสจำเลยที่ 3</v>
          </cell>
          <cell r="BX847" t="str">
            <v>1 5017 00062 40 2
3 5003 00021 51 8
3 6406 00681 23 7
3 5003 00408 27 7</v>
          </cell>
          <cell r="BY847"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2323</v>
          </cell>
          <cell r="C848">
            <v>840</v>
          </cell>
          <cell r="D848">
            <v>30</v>
          </cell>
          <cell r="E848">
            <v>11</v>
          </cell>
          <cell r="F848">
            <v>2566</v>
          </cell>
          <cell r="G848">
            <v>800057193693</v>
          </cell>
          <cell r="H848" t="str">
            <v>นางสาว</v>
          </cell>
          <cell r="I848" t="str">
            <v>กัลยา</v>
          </cell>
          <cell r="J848" t="str">
            <v>ทานา</v>
          </cell>
          <cell r="K848"/>
          <cell r="L848" t="str">
            <v>แม่แจ่ม</v>
          </cell>
          <cell r="M848" t="str">
            <v>เชียงใหม่ 3</v>
          </cell>
          <cell r="N848">
            <v>8</v>
          </cell>
          <cell r="O848" t="str">
            <v>สินเชื่อพัฒนาองค์กรชุมชน(รายบุคคล)</v>
          </cell>
          <cell r="P848" t="str">
            <v>1.บุคคลค้ำประกัน</v>
          </cell>
          <cell r="Q848">
            <v>415952.24</v>
          </cell>
          <cell r="R848">
            <v>145592.95000000001</v>
          </cell>
          <cell r="S848" t="str">
            <v>จังหวัดฮอด</v>
          </cell>
          <cell r="T848" t="str">
            <v>ผบ.777</v>
          </cell>
          <cell r="U848">
            <v>2562</v>
          </cell>
          <cell r="V848" t="str">
            <v>ผบ.1017</v>
          </cell>
          <cell r="W848">
            <v>2562</v>
          </cell>
          <cell r="X848"/>
          <cell r="Y848"/>
          <cell r="Z848"/>
          <cell r="AA848">
            <v>29</v>
          </cell>
          <cell r="AB848">
            <v>10</v>
          </cell>
          <cell r="AC848">
            <v>2562</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
          </cell>
          <cell r="BD848" t="str">
            <v/>
          </cell>
          <cell r="BE848" t="str">
            <v/>
          </cell>
          <cell r="BF848" t="str">
            <v/>
          </cell>
          <cell r="BG848" t="str">
            <v/>
          </cell>
          <cell r="BH848" t="str">
            <v/>
          </cell>
          <cell r="BI848" t="str">
            <v/>
          </cell>
          <cell r="BJ848" t="str">
            <v/>
          </cell>
          <cell r="BK848" t="str">
            <v/>
          </cell>
          <cell r="BL848" t="str">
            <v/>
          </cell>
          <cell r="BM848" t="str">
            <v/>
          </cell>
          <cell r="BN848" t="str">
            <v/>
          </cell>
          <cell r="BO848" t="str">
            <v/>
          </cell>
          <cell r="BP848" t="str">
            <v/>
          </cell>
          <cell r="BQ848" t="str">
            <v/>
          </cell>
          <cell r="BR848" t="str">
            <v/>
          </cell>
          <cell r="BS848" t="str">
            <v/>
          </cell>
          <cell r="BT848" t="str">
            <v>นางสาวกัลยา ทานา</v>
          </cell>
          <cell r="BU848">
            <v>883262011342</v>
          </cell>
          <cell r="BV848" t="str">
            <v>1.นางสาวกัลยา  อินทาศรี
2.นางบัวผัน  จันแก้วมูล
3.นายสาคร  จันแก้วมูล
4.นางทองใบ  ทานา
5.นายอินสอน  ทานา
6.นางกัญญา  ทานา</v>
          </cell>
          <cell r="BW848" t="str">
            <v>จำเลยที่ 1
จำเลยที่ 2
คู่สมรสจำเลยที่ 2
จำเลยที่ 3
คู่สมรสจำเลยที่ 3
จำเลยที่ 4</v>
          </cell>
          <cell r="BX848" t="str">
            <v>3 5003 00038 98 4
3 5003 00375 37 9
3 5003 00039 10 7
5 5003 00001 35 1
3 5003 00039 04 2
5 5003 00019 36 6</v>
          </cell>
          <cell r="BY84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48" t="str">
            <v>ไม่พบทรัพย์</v>
          </cell>
          <cell r="CA848"/>
          <cell r="CB848"/>
          <cell r="CC848"/>
          <cell r="CD848"/>
          <cell r="CE848"/>
          <cell r="CF848"/>
          <cell r="CG848"/>
          <cell r="CH848"/>
          <cell r="CI848"/>
          <cell r="CJ848"/>
          <cell r="CK848"/>
          <cell r="CL848"/>
          <cell r="CM848"/>
          <cell r="CN848"/>
          <cell r="CO848"/>
        </row>
        <row r="849">
          <cell r="B849">
            <v>2324</v>
          </cell>
          <cell r="C849">
            <v>841</v>
          </cell>
          <cell r="D849">
            <v>30</v>
          </cell>
          <cell r="E849">
            <v>11</v>
          </cell>
          <cell r="F849">
            <v>2566</v>
          </cell>
          <cell r="G849">
            <v>800055305414</v>
          </cell>
          <cell r="H849" t="str">
            <v>นาง</v>
          </cell>
          <cell r="I849" t="str">
            <v>มณีรัตน์</v>
          </cell>
          <cell r="J849" t="str">
            <v>ใจแก้ว</v>
          </cell>
          <cell r="K849"/>
          <cell r="L849" t="str">
            <v>แม่แจ่ม</v>
          </cell>
          <cell r="M849" t="str">
            <v>เชียงใหม่ 3</v>
          </cell>
          <cell r="N849">
            <v>8</v>
          </cell>
          <cell r="O849" t="str">
            <v>สินเชื่อธนาคารประชาชน</v>
          </cell>
          <cell r="P849" t="str">
            <v>1.บุคคลค้ำประกัน</v>
          </cell>
          <cell r="Q849">
            <v>57559.17</v>
          </cell>
          <cell r="R849">
            <v>12041.07</v>
          </cell>
          <cell r="S849" t="str">
            <v>จังหวัดฮอด</v>
          </cell>
          <cell r="T849" t="str">
            <v>ผบ.E264</v>
          </cell>
          <cell r="U849">
            <v>2563</v>
          </cell>
          <cell r="V849" t="str">
            <v>ผบ.E101</v>
          </cell>
          <cell r="W849">
            <v>2563</v>
          </cell>
          <cell r="X849"/>
          <cell r="Y849"/>
          <cell r="Z849"/>
          <cell r="AA849">
            <v>6</v>
          </cell>
          <cell r="AB849">
            <v>8</v>
          </cell>
          <cell r="AC849">
            <v>2563</v>
          </cell>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t="str">
            <v>ยกเลิกสืบทรัพย์ 28/5/2567 เนื่องจากชำระหนี้ปิดบัญชี</v>
          </cell>
          <cell r="BC849" t="str">
            <v/>
          </cell>
          <cell r="BD849" t="str">
            <v/>
          </cell>
          <cell r="BE849" t="str">
            <v/>
          </cell>
          <cell r="BF849" t="str">
            <v/>
          </cell>
          <cell r="BG849" t="str">
            <v/>
          </cell>
          <cell r="BH849" t="str">
            <v/>
          </cell>
          <cell r="BI849" t="str">
            <v/>
          </cell>
          <cell r="BJ849" t="str">
            <v/>
          </cell>
          <cell r="BK849" t="str">
            <v/>
          </cell>
          <cell r="BL849" t="str">
            <v/>
          </cell>
          <cell r="BM849" t="str">
            <v/>
          </cell>
          <cell r="BN849" t="str">
            <v/>
          </cell>
          <cell r="BO849" t="str">
            <v/>
          </cell>
          <cell r="BP849" t="str">
            <v/>
          </cell>
          <cell r="BQ849" t="str">
            <v/>
          </cell>
          <cell r="BR849" t="str">
            <v/>
          </cell>
          <cell r="BS849" t="str">
            <v/>
          </cell>
          <cell r="BT849" t="str">
            <v>นางมณีรัตน์ ใจแก้ว</v>
          </cell>
          <cell r="BU849">
            <v>883263010546</v>
          </cell>
          <cell r="BV849" t="str">
            <v>1.นางมณีรัตน์  ใจแก้ว
2.นายวันชัย  ใจแก้ว
3.นางบุปาผา  จริยา
4.นายอุดม  จริยา</v>
          </cell>
          <cell r="BW849" t="str">
            <v xml:space="preserve">จำเลยที่ 1
คู่สมรสจำเลยที่ 1
จำเลยที่ 2
คู่สมรสจำเลยที่ 2
</v>
          </cell>
          <cell r="BX849" t="str">
            <v xml:space="preserve">3 5003 00338 17 1 
3 5002 00338 33 1
3 5003 00447 12 4
3 5003 00342 54 3
</v>
          </cell>
          <cell r="BY84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49" t="str">
            <v>ไม่พบทรัพย์</v>
          </cell>
          <cell r="CA849"/>
          <cell r="CB849"/>
          <cell r="CC849"/>
          <cell r="CD849"/>
          <cell r="CE849"/>
          <cell r="CF849"/>
          <cell r="CG849"/>
          <cell r="CH849"/>
          <cell r="CI849"/>
          <cell r="CJ849"/>
          <cell r="CK849"/>
          <cell r="CL849"/>
          <cell r="CM849"/>
          <cell r="CN849"/>
          <cell r="CO849"/>
        </row>
        <row r="850">
          <cell r="B850">
            <v>2325</v>
          </cell>
          <cell r="C850">
            <v>842</v>
          </cell>
          <cell r="D850">
            <v>30</v>
          </cell>
          <cell r="E850">
            <v>11</v>
          </cell>
          <cell r="F850">
            <v>2566</v>
          </cell>
          <cell r="G850">
            <v>800051181066</v>
          </cell>
          <cell r="H850" t="str">
            <v>นาง</v>
          </cell>
          <cell r="I850" t="str">
            <v>มณีรัตน์</v>
          </cell>
          <cell r="J850" t="str">
            <v>ใจแก้ว</v>
          </cell>
          <cell r="K850"/>
          <cell r="L850" t="str">
            <v>แม่แจ่ม</v>
          </cell>
          <cell r="M850" t="str">
            <v>เชียงใหม่ 3</v>
          </cell>
          <cell r="N850">
            <v>8</v>
          </cell>
          <cell r="O850" t="str">
            <v>สินเชื่อธนาคารประชาชน (สุขใจ)</v>
          </cell>
          <cell r="P850" t="str">
            <v>4.ไม่มีหลักประกัน</v>
          </cell>
          <cell r="Q850">
            <v>11781.3</v>
          </cell>
          <cell r="R850">
            <v>7061.3</v>
          </cell>
          <cell r="S850" t="str">
            <v>จังหวัดฮอด</v>
          </cell>
          <cell r="T850" t="str">
            <v>ผบ.E217</v>
          </cell>
          <cell r="U850">
            <v>2563</v>
          </cell>
          <cell r="V850" t="str">
            <v>ผบ.E88</v>
          </cell>
          <cell r="W850">
            <v>2563</v>
          </cell>
          <cell r="X850"/>
          <cell r="Y850"/>
          <cell r="Z850"/>
          <cell r="AA850">
            <v>6</v>
          </cell>
          <cell r="AB850">
            <v>8</v>
          </cell>
          <cell r="AC850">
            <v>2563</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t="str">
            <v>ยกเลิกสืบทรัพย์ 28/5/2567 เนื่องจากชำระหนี้ปิดบัญชี</v>
          </cell>
          <cell r="BC850" t="str">
            <v/>
          </cell>
          <cell r="BD850" t="str">
            <v/>
          </cell>
          <cell r="BE850" t="str">
            <v/>
          </cell>
          <cell r="BF850" t="str">
            <v/>
          </cell>
          <cell r="BG850" t="str">
            <v/>
          </cell>
          <cell r="BH850" t="str">
            <v/>
          </cell>
          <cell r="BI850" t="str">
            <v/>
          </cell>
          <cell r="BJ850" t="str">
            <v/>
          </cell>
          <cell r="BK850" t="str">
            <v/>
          </cell>
          <cell r="BL850" t="str">
            <v/>
          </cell>
          <cell r="BM850" t="str">
            <v/>
          </cell>
          <cell r="BN850" t="str">
            <v/>
          </cell>
          <cell r="BO850" t="str">
            <v/>
          </cell>
          <cell r="BP850" t="str">
            <v/>
          </cell>
          <cell r="BQ850" t="str">
            <v/>
          </cell>
          <cell r="BR850" t="str">
            <v/>
          </cell>
          <cell r="BS850" t="str">
            <v/>
          </cell>
          <cell r="BT850" t="str">
            <v>นางมณีรัตน์ ใจแก้ว</v>
          </cell>
          <cell r="BU850">
            <v>883263011197</v>
          </cell>
          <cell r="BV850" t="str">
            <v>1.นางมณีรัตน์  ใจแก้ว
2.นายวันชัย  ใจแก้ว</v>
          </cell>
          <cell r="BW850" t="str">
            <v>จำเลย
คู่สมรสจำเลย</v>
          </cell>
          <cell r="BX850" t="str">
            <v>3 5003 00338 17 1 
3 5002 00338 33 1</v>
          </cell>
          <cell r="BY850" t="str">
            <v xml:space="preserve">-ไม่พบว่ามีกรรมสิทธิ์ในที่ดิน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2326</v>
          </cell>
          <cell r="C851">
            <v>843</v>
          </cell>
          <cell r="D851">
            <v>30</v>
          </cell>
          <cell r="E851">
            <v>11</v>
          </cell>
          <cell r="F851">
            <v>2566</v>
          </cell>
          <cell r="G851">
            <v>800056679601</v>
          </cell>
          <cell r="H851" t="str">
            <v>นาย</v>
          </cell>
          <cell r="I851" t="str">
            <v>แก้วมา</v>
          </cell>
          <cell r="J851" t="str">
            <v>กรรณิกา</v>
          </cell>
          <cell r="K851"/>
          <cell r="L851" t="str">
            <v>แม่แจ่ม</v>
          </cell>
          <cell r="M851" t="str">
            <v>เชียงใหม่ 3</v>
          </cell>
          <cell r="N851">
            <v>8</v>
          </cell>
          <cell r="O851" t="str">
            <v>สินเชื่อพัฒนาองค์กรชุมชน(รายบุคคล)</v>
          </cell>
          <cell r="P851" t="str">
            <v>1.บุคคลค้ำประกัน</v>
          </cell>
          <cell r="Q851">
            <v>193052.96</v>
          </cell>
          <cell r="R851">
            <v>71129.72</v>
          </cell>
          <cell r="S851" t="str">
            <v>จังหวัดฮอด</v>
          </cell>
          <cell r="T851" t="str">
            <v>ผบ.E251</v>
          </cell>
          <cell r="U851">
            <v>2563</v>
          </cell>
          <cell r="V851" t="str">
            <v>ผบ.E93</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
          </cell>
          <cell r="BD851" t="str">
            <v/>
          </cell>
          <cell r="BE851" t="str">
            <v/>
          </cell>
          <cell r="BF851" t="str">
            <v/>
          </cell>
          <cell r="BG851" t="str">
            <v/>
          </cell>
          <cell r="BH851" t="str">
            <v/>
          </cell>
          <cell r="BI851" t="str">
            <v/>
          </cell>
          <cell r="BJ851" t="str">
            <v/>
          </cell>
          <cell r="BK851" t="str">
            <v/>
          </cell>
          <cell r="BL851" t="str">
            <v/>
          </cell>
          <cell r="BM851" t="str">
            <v/>
          </cell>
          <cell r="BN851" t="str">
            <v/>
          </cell>
          <cell r="BO851" t="str">
            <v/>
          </cell>
          <cell r="BP851" t="str">
            <v/>
          </cell>
          <cell r="BQ851" t="str">
            <v/>
          </cell>
          <cell r="BR851" t="str">
            <v/>
          </cell>
          <cell r="BS851" t="str">
            <v/>
          </cell>
          <cell r="BT851" t="str">
            <v>นายแก้วมา กรรณิกา</v>
          </cell>
          <cell r="BU851">
            <v>883263010548</v>
          </cell>
          <cell r="BV851" t="str">
            <v>1.นายแก้วมา  กรรณิกา
2.นายมณี  ริจ่าม
3.นางจันทร์ดี  ริจ่าม
4.นายวัน  ศรีเที่ยง
5.นางบัวผัด  ศรีเที่ยง</v>
          </cell>
          <cell r="BW851" t="str">
            <v>จำเลยที่ 1
จำเลยที่ 2
คู่สมรสจำเลยที่ 2
จำเลยที่ 3
คู่สมรสจำเลยที่ 3</v>
          </cell>
          <cell r="BX851" t="str">
            <v>3 5003 00042 35 3
3 5003 0052 56 1
3 5003 00042 23 0
3 5003 00041 82 9
3 5003 00041 81 1</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2327</v>
          </cell>
          <cell r="C852">
            <v>844</v>
          </cell>
          <cell r="D852">
            <v>30</v>
          </cell>
          <cell r="E852">
            <v>11</v>
          </cell>
          <cell r="F852">
            <v>2566</v>
          </cell>
          <cell r="G852">
            <v>800073616990</v>
          </cell>
          <cell r="H852" t="str">
            <v>นางสาว</v>
          </cell>
          <cell r="I852" t="str">
            <v>น้ำฝน</v>
          </cell>
          <cell r="J852" t="str">
            <v>ยมแก้ว</v>
          </cell>
          <cell r="K852"/>
          <cell r="L852" t="str">
            <v>แม่แจ่ม</v>
          </cell>
          <cell r="M852" t="str">
            <v>เชียงใหม่ 3</v>
          </cell>
          <cell r="N852">
            <v>8</v>
          </cell>
          <cell r="O852" t="str">
            <v>สินเชื่อเพื่อการบริโภค</v>
          </cell>
          <cell r="P852" t="str">
            <v>1.บุคคลค้ำประกัน</v>
          </cell>
          <cell r="Q852">
            <v>77382.490000000005</v>
          </cell>
          <cell r="R852">
            <v>9240.31</v>
          </cell>
          <cell r="S852" t="str">
            <v>จังหวัดฮอด</v>
          </cell>
          <cell r="T852" t="str">
            <v>ผบ.E253</v>
          </cell>
          <cell r="U852">
            <v>2563</v>
          </cell>
          <cell r="V852" t="str">
            <v>ผบ.E94</v>
          </cell>
          <cell r="W852">
            <v>2563</v>
          </cell>
          <cell r="X852">
            <v>6</v>
          </cell>
          <cell r="Y852">
            <v>8</v>
          </cell>
          <cell r="Z852">
            <v>2563</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ลงผลสืบ 18/3/2567 อยู่ระหว่างรอคัดภาพลักษณ์เพื่อรายงาน</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นางสาวน้ำฝน ยมแก้ว</v>
          </cell>
          <cell r="BU852">
            <v>883263010550</v>
          </cell>
          <cell r="BV852"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2" t="str">
            <v>จำเลยที่ 1 
คู่สมรสจำเลยที่ 1
จำเลยที่ 2
คู่สมรสจำเลยที่ 2
จำเลยที่ 3
คู่สมรสจำเลยที่ 3</v>
          </cell>
          <cell r="BX852" t="str">
            <v xml:space="preserve">1-5003-00015-31-7
1-5002-00108-40-2
3-5003-00446-62-4
2-5003-00019-86-8
1-5003-00008-98-1
3-5003-00228-97-0
</v>
          </cell>
          <cell r="BY852"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2" t="str">
            <v>พบ</v>
          </cell>
          <cell r="CA852"/>
          <cell r="CB852">
            <v>6</v>
          </cell>
          <cell r="CC852"/>
          <cell r="CD852"/>
          <cell r="CE852"/>
          <cell r="CF852"/>
          <cell r="CG852"/>
          <cell r="CH852"/>
          <cell r="CI852"/>
          <cell r="CJ852"/>
          <cell r="CK852"/>
          <cell r="CL852"/>
          <cell r="CM852"/>
          <cell r="CN852"/>
          <cell r="CO852"/>
        </row>
        <row r="853">
          <cell r="B853">
            <v>2328</v>
          </cell>
          <cell r="C853">
            <v>845</v>
          </cell>
          <cell r="D853">
            <v>30</v>
          </cell>
          <cell r="E853">
            <v>11</v>
          </cell>
          <cell r="F853">
            <v>2566</v>
          </cell>
          <cell r="G853">
            <v>800094211508</v>
          </cell>
          <cell r="H853" t="str">
            <v>นาง</v>
          </cell>
          <cell r="I853" t="str">
            <v>พัทยา</v>
          </cell>
          <cell r="J853" t="str">
            <v>แซ่กือ</v>
          </cell>
          <cell r="K853"/>
          <cell r="L853" t="str">
            <v>แม่แจ่ม</v>
          </cell>
          <cell r="M853" t="str">
            <v>เชียงใหม่ 3</v>
          </cell>
          <cell r="N853">
            <v>8</v>
          </cell>
          <cell r="O853" t="str">
            <v>สินเชื่อเพื่อการบริโภค</v>
          </cell>
          <cell r="P853" t="str">
            <v>1.บุคคลค้ำประกัน</v>
          </cell>
          <cell r="Q853">
            <v>41681.74</v>
          </cell>
          <cell r="R853">
            <v>6107.96</v>
          </cell>
          <cell r="S853" t="str">
            <v>จังหวัดฮอด</v>
          </cell>
          <cell r="T853" t="str">
            <v>ผบ.E416</v>
          </cell>
          <cell r="U853">
            <v>2565</v>
          </cell>
          <cell r="V853" t="str">
            <v>ผบ.E444</v>
          </cell>
          <cell r="W853">
            <v>2565</v>
          </cell>
          <cell r="X853">
            <v>12</v>
          </cell>
          <cell r="Y853">
            <v>7</v>
          </cell>
          <cell r="Z853">
            <v>2565</v>
          </cell>
          <cell r="AA853"/>
          <cell r="AB853"/>
          <cell r="AC853"/>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t="str">
            <v/>
          </cell>
          <cell r="BD853" t="str">
            <v/>
          </cell>
          <cell r="BE853" t="str">
            <v/>
          </cell>
          <cell r="BF853" t="str">
            <v/>
          </cell>
          <cell r="BG853" t="str">
            <v/>
          </cell>
          <cell r="BH853" t="str">
            <v/>
          </cell>
          <cell r="BI853" t="str">
            <v/>
          </cell>
          <cell r="BJ853" t="str">
            <v/>
          </cell>
          <cell r="BK853" t="str">
            <v/>
          </cell>
          <cell r="BL853" t="str">
            <v/>
          </cell>
          <cell r="BM853" t="str">
            <v/>
          </cell>
          <cell r="BN853" t="str">
            <v/>
          </cell>
          <cell r="BO853" t="str">
            <v/>
          </cell>
          <cell r="BP853" t="str">
            <v/>
          </cell>
          <cell r="BQ853" t="str">
            <v/>
          </cell>
          <cell r="BR853" t="str">
            <v/>
          </cell>
          <cell r="BS853" t="str">
            <v/>
          </cell>
          <cell r="BT853" t="str">
            <v>นางพัทยา แซ่กือ</v>
          </cell>
          <cell r="BU853">
            <v>883263010560</v>
          </cell>
          <cell r="BV853" t="str">
            <v>1.นางพัทยา  เกียรติปรีชาสกุล
2.นายกฤติพงษ์  เกียรติปรีชาสกุล
3.นายอาทิตย์  มิ่งขวัญธนพงศ์</v>
          </cell>
          <cell r="BW853" t="str">
            <v>จำเลยที่ 1
คู่สมรสจำเลยที่ 1
จำเลยที่ 2</v>
          </cell>
          <cell r="BX853" t="str">
            <v>3 5003 00382 22 7
3 5003 00385 67 6
1 5099 00187 32 9</v>
          </cell>
          <cell r="BY85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3" t="str">
            <v>ไม่พบทรัพย์</v>
          </cell>
          <cell r="CA853"/>
          <cell r="CB853"/>
          <cell r="CC853"/>
          <cell r="CD853"/>
          <cell r="CE853"/>
          <cell r="CF853"/>
          <cell r="CG853"/>
          <cell r="CH853"/>
          <cell r="CI853"/>
          <cell r="CJ853"/>
          <cell r="CK853"/>
          <cell r="CL853"/>
          <cell r="CM853"/>
          <cell r="CN853"/>
          <cell r="CO853"/>
        </row>
        <row r="854">
          <cell r="B854">
            <v>2329</v>
          </cell>
          <cell r="C854">
            <v>846</v>
          </cell>
          <cell r="D854">
            <v>30</v>
          </cell>
          <cell r="E854">
            <v>11</v>
          </cell>
          <cell r="F854">
            <v>2566</v>
          </cell>
          <cell r="G854">
            <v>800062902088</v>
          </cell>
          <cell r="H854" t="str">
            <v>นาย</v>
          </cell>
          <cell r="I854" t="str">
            <v>เสงี่ยม</v>
          </cell>
          <cell r="J854" t="str">
            <v>ใจมั่น</v>
          </cell>
          <cell r="K854"/>
          <cell r="L854" t="str">
            <v>แม่แจ่ม</v>
          </cell>
          <cell r="M854" t="str">
            <v>เชียงใหม่ 3</v>
          </cell>
          <cell r="N854">
            <v>8</v>
          </cell>
          <cell r="O854" t="str">
            <v>สินเชื่อเพื่อการบริโภค</v>
          </cell>
          <cell r="P854" t="str">
            <v>1.บุคคลค้ำประกัน</v>
          </cell>
          <cell r="Q854">
            <v>53016.83</v>
          </cell>
          <cell r="R854">
            <v>19285.490000000002</v>
          </cell>
          <cell r="S854" t="str">
            <v>จังหวัดฮอด</v>
          </cell>
          <cell r="T854" t="str">
            <v>ผบ.E710</v>
          </cell>
          <cell r="U854">
            <v>2565</v>
          </cell>
          <cell r="V854" t="str">
            <v>ผบ.E797</v>
          </cell>
          <cell r="W854">
            <v>2565</v>
          </cell>
          <cell r="X854">
            <v>25</v>
          </cell>
          <cell r="Y854">
            <v>10</v>
          </cell>
          <cell r="Z854">
            <v>2565</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นายเสงี่ยม ใจมั่น</v>
          </cell>
          <cell r="BU854">
            <v>883263010565</v>
          </cell>
          <cell r="BV854" t="str">
            <v>1.นายเสงี่ยม  ใจมั่น
2.นางวันทอง  ใจมั่น
3.นางเกี๋ยง  บุญทา
4.นางสุภานีย์  พุททา
5.นายคำมูล  พุททา
6.นายดวงจันทร์  ดวงงาม</v>
          </cell>
          <cell r="BW854" t="str">
            <v>จำเลยที่ 1
คู่สมรสจำเลยที่ 1
จำเลยที่ 2
จำเลยที่ 3
คู่สมรสจำเลยที่ 3
จำเลยที่ 4</v>
          </cell>
          <cell r="BX854" t="str">
            <v>3 5003 00029 37 3
3 4114 00182 22 1
3 5003 00030 67 3
3 5003 00151 95 1
3 5003 00452 84 5
3 5005 00010 30 7</v>
          </cell>
          <cell r="BY85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4" t="str">
            <v>ไม่พบทรัพย์</v>
          </cell>
          <cell r="CA854"/>
          <cell r="CB854"/>
          <cell r="CC854"/>
          <cell r="CD854"/>
          <cell r="CE854"/>
          <cell r="CF854"/>
          <cell r="CG854"/>
          <cell r="CH854"/>
          <cell r="CI854"/>
          <cell r="CJ854"/>
          <cell r="CK854"/>
          <cell r="CL854"/>
          <cell r="CM854"/>
          <cell r="CN854"/>
          <cell r="CO854"/>
        </row>
        <row r="855">
          <cell r="B855">
            <v>2330</v>
          </cell>
          <cell r="C855">
            <v>847</v>
          </cell>
          <cell r="D855">
            <v>30</v>
          </cell>
          <cell r="E855">
            <v>11</v>
          </cell>
          <cell r="F855">
            <v>2566</v>
          </cell>
          <cell r="G855">
            <v>800070269751</v>
          </cell>
          <cell r="H855" t="str">
            <v>นาง</v>
          </cell>
          <cell r="I855" t="str">
            <v>คำดา</v>
          </cell>
          <cell r="J855" t="str">
            <v>แจ่มใส</v>
          </cell>
          <cell r="K855"/>
          <cell r="L855" t="str">
            <v>แม่แจ่ม</v>
          </cell>
          <cell r="M855" t="str">
            <v>เชียงใหม่ 3</v>
          </cell>
          <cell r="N855">
            <v>8</v>
          </cell>
          <cell r="O855" t="str">
            <v>สินเชื่อธนาคารประชาชน</v>
          </cell>
          <cell r="P855" t="str">
            <v>1.บุคคลค้ำประกัน</v>
          </cell>
          <cell r="Q855">
            <v>46650</v>
          </cell>
          <cell r="R855">
            <v>11398.56</v>
          </cell>
          <cell r="S855" t="str">
            <v>จังหวัดฮอด</v>
          </cell>
          <cell r="T855" t="str">
            <v>ผบ.E257</v>
          </cell>
          <cell r="U855">
            <v>2563</v>
          </cell>
          <cell r="V855" t="str">
            <v>ผบ.E97</v>
          </cell>
          <cell r="W855">
            <v>2563</v>
          </cell>
          <cell r="X855"/>
          <cell r="Y855"/>
          <cell r="Z855"/>
          <cell r="AA855">
            <v>6</v>
          </cell>
          <cell r="AB855">
            <v>8</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
          </cell>
          <cell r="BD855" t="str">
            <v/>
          </cell>
          <cell r="BE855" t="str">
            <v/>
          </cell>
          <cell r="BF855" t="str">
            <v/>
          </cell>
          <cell r="BG855" t="str">
            <v/>
          </cell>
          <cell r="BH855" t="str">
            <v/>
          </cell>
          <cell r="BI855" t="str">
            <v/>
          </cell>
          <cell r="BJ855" t="str">
            <v/>
          </cell>
          <cell r="BK855" t="str">
            <v/>
          </cell>
          <cell r="BL855" t="str">
            <v/>
          </cell>
          <cell r="BM855" t="str">
            <v/>
          </cell>
          <cell r="BN855" t="str">
            <v/>
          </cell>
          <cell r="BO855" t="str">
            <v/>
          </cell>
          <cell r="BP855" t="str">
            <v/>
          </cell>
          <cell r="BQ855" t="str">
            <v/>
          </cell>
          <cell r="BR855" t="str">
            <v/>
          </cell>
          <cell r="BS855" t="str">
            <v/>
          </cell>
          <cell r="BT855" t="str">
            <v>นางคำดา แจ่มใส</v>
          </cell>
          <cell r="BU855">
            <v>883263010566</v>
          </cell>
          <cell r="BV855" t="str">
            <v>1.นางคำดา  แจ่มใส
2.นายเที่ยง  แจ่มใส
3.นายอเนก  ยอดคำ
4.นางชนัญญา  ยอดคำ
5.นายอภิชัย  สมกองแก้ว
6.นางอัญชลี  สมกองแก้ว</v>
          </cell>
          <cell r="BW855" t="str">
            <v>จำเลยที่ 1
คู่สมรสจำเลยที่ 1
จำเลยที่ 2
คู่สมรสจำเลยที่ 2
จำเลยที่ 3
คู่สมรสจำเลยที่ 3</v>
          </cell>
          <cell r="BX855" t="str">
            <v>3 5017 00206 28 1
3 5003 00035 64 1
3 5003 00442 80 7
3 5003 00443 51 0
35104 00407 11 6
1 5016 00053 40 1</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2331</v>
          </cell>
          <cell r="C856">
            <v>848</v>
          </cell>
          <cell r="D856">
            <v>30</v>
          </cell>
          <cell r="E856">
            <v>11</v>
          </cell>
          <cell r="F856">
            <v>2566</v>
          </cell>
          <cell r="G856">
            <v>800071437027</v>
          </cell>
          <cell r="H856" t="str">
            <v>นางสาว</v>
          </cell>
          <cell r="I856" t="str">
            <v>จุฑามาศ</v>
          </cell>
          <cell r="J856" t="str">
            <v>อำไพปรีดา</v>
          </cell>
          <cell r="K856"/>
          <cell r="L856" t="str">
            <v>แม่แจ่ม</v>
          </cell>
          <cell r="M856" t="str">
            <v>เชียงใหม่ 3</v>
          </cell>
          <cell r="N856">
            <v>8</v>
          </cell>
          <cell r="O856" t="str">
            <v>สินเชื่อธนาคารประชาชน</v>
          </cell>
          <cell r="P856" t="str">
            <v>1.บุคคลค้ำประกัน</v>
          </cell>
          <cell r="Q856">
            <v>74991</v>
          </cell>
          <cell r="R856">
            <v>12556.07</v>
          </cell>
          <cell r="S856" t="str">
            <v>จังหวัดฮอด</v>
          </cell>
          <cell r="T856" t="str">
            <v>ผบ.E258</v>
          </cell>
          <cell r="U856">
            <v>2563</v>
          </cell>
          <cell r="V856" t="str">
            <v>ผบ.E98</v>
          </cell>
          <cell r="W856">
            <v>2563</v>
          </cell>
          <cell r="X856"/>
          <cell r="Y856"/>
          <cell r="Z856"/>
          <cell r="AA856">
            <v>6</v>
          </cell>
          <cell r="AB856">
            <v>8</v>
          </cell>
          <cell r="AC856">
            <v>2563</v>
          </cell>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ลงผลสืบ 18/3/2567 อยู่ระหว่างรอคัดภาพลักษณ์เพื่อรายงาน</v>
          </cell>
          <cell r="BC856" t="str">
            <v/>
          </cell>
          <cell r="BD856" t="str">
            <v/>
          </cell>
          <cell r="BE856" t="str">
            <v/>
          </cell>
          <cell r="BF856" t="str">
            <v/>
          </cell>
          <cell r="BG856" t="str">
            <v/>
          </cell>
          <cell r="BH856" t="str">
            <v/>
          </cell>
          <cell r="BI856" t="str">
            <v/>
          </cell>
          <cell r="BJ856" t="str">
            <v/>
          </cell>
          <cell r="BK856" t="str">
            <v/>
          </cell>
          <cell r="BL856" t="str">
            <v/>
          </cell>
          <cell r="BM856" t="str">
            <v/>
          </cell>
          <cell r="BN856" t="str">
            <v/>
          </cell>
          <cell r="BO856" t="str">
            <v/>
          </cell>
          <cell r="BP856" t="str">
            <v/>
          </cell>
          <cell r="BQ856" t="str">
            <v/>
          </cell>
          <cell r="BR856" t="str">
            <v/>
          </cell>
          <cell r="BS856" t="str">
            <v/>
          </cell>
          <cell r="BT856" t="str">
            <v>นางสาวจุฑามาศ อำไพปรีดา</v>
          </cell>
          <cell r="BU856">
            <v>883263010569</v>
          </cell>
          <cell r="BV856"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6" t="str">
            <v>จำเลยที่ 1 
คู่สมรสจำเลยที่ 1
จำเลยที่ 2
คู่สมรสจำเลยที่ 2
จำเลยที่ 3
คู่สมรสจำเลยที่ 3</v>
          </cell>
          <cell r="BX856" t="str">
            <v xml:space="preserve">2-5003-00024-28-1
3-5003-00310-60-9
1-5003-00006-00-8
1-5003-00129-22-3
3-5003-00390-81-5
3-5003-00151-27-6
</v>
          </cell>
          <cell r="BY856"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6" t="str">
            <v>ไม่พบ</v>
          </cell>
          <cell r="CA856"/>
          <cell r="CB856">
            <v>6</v>
          </cell>
          <cell r="CC856"/>
          <cell r="CD856"/>
          <cell r="CE856"/>
          <cell r="CF856"/>
          <cell r="CG856"/>
          <cell r="CH856"/>
          <cell r="CI856"/>
          <cell r="CJ856"/>
          <cell r="CK856"/>
          <cell r="CL856"/>
          <cell r="CM856"/>
          <cell r="CN856"/>
          <cell r="CO856"/>
        </row>
        <row r="857">
          <cell r="B857">
            <v>2332</v>
          </cell>
          <cell r="C857">
            <v>849</v>
          </cell>
          <cell r="D857">
            <v>30</v>
          </cell>
          <cell r="E857">
            <v>11</v>
          </cell>
          <cell r="F857">
            <v>2566</v>
          </cell>
          <cell r="G857">
            <v>800066622203</v>
          </cell>
          <cell r="H857" t="str">
            <v>นาง</v>
          </cell>
          <cell r="I857" t="str">
            <v>ปุญชรัสมิ์</v>
          </cell>
          <cell r="J857" t="str">
            <v>ทะบุญ</v>
          </cell>
          <cell r="K857"/>
          <cell r="L857" t="str">
            <v>แม่แจ่ม</v>
          </cell>
          <cell r="M857" t="str">
            <v>เชียงใหม่ 3</v>
          </cell>
          <cell r="N857">
            <v>8</v>
          </cell>
          <cell r="O857" t="str">
            <v>สินเชื่อองค์กรชุมชน</v>
          </cell>
          <cell r="P857" t="str">
            <v>1.บุคคลค้ำประกัน</v>
          </cell>
          <cell r="Q857">
            <v>49489.32</v>
          </cell>
          <cell r="R857">
            <v>11244.67</v>
          </cell>
          <cell r="S857" t="str">
            <v>จังหวัดฮอด</v>
          </cell>
          <cell r="T857" t="str">
            <v>ผบ.E250</v>
          </cell>
          <cell r="U857">
            <v>2563</v>
          </cell>
          <cell r="V857" t="str">
            <v>ผบ.E92</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1500</v>
          </cell>
          <cell r="BD857">
            <v>1</v>
          </cell>
          <cell r="BE857">
            <v>7</v>
          </cell>
          <cell r="BF857">
            <v>2567</v>
          </cell>
          <cell r="BG857">
            <v>0</v>
          </cell>
          <cell r="BH857" t="str">
            <v>-</v>
          </cell>
          <cell r="BI857" t="str">
            <v>-</v>
          </cell>
          <cell r="BJ857" t="str">
            <v>-</v>
          </cell>
          <cell r="BK857">
            <v>0</v>
          </cell>
          <cell r="BL857">
            <v>1060</v>
          </cell>
          <cell r="BM857">
            <v>0</v>
          </cell>
          <cell r="BN857" t="str">
            <v/>
          </cell>
          <cell r="BO857" t="str">
            <v/>
          </cell>
          <cell r="BP857" t="str">
            <v/>
          </cell>
          <cell r="BQ857" t="str">
            <v>-</v>
          </cell>
          <cell r="BR857" t="str">
            <v>-</v>
          </cell>
          <cell r="BS857" t="str">
            <v>-</v>
          </cell>
          <cell r="BT857" t="str">
            <v>นางปุญชรัสมิ์ ทะบุญ</v>
          </cell>
          <cell r="BU857">
            <v>883263010574</v>
          </cell>
          <cell r="BV857" t="str">
            <v>1.นางปุญชรัสมิ์  ทะบุญ
2.นายไพโรจน์  ทะบุญ
3.นางกิมไล  สนธิคุณ
4.นายเกษม  สนธิคุณ
5.นายธนพร  บุญเทียม</v>
          </cell>
          <cell r="BW857" t="str">
            <v>จำเลยที่ 1
คู่สมรสจำเลยที่ 1
จำเลยที่ 2
คู่สมรสจำเลยที่ 2
จำเลยที่ 3</v>
          </cell>
          <cell r="BX857" t="str">
            <v>3 5003 00057 12 1
3 5003 00241 63 1
3 5003 00058 55 1
3 5003 00152 02 7
3 5003 00242 58 1</v>
          </cell>
          <cell r="BY857"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7" t="str">
            <v>ไม่พบทรัพย์</v>
          </cell>
          <cell r="CA857"/>
          <cell r="CB857"/>
          <cell r="CC857"/>
          <cell r="CD857"/>
          <cell r="CE857"/>
          <cell r="CF857"/>
          <cell r="CG857"/>
          <cell r="CH857"/>
          <cell r="CI857"/>
          <cell r="CJ857"/>
          <cell r="CK857"/>
          <cell r="CL857"/>
          <cell r="CM857"/>
          <cell r="CN857"/>
          <cell r="CO857"/>
        </row>
        <row r="858">
          <cell r="B858">
            <v>2333</v>
          </cell>
          <cell r="C858">
            <v>850</v>
          </cell>
          <cell r="D858">
            <v>30</v>
          </cell>
          <cell r="E858">
            <v>11</v>
          </cell>
          <cell r="F858">
            <v>2566</v>
          </cell>
          <cell r="G858">
            <v>800051285289</v>
          </cell>
          <cell r="H858" t="str">
            <v>นาง</v>
          </cell>
          <cell r="I858" t="str">
            <v>อัญชัญ</v>
          </cell>
          <cell r="J858" t="str">
            <v>วรรณคำหรือพูนผล</v>
          </cell>
          <cell r="K858"/>
          <cell r="L858" t="str">
            <v>แม่แจ่ม</v>
          </cell>
          <cell r="M858" t="str">
            <v>เชียงใหม่ 3</v>
          </cell>
          <cell r="N858">
            <v>8</v>
          </cell>
          <cell r="O858" t="str">
            <v>สินเชื่อเพื่อการบริโภค</v>
          </cell>
          <cell r="P858" t="str">
            <v>1.บุคคลค้ำประกัน</v>
          </cell>
          <cell r="Q858">
            <v>46772.86</v>
          </cell>
          <cell r="R858">
            <v>18893.66</v>
          </cell>
          <cell r="S858" t="str">
            <v>จังหวัดฮอด</v>
          </cell>
          <cell r="T858" t="str">
            <v>ผบ.E254</v>
          </cell>
          <cell r="U858">
            <v>2563</v>
          </cell>
          <cell r="V858" t="str">
            <v>ผบ.E95</v>
          </cell>
          <cell r="W858">
            <v>2563</v>
          </cell>
          <cell r="X858">
            <v>6</v>
          </cell>
          <cell r="Y858">
            <v>8</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
          </cell>
          <cell r="BD858" t="str">
            <v/>
          </cell>
          <cell r="BE858" t="str">
            <v/>
          </cell>
          <cell r="BF858" t="str">
            <v/>
          </cell>
          <cell r="BG858" t="str">
            <v/>
          </cell>
          <cell r="BH858" t="str">
            <v/>
          </cell>
          <cell r="BI858" t="str">
            <v/>
          </cell>
          <cell r="BJ858" t="str">
            <v/>
          </cell>
          <cell r="BK858" t="str">
            <v/>
          </cell>
          <cell r="BL858" t="str">
            <v/>
          </cell>
          <cell r="BM858" t="str">
            <v/>
          </cell>
          <cell r="BN858" t="str">
            <v/>
          </cell>
          <cell r="BO858" t="str">
            <v/>
          </cell>
          <cell r="BP858" t="str">
            <v/>
          </cell>
          <cell r="BQ858" t="str">
            <v/>
          </cell>
          <cell r="BR858" t="str">
            <v/>
          </cell>
          <cell r="BS858" t="str">
            <v/>
          </cell>
          <cell r="BT858" t="str">
            <v>นางอัญชัญ วรรณคำหรือพูนผล</v>
          </cell>
          <cell r="BU858">
            <v>883263010576</v>
          </cell>
          <cell r="BV858" t="str">
            <v>1.นางอัญชัญ  พูนผล
2.นายชนะชัย  วรรณคำ
3.นางสายทอง  ศรีรักษา
4.นายวิษณุพงษ์  ศรีรักษา
5.นางสาวสมหญิง  จริยา</v>
          </cell>
          <cell r="BW858" t="str">
            <v>จำเลยที่ 1
คู่สมรสจำเลยที่ 1
จำเลยที่ 2
จำเลยที่ 3
คู่สมรสจำเลยที่ 3</v>
          </cell>
          <cell r="BX858" t="str">
            <v>3 5003 00169 46 9
3 5003 00239 56 4
3 5003 00169 45 1
1 5003 00102 12 1
1 5003 00104 81 6</v>
          </cell>
          <cell r="BY8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58" t="str">
            <v>ไม่พบทรัพย์</v>
          </cell>
          <cell r="CA858"/>
          <cell r="CB858"/>
          <cell r="CC858"/>
          <cell r="CD858"/>
          <cell r="CE858"/>
          <cell r="CF858"/>
          <cell r="CG858"/>
          <cell r="CH858"/>
          <cell r="CI858"/>
          <cell r="CJ858"/>
          <cell r="CK858"/>
          <cell r="CL858"/>
          <cell r="CM858"/>
          <cell r="CN858"/>
          <cell r="CO858"/>
        </row>
        <row r="859">
          <cell r="B859">
            <v>2334</v>
          </cell>
          <cell r="C859">
            <v>851</v>
          </cell>
          <cell r="D859">
            <v>30</v>
          </cell>
          <cell r="E859">
            <v>11</v>
          </cell>
          <cell r="F859">
            <v>2566</v>
          </cell>
          <cell r="G859">
            <v>800091389281</v>
          </cell>
          <cell r="H859" t="str">
            <v>นางสาว</v>
          </cell>
          <cell r="I859" t="str">
            <v>นัยรัตน์</v>
          </cell>
          <cell r="J859" t="str">
            <v>เตปา</v>
          </cell>
          <cell r="K859"/>
          <cell r="L859" t="str">
            <v>แม่แจ่ม</v>
          </cell>
          <cell r="M859" t="str">
            <v>เชียงใหม่ 3</v>
          </cell>
          <cell r="N859">
            <v>8</v>
          </cell>
          <cell r="O859" t="str">
            <v>สินเชื่อแก้ไขปัญหาหนี้นอกระบบ</v>
          </cell>
          <cell r="P859" t="str">
            <v>1.บุคคลค้ำประกัน</v>
          </cell>
          <cell r="Q859">
            <v>44738.63</v>
          </cell>
          <cell r="R859">
            <v>9127.7999999999993</v>
          </cell>
          <cell r="S859" t="str">
            <v>จังหวัดฮอด</v>
          </cell>
          <cell r="T859" t="str">
            <v>ผบ.E467</v>
          </cell>
          <cell r="U859">
            <v>2564</v>
          </cell>
          <cell r="V859" t="str">
            <v>ผบ.E591</v>
          </cell>
          <cell r="W859">
            <v>2564</v>
          </cell>
          <cell r="X859"/>
          <cell r="Y859"/>
          <cell r="Z859"/>
          <cell r="AA859">
            <v>12</v>
          </cell>
          <cell r="AB859">
            <v>10</v>
          </cell>
          <cell r="AC859">
            <v>2564</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
          </cell>
          <cell r="BD859" t="str">
            <v/>
          </cell>
          <cell r="BE859" t="str">
            <v/>
          </cell>
          <cell r="BF859" t="str">
            <v/>
          </cell>
          <cell r="BG859" t="str">
            <v/>
          </cell>
          <cell r="BH859" t="str">
            <v/>
          </cell>
          <cell r="BI859" t="str">
            <v/>
          </cell>
          <cell r="BJ859" t="str">
            <v/>
          </cell>
          <cell r="BK859" t="str">
            <v/>
          </cell>
          <cell r="BL859" t="str">
            <v/>
          </cell>
          <cell r="BM859" t="str">
            <v/>
          </cell>
          <cell r="BN859" t="str">
            <v/>
          </cell>
          <cell r="BO859" t="str">
            <v/>
          </cell>
          <cell r="BP859" t="str">
            <v/>
          </cell>
          <cell r="BQ859" t="str">
            <v/>
          </cell>
          <cell r="BR859" t="str">
            <v/>
          </cell>
          <cell r="BS859" t="str">
            <v/>
          </cell>
          <cell r="BT859" t="str">
            <v>นางสาวนัยรัตน์ เตปา</v>
          </cell>
          <cell r="BU859">
            <v>883263010577</v>
          </cell>
          <cell r="BV859" t="str">
            <v>1.นางสาวนัยรัตน์  เตปา
2.นางสาวอรทัย  สุขสามัคคี
3.นายพัฒนพงษ์  สุขสามัคคี</v>
          </cell>
          <cell r="BW859" t="str">
            <v>จำเลยที่ 1
จำเลยที่ 2
คู่สมรสจำเลยที่ 2</v>
          </cell>
          <cell r="BX859" t="str">
            <v xml:space="preserve"> 3 5003 00249 85 3
3 7106 00342 40 7
1 5099 00174 91 1</v>
          </cell>
          <cell r="BY859"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59" t="str">
            <v>ไม่พบทรัพย์</v>
          </cell>
          <cell r="CA859"/>
          <cell r="CB859"/>
          <cell r="CC859"/>
          <cell r="CD859"/>
          <cell r="CE859"/>
          <cell r="CF859"/>
          <cell r="CG859"/>
          <cell r="CH859"/>
          <cell r="CI859"/>
          <cell r="CJ859"/>
          <cell r="CK859"/>
          <cell r="CL859"/>
          <cell r="CM859"/>
          <cell r="CN859"/>
          <cell r="CO859"/>
        </row>
        <row r="860">
          <cell r="B860">
            <v>2335</v>
          </cell>
          <cell r="C860">
            <v>852</v>
          </cell>
          <cell r="D860">
            <v>30</v>
          </cell>
          <cell r="E860">
            <v>11</v>
          </cell>
          <cell r="F860">
            <v>2566</v>
          </cell>
          <cell r="G860">
            <v>800057636105</v>
          </cell>
          <cell r="H860" t="str">
            <v>นางสาว</v>
          </cell>
          <cell r="I860" t="str">
            <v>จิรัชญา</v>
          </cell>
          <cell r="J860" t="str">
            <v>นามวิเศษหรือบุญเทียม</v>
          </cell>
          <cell r="K860"/>
          <cell r="L860" t="str">
            <v>แม่แจ่ม</v>
          </cell>
          <cell r="M860" t="str">
            <v>เชียงใหม่ 3</v>
          </cell>
          <cell r="N860">
            <v>8</v>
          </cell>
          <cell r="O860" t="str">
            <v>สินเชื่อพัฒนาองค์กรชุมชน</v>
          </cell>
          <cell r="P860" t="str">
            <v>1.บุคคลค้ำประกัน</v>
          </cell>
          <cell r="Q860">
            <v>161699.84</v>
          </cell>
          <cell r="R860">
            <v>51421.99</v>
          </cell>
          <cell r="S860" t="str">
            <v>จังหวัดฮอด</v>
          </cell>
          <cell r="T860" t="str">
            <v>ผบ.E261</v>
          </cell>
          <cell r="U860">
            <v>2563</v>
          </cell>
          <cell r="V860" t="str">
            <v>ผบ.E99</v>
          </cell>
          <cell r="W860">
            <v>2563</v>
          </cell>
          <cell r="X860"/>
          <cell r="Y860"/>
          <cell r="Z860"/>
          <cell r="AA860">
            <v>6</v>
          </cell>
          <cell r="AB860">
            <v>8</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1800</v>
          </cell>
          <cell r="BD860">
            <v>1</v>
          </cell>
          <cell r="BE860">
            <v>7</v>
          </cell>
          <cell r="BF860">
            <v>2567</v>
          </cell>
          <cell r="BG860">
            <v>0</v>
          </cell>
          <cell r="BH860" t="str">
            <v>-</v>
          </cell>
          <cell r="BI860" t="str">
            <v>-</v>
          </cell>
          <cell r="BJ860" t="str">
            <v>-</v>
          </cell>
          <cell r="BK860">
            <v>0</v>
          </cell>
          <cell r="BL860">
            <v>1440</v>
          </cell>
          <cell r="BM860">
            <v>0</v>
          </cell>
          <cell r="BN860" t="str">
            <v/>
          </cell>
          <cell r="BO860" t="str">
            <v/>
          </cell>
          <cell r="BP860" t="str">
            <v/>
          </cell>
          <cell r="BQ860" t="str">
            <v>-</v>
          </cell>
          <cell r="BR860" t="str">
            <v>-</v>
          </cell>
          <cell r="BS860" t="str">
            <v>-</v>
          </cell>
          <cell r="BT860" t="str">
            <v>นางสาวจิรัชญา นามวิเศษหรือบุญเทียม</v>
          </cell>
          <cell r="BU860">
            <v>883263010580</v>
          </cell>
          <cell r="BV860"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0" t="str">
            <v>จำเลยที่ 1
คู่สมรสจำเลยที่ 1
จำเลยที่ 2
คู่สมรสจำเลยที่ 2
จำเลยที่ 3
คู่สมรสจำเลยที่ 3</v>
          </cell>
          <cell r="BX860" t="str">
            <v>3 5003 00051 95 6
1 4103 00062 01 4
3 5003 00051 87 5
5 5101 90005 72 2
3 5003 00051 86 7
3 5003 00052 36 7</v>
          </cell>
          <cell r="BY860"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0" t="str">
            <v>ไม่พบทรัพย์</v>
          </cell>
          <cell r="CA860"/>
          <cell r="CB860"/>
          <cell r="CC860"/>
          <cell r="CD860"/>
          <cell r="CE860"/>
          <cell r="CF860"/>
          <cell r="CG860"/>
          <cell r="CH860"/>
          <cell r="CI860"/>
          <cell r="CJ860"/>
          <cell r="CK860"/>
          <cell r="CL860"/>
          <cell r="CM860"/>
          <cell r="CN860"/>
          <cell r="CO860"/>
        </row>
        <row r="861">
          <cell r="B861">
            <v>2336</v>
          </cell>
          <cell r="C861">
            <v>853</v>
          </cell>
          <cell r="D861">
            <v>30</v>
          </cell>
          <cell r="E861">
            <v>11</v>
          </cell>
          <cell r="F861">
            <v>2566</v>
          </cell>
          <cell r="G861">
            <v>800035262115</v>
          </cell>
          <cell r="H861" t="str">
            <v>นาย</v>
          </cell>
          <cell r="I861" t="str">
            <v>ปราโมทย์</v>
          </cell>
          <cell r="J861" t="str">
            <v>กองจันทร์</v>
          </cell>
          <cell r="K861"/>
          <cell r="L861" t="str">
            <v>แม่แจ่ม</v>
          </cell>
          <cell r="M861" t="str">
            <v>เชียงใหม่ 3</v>
          </cell>
          <cell r="N861">
            <v>8</v>
          </cell>
          <cell r="O861" t="str">
            <v>สินเชื่อพัฒนาองค์กรชุมชน(รายบุคคล)</v>
          </cell>
          <cell r="P861" t="str">
            <v>1.บุคคลค้ำประกัน</v>
          </cell>
          <cell r="Q861">
            <v>392342.63</v>
          </cell>
          <cell r="R861">
            <v>143225.15</v>
          </cell>
          <cell r="S861" t="str">
            <v>จังหวัดฮอด</v>
          </cell>
          <cell r="T861" t="str">
            <v>ผบ.E357</v>
          </cell>
          <cell r="U861">
            <v>2563</v>
          </cell>
          <cell r="V861" t="str">
            <v>ผบ.E244</v>
          </cell>
          <cell r="W861">
            <v>2563</v>
          </cell>
          <cell r="X861"/>
          <cell r="Y861"/>
          <cell r="Z861"/>
          <cell r="AA861">
            <v>31</v>
          </cell>
          <cell r="AB861">
            <v>8</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
          </cell>
          <cell r="BD861" t="str">
            <v/>
          </cell>
          <cell r="BE861" t="str">
            <v/>
          </cell>
          <cell r="BF861" t="str">
            <v/>
          </cell>
          <cell r="BG861" t="str">
            <v/>
          </cell>
          <cell r="BH861" t="str">
            <v/>
          </cell>
          <cell r="BI861" t="str">
            <v/>
          </cell>
          <cell r="BJ861" t="str">
            <v/>
          </cell>
          <cell r="BK861" t="str">
            <v/>
          </cell>
          <cell r="BL861" t="str">
            <v/>
          </cell>
          <cell r="BM861" t="str">
            <v/>
          </cell>
          <cell r="BN861" t="str">
            <v/>
          </cell>
          <cell r="BO861" t="str">
            <v/>
          </cell>
          <cell r="BP861" t="str">
            <v/>
          </cell>
          <cell r="BQ861" t="str">
            <v/>
          </cell>
          <cell r="BR861" t="str">
            <v/>
          </cell>
          <cell r="BS861" t="str">
            <v/>
          </cell>
          <cell r="BT861" t="str">
            <v>นายปราโมทย์ กองจันทร์</v>
          </cell>
          <cell r="BU861">
            <v>883263011351</v>
          </cell>
          <cell r="BV861"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1" t="str">
            <v>จำเลยที่ 1
คู่สมรสจำเลยที่ 1
จำเลยที่ 2
คู่สมรสจำเลยที่ 2
จำเลยที่ 3
คู่สมรสจำเลยที่ 3</v>
          </cell>
          <cell r="BX861" t="str">
            <v>3 5003 00091 33 8
5 5003 00016 58 8
3 5003 00095 34 1
3 5003 00092 44 0
3 5003 00092 48 2
3 5003 00092 47 4</v>
          </cell>
          <cell r="BY8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2337</v>
          </cell>
          <cell r="C862">
            <v>854</v>
          </cell>
          <cell r="D862">
            <v>30</v>
          </cell>
          <cell r="E862">
            <v>11</v>
          </cell>
          <cell r="F862">
            <v>2566</v>
          </cell>
          <cell r="G862">
            <v>800035262065</v>
          </cell>
          <cell r="H862" t="str">
            <v>นาย</v>
          </cell>
          <cell r="I862" t="str">
            <v>ชาติชาย</v>
          </cell>
          <cell r="J862" t="str">
            <v>เตจ๊ะแก้ว</v>
          </cell>
          <cell r="K862"/>
          <cell r="L862" t="str">
            <v>แม่แจ่ม</v>
          </cell>
          <cell r="M862" t="str">
            <v>เชียงใหม่ 3</v>
          </cell>
          <cell r="N862">
            <v>8</v>
          </cell>
          <cell r="O862" t="str">
            <v>สินเชื่อพัฒนาองค์กรชุมชน(รายบุคคล)</v>
          </cell>
          <cell r="P862" t="str">
            <v>1.บุคคลค้ำประกัน</v>
          </cell>
          <cell r="Q862">
            <v>61165.32</v>
          </cell>
          <cell r="R862">
            <v>28159.68</v>
          </cell>
          <cell r="S862" t="str">
            <v>จังหวัดฮอด</v>
          </cell>
          <cell r="T862" t="str">
            <v>ผบ.473</v>
          </cell>
          <cell r="U862">
            <v>2563</v>
          </cell>
          <cell r="V862" t="str">
            <v>ผบ.778</v>
          </cell>
          <cell r="W862">
            <v>2563</v>
          </cell>
          <cell r="X862"/>
          <cell r="Y862"/>
          <cell r="Z862"/>
          <cell r="AA862">
            <v>24</v>
          </cell>
          <cell r="AB862">
            <v>11</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
          </cell>
          <cell r="BD862" t="str">
            <v/>
          </cell>
          <cell r="BE862" t="str">
            <v/>
          </cell>
          <cell r="BF862" t="str">
            <v/>
          </cell>
          <cell r="BG862" t="str">
            <v/>
          </cell>
          <cell r="BH862" t="str">
            <v/>
          </cell>
          <cell r="BI862" t="str">
            <v/>
          </cell>
          <cell r="BJ862" t="str">
            <v/>
          </cell>
          <cell r="BK862" t="str">
            <v/>
          </cell>
          <cell r="BL862" t="str">
            <v/>
          </cell>
          <cell r="BM862" t="str">
            <v/>
          </cell>
          <cell r="BN862" t="str">
            <v/>
          </cell>
          <cell r="BO862" t="str">
            <v/>
          </cell>
          <cell r="BP862" t="str">
            <v/>
          </cell>
          <cell r="BQ862" t="str">
            <v/>
          </cell>
          <cell r="BR862" t="str">
            <v/>
          </cell>
          <cell r="BS862" t="str">
            <v/>
          </cell>
          <cell r="BT862" t="str">
            <v>นายชาติชาย เตจ๊ะแก้ว</v>
          </cell>
          <cell r="BU862">
            <v>883263011352</v>
          </cell>
          <cell r="BV862" t="str">
            <v>1.นายชาติชาย  เตจ๊ะแก้ว
2.นายณัฐวุฒิ  สุนันตา
3.นายมานิต  สารินจา
4.นายกองจันทร์  สารินจา
5.นายศรายุทธ  กองจันทร์</v>
          </cell>
          <cell r="BW862" t="str">
            <v>จำเลยที่ 1
จำเลยที่ 2
จำเลยที่ 3
คู่สมรสจำเลยที่ 3
จำเลยที่ 4</v>
          </cell>
          <cell r="BX862" t="str">
            <v>3 5003 00095 53 8
1 5003 00106 49 5
3 5201 01513 41 1
3 5003 00092 41 5
1 5003 00071 48 9</v>
          </cell>
          <cell r="BY8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2338</v>
          </cell>
          <cell r="C863">
            <v>855</v>
          </cell>
          <cell r="D863">
            <v>30</v>
          </cell>
          <cell r="E863">
            <v>11</v>
          </cell>
          <cell r="F863">
            <v>2566</v>
          </cell>
          <cell r="G863">
            <v>800057409479</v>
          </cell>
          <cell r="H863" t="str">
            <v>นาง</v>
          </cell>
          <cell r="I863" t="str">
            <v>จันทรา</v>
          </cell>
          <cell r="J863" t="str">
            <v>อินจัน</v>
          </cell>
          <cell r="K863"/>
          <cell r="L863" t="str">
            <v>ฮอด</v>
          </cell>
          <cell r="M863" t="str">
            <v>เชียงใหม่ 3</v>
          </cell>
          <cell r="N863">
            <v>8</v>
          </cell>
          <cell r="O863" t="str">
            <v>สินเชื่อธนาคารประชาชน</v>
          </cell>
          <cell r="P863" t="str">
            <v>1.บุคคลค้ำประกัน</v>
          </cell>
          <cell r="Q863">
            <v>71295.820000000007</v>
          </cell>
          <cell r="R863">
            <v>25082.52</v>
          </cell>
          <cell r="S863" t="str">
            <v>จังหวัดฮอด</v>
          </cell>
          <cell r="T863" t="str">
            <v>ผบ.E505</v>
          </cell>
          <cell r="U863">
            <v>2564</v>
          </cell>
          <cell r="V863" t="str">
            <v>ผบ.E564</v>
          </cell>
          <cell r="W863">
            <v>2564</v>
          </cell>
          <cell r="X863"/>
          <cell r="Y863"/>
          <cell r="Z863"/>
          <cell r="AA863">
            <v>11</v>
          </cell>
          <cell r="AB863">
            <v>10</v>
          </cell>
          <cell r="AC863">
            <v>2564</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
          </cell>
          <cell r="BD863" t="str">
            <v/>
          </cell>
          <cell r="BE863" t="str">
            <v/>
          </cell>
          <cell r="BF863" t="str">
            <v/>
          </cell>
          <cell r="BG863" t="str">
            <v/>
          </cell>
          <cell r="BH863" t="str">
            <v/>
          </cell>
          <cell r="BI863" t="str">
            <v/>
          </cell>
          <cell r="BJ863" t="str">
            <v/>
          </cell>
          <cell r="BK863" t="str">
            <v/>
          </cell>
          <cell r="BL863" t="str">
            <v/>
          </cell>
          <cell r="BM863" t="str">
            <v/>
          </cell>
          <cell r="BN863" t="str">
            <v/>
          </cell>
          <cell r="BO863" t="str">
            <v/>
          </cell>
          <cell r="BP863" t="str">
            <v/>
          </cell>
          <cell r="BQ863" t="str">
            <v/>
          </cell>
          <cell r="BR863" t="str">
            <v/>
          </cell>
          <cell r="BS863" t="str">
            <v/>
          </cell>
          <cell r="BT863" t="str">
            <v>นางจันทรา อินจัน</v>
          </cell>
          <cell r="BU863">
            <v>823760010209</v>
          </cell>
          <cell r="BV863" t="str">
            <v>1.นางจันทรา  อินจัน
2.นายธนพล  อินจัน
3.นายวีระยุทธ์  จันทร์เป็ง
4.นางลัดดาวัลย์  จันทร์เป็ง
5.นายผดุงพงศ์  สมโสม</v>
          </cell>
          <cell r="BW863" t="str">
            <v>จำเลยที่ 1
คู่สมรสจำเลยที่ 1
จำเลยที่ 2
จำเลยที่ 3
คู่สมรสจำเลยที่ 3</v>
          </cell>
          <cell r="BX863" t="str">
            <v>1 5016 00058 00 4
1 1298 00066 91 5
3 5016 00016 52 9
3 5016 00016 54 5
3 1104 01356 30 6</v>
          </cell>
          <cell r="BY863"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3" t="str">
            <v>ไม่พบทรัพย์</v>
          </cell>
          <cell r="CA863"/>
          <cell r="CB863"/>
          <cell r="CC863"/>
          <cell r="CD863"/>
          <cell r="CE863"/>
          <cell r="CF863"/>
          <cell r="CG863"/>
          <cell r="CH863"/>
          <cell r="CI863"/>
          <cell r="CJ863"/>
          <cell r="CK863"/>
          <cell r="CL863"/>
          <cell r="CM863"/>
          <cell r="CN863"/>
          <cell r="CO863"/>
        </row>
        <row r="864">
          <cell r="B864">
            <v>2339</v>
          </cell>
          <cell r="C864">
            <v>856</v>
          </cell>
          <cell r="D864">
            <v>30</v>
          </cell>
          <cell r="E864">
            <v>11</v>
          </cell>
          <cell r="F864">
            <v>2566</v>
          </cell>
          <cell r="G864">
            <v>800082351862</v>
          </cell>
          <cell r="H864" t="str">
            <v>นาง</v>
          </cell>
          <cell r="I864" t="str">
            <v>คำมูล</v>
          </cell>
          <cell r="J864" t="str">
            <v>หมื่นไก่</v>
          </cell>
          <cell r="K864"/>
          <cell r="L864" t="str">
            <v>ฮอด</v>
          </cell>
          <cell r="M864" t="str">
            <v>เชียงใหม่ 3</v>
          </cell>
          <cell r="N864">
            <v>8</v>
          </cell>
          <cell r="O864" t="str">
            <v>สินเชื่อเพื่อการบริโภค</v>
          </cell>
          <cell r="P864" t="str">
            <v>1.บุคคลค้ำประกัน</v>
          </cell>
          <cell r="Q864">
            <v>86551.52</v>
          </cell>
          <cell r="R864">
            <v>20805.66</v>
          </cell>
          <cell r="S864" t="str">
            <v>จังหวัดฮอด</v>
          </cell>
          <cell r="T864" t="str">
            <v>ผบ.E411</v>
          </cell>
          <cell r="U864">
            <v>2565</v>
          </cell>
          <cell r="V864" t="str">
            <v>ผบ.E443</v>
          </cell>
          <cell r="W864">
            <v>2565</v>
          </cell>
          <cell r="X864">
            <v>12</v>
          </cell>
          <cell r="Y864">
            <v>7</v>
          </cell>
          <cell r="Z864">
            <v>2565</v>
          </cell>
          <cell r="AA864"/>
          <cell r="AB864"/>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
          </cell>
          <cell r="BD864" t="str">
            <v/>
          </cell>
          <cell r="BE864" t="str">
            <v/>
          </cell>
          <cell r="BF864" t="str">
            <v/>
          </cell>
          <cell r="BG864" t="str">
            <v/>
          </cell>
          <cell r="BH864" t="str">
            <v/>
          </cell>
          <cell r="BI864" t="str">
            <v/>
          </cell>
          <cell r="BJ864" t="str">
            <v/>
          </cell>
          <cell r="BK864" t="str">
            <v/>
          </cell>
          <cell r="BL864" t="str">
            <v/>
          </cell>
          <cell r="BM864" t="str">
            <v/>
          </cell>
          <cell r="BN864" t="str">
            <v/>
          </cell>
          <cell r="BO864" t="str">
            <v/>
          </cell>
          <cell r="BP864" t="str">
            <v/>
          </cell>
          <cell r="BQ864" t="str">
            <v/>
          </cell>
          <cell r="BR864" t="str">
            <v/>
          </cell>
          <cell r="BS864" t="str">
            <v/>
          </cell>
          <cell r="BT864" t="str">
            <v>นางคำมูล หมื่นไก่</v>
          </cell>
          <cell r="BU864">
            <v>888164010562</v>
          </cell>
          <cell r="BV864" t="str">
            <v>1.นางคำมูล  หมื่นไก่
2.นายสุวิทเดช  สิงโต
3.นางสาวสีดา  ปัญญากิจอุดมกูล
4.นางมุกดา  อินต๊ะชอน
5.นายเหรียญ  อินต๊ะชอน</v>
          </cell>
          <cell r="BW864" t="str">
            <v>จำเลยที่ 1
จำเลยที่ 2
คู่สมรสจำเลยที่ 2
จำเลยที่ 3
คู่สมรสจำเลยที่ 3</v>
          </cell>
          <cell r="BX864" t="str">
            <v>3 5016 00136 96 6
3 5016 00137 53 9
1 5804 00152 68 5
3 5016 00136 87 7
3 5016 00136 03 6</v>
          </cell>
          <cell r="BY8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4" t="str">
            <v>ไม่พบทรัพย์</v>
          </cell>
          <cell r="CA864"/>
          <cell r="CB864"/>
          <cell r="CC864"/>
          <cell r="CD864"/>
          <cell r="CE864"/>
          <cell r="CF864"/>
          <cell r="CG864"/>
          <cell r="CH864"/>
          <cell r="CI864"/>
          <cell r="CJ864"/>
          <cell r="CK864"/>
          <cell r="CL864"/>
          <cell r="CM864"/>
          <cell r="CN864"/>
          <cell r="CO864"/>
        </row>
        <row r="865">
          <cell r="B865">
            <v>2340</v>
          </cell>
          <cell r="C865">
            <v>857</v>
          </cell>
          <cell r="D865">
            <v>30</v>
          </cell>
          <cell r="E865">
            <v>11</v>
          </cell>
          <cell r="F865">
            <v>2566</v>
          </cell>
          <cell r="G865">
            <v>800066722995</v>
          </cell>
          <cell r="H865" t="str">
            <v>นาง</v>
          </cell>
          <cell r="I865" t="str">
            <v>ศรีจันทร์</v>
          </cell>
          <cell r="J865" t="str">
            <v>นำมะ</v>
          </cell>
          <cell r="K865"/>
          <cell r="L865" t="str">
            <v>ฮอด</v>
          </cell>
          <cell r="M865" t="str">
            <v>เชียงใหม่ 3</v>
          </cell>
          <cell r="N865">
            <v>8</v>
          </cell>
          <cell r="O865" t="str">
            <v>สินเชื่อเพื่อการบริโภค</v>
          </cell>
          <cell r="P865" t="str">
            <v>1.บุคคลค้ำประกัน</v>
          </cell>
          <cell r="Q865">
            <v>47228.59</v>
          </cell>
          <cell r="R865">
            <v>4426.3900000000003</v>
          </cell>
          <cell r="S865" t="str">
            <v>จังหวัดฮอด</v>
          </cell>
          <cell r="T865" t="str">
            <v>ผบ.E153</v>
          </cell>
          <cell r="U865">
            <v>2565</v>
          </cell>
          <cell r="V865" t="str">
            <v>ผบ.E243</v>
          </cell>
          <cell r="W865">
            <v>2565</v>
          </cell>
          <cell r="X865"/>
          <cell r="Y865"/>
          <cell r="Z865"/>
          <cell r="AA865">
            <v>19</v>
          </cell>
          <cell r="AB865">
            <v>4</v>
          </cell>
          <cell r="AC865">
            <v>2565</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
          </cell>
          <cell r="BD865" t="str">
            <v/>
          </cell>
          <cell r="BE865" t="str">
            <v/>
          </cell>
          <cell r="BF865" t="str">
            <v/>
          </cell>
          <cell r="BG865" t="str">
            <v/>
          </cell>
          <cell r="BH865" t="str">
            <v/>
          </cell>
          <cell r="BI865" t="str">
            <v/>
          </cell>
          <cell r="BJ865" t="str">
            <v/>
          </cell>
          <cell r="BK865" t="str">
            <v/>
          </cell>
          <cell r="BL865" t="str">
            <v/>
          </cell>
          <cell r="BM865" t="str">
            <v/>
          </cell>
          <cell r="BN865" t="str">
            <v/>
          </cell>
          <cell r="BO865" t="str">
            <v/>
          </cell>
          <cell r="BP865" t="str">
            <v/>
          </cell>
          <cell r="BQ865" t="str">
            <v/>
          </cell>
          <cell r="BR865" t="str">
            <v/>
          </cell>
          <cell r="BS865" t="str">
            <v/>
          </cell>
          <cell r="BT865" t="str">
            <v>นางศรีจันทร์ นำมะ</v>
          </cell>
          <cell r="BU865">
            <v>883262011437</v>
          </cell>
          <cell r="BV865" t="str">
            <v>1.นางศรีจันทร์  นำมะ
2.นาววุฒิไกร  สร้อยฟ้า
3.นายชัชวัล  นำมะ</v>
          </cell>
          <cell r="BW865" t="str">
            <v>จำเลยที่ 1
จำเลยที่ 2
จำเลยที่ 3</v>
          </cell>
          <cell r="BX865" t="str">
            <v>3 5016 00167 92 6
1 5016 00111 84 3
3 5016 00165 94 0</v>
          </cell>
          <cell r="BY8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5" t="str">
            <v>ไม่พบทรัพย์</v>
          </cell>
          <cell r="CA865"/>
          <cell r="CB865"/>
          <cell r="CC865"/>
          <cell r="CD865"/>
          <cell r="CE865"/>
          <cell r="CF865"/>
          <cell r="CG865"/>
          <cell r="CH865"/>
          <cell r="CI865"/>
          <cell r="CJ865"/>
          <cell r="CK865"/>
          <cell r="CL865"/>
          <cell r="CM865"/>
          <cell r="CN865"/>
          <cell r="CO865"/>
        </row>
        <row r="866">
          <cell r="B866">
            <v>2341</v>
          </cell>
          <cell r="C866">
            <v>858</v>
          </cell>
          <cell r="D866">
            <v>30</v>
          </cell>
          <cell r="E866">
            <v>11</v>
          </cell>
          <cell r="F866">
            <v>2566</v>
          </cell>
          <cell r="G866">
            <v>800072349940</v>
          </cell>
          <cell r="H866" t="str">
            <v>นาง</v>
          </cell>
          <cell r="I866" t="str">
            <v>เกตุแก้ว</v>
          </cell>
          <cell r="J866" t="str">
            <v>สิงห์โต</v>
          </cell>
          <cell r="K866"/>
          <cell r="L866" t="str">
            <v>ฮอด</v>
          </cell>
          <cell r="M866" t="str">
            <v>เชียงใหม่ 3</v>
          </cell>
          <cell r="N866">
            <v>8</v>
          </cell>
          <cell r="O866" t="str">
            <v>สินเชื่อเพื่อการบริโภค</v>
          </cell>
          <cell r="P866" t="str">
            <v>1.บุคคลค้ำประกัน</v>
          </cell>
          <cell r="Q866">
            <v>96906.73</v>
          </cell>
          <cell r="R866">
            <v>24144.68</v>
          </cell>
          <cell r="S866" t="str">
            <v>จังหวัดฮอด</v>
          </cell>
          <cell r="T866" t="str">
            <v>ผบ.E417</v>
          </cell>
          <cell r="U866">
            <v>2565</v>
          </cell>
          <cell r="V866" t="str">
            <v>ผบ.E445</v>
          </cell>
          <cell r="W866">
            <v>2565</v>
          </cell>
          <cell r="X866">
            <v>18</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
          </cell>
          <cell r="BD866" t="str">
            <v/>
          </cell>
          <cell r="BE866" t="str">
            <v/>
          </cell>
          <cell r="BF866" t="str">
            <v/>
          </cell>
          <cell r="BG866" t="str">
            <v/>
          </cell>
          <cell r="BH866" t="str">
            <v/>
          </cell>
          <cell r="BI866" t="str">
            <v/>
          </cell>
          <cell r="BJ866" t="str">
            <v/>
          </cell>
          <cell r="BK866" t="str">
            <v/>
          </cell>
          <cell r="BL866" t="str">
            <v/>
          </cell>
          <cell r="BM866" t="str">
            <v/>
          </cell>
          <cell r="BN866" t="str">
            <v/>
          </cell>
          <cell r="BO866" t="str">
            <v/>
          </cell>
          <cell r="BP866" t="str">
            <v/>
          </cell>
          <cell r="BQ866" t="str">
            <v/>
          </cell>
          <cell r="BR866" t="str">
            <v/>
          </cell>
          <cell r="BS866" t="str">
            <v/>
          </cell>
          <cell r="BT866" t="str">
            <v>นางเกตุแก้ว สิงห์โต</v>
          </cell>
          <cell r="BU866">
            <v>888164010548</v>
          </cell>
          <cell r="BV866" t="str">
            <v>1.นางเกตุแก้ว  สิงโต
2.นายสุวรรณ์  สิงโต
3.นางยุพา  วงค์แก้ว
4.นายนพดล  วงค์แก้ว
5.นายเกรียงศักดิ์  ลูนใฝ</v>
          </cell>
          <cell r="BW866" t="str">
            <v>จำเลยที่ 1
คู่สมรสจำเลยที่ 1
จำเลยที่ 2
คู่สมรสจำเลยที่ 2
จำเลยที่ 3</v>
          </cell>
          <cell r="BX866" t="str">
            <v>3 5016 00137 51 2
3 5016 00137 50 4
5 5016 01042 11 2
3 5010 00288 20 0
3 5016 00136 52 4</v>
          </cell>
          <cell r="BY866" t="e">
            <v>#NAME?</v>
          </cell>
          <cell r="BZ866" t="str">
            <v>ไม่พบทรัพย์</v>
          </cell>
          <cell r="CA866"/>
          <cell r="CB866"/>
          <cell r="CC866"/>
          <cell r="CD866"/>
          <cell r="CE866"/>
          <cell r="CF866"/>
          <cell r="CG866"/>
          <cell r="CH866"/>
          <cell r="CI866"/>
          <cell r="CJ866"/>
          <cell r="CK866"/>
          <cell r="CL866"/>
          <cell r="CM866"/>
          <cell r="CN866"/>
          <cell r="CO866"/>
        </row>
        <row r="867">
          <cell r="B867">
            <v>2342</v>
          </cell>
          <cell r="C867">
            <v>859</v>
          </cell>
          <cell r="D867">
            <v>30</v>
          </cell>
          <cell r="E867">
            <v>11</v>
          </cell>
          <cell r="F867">
            <v>2566</v>
          </cell>
          <cell r="G867">
            <v>800090501654</v>
          </cell>
          <cell r="H867" t="str">
            <v>นางสาว</v>
          </cell>
          <cell r="I867" t="str">
            <v>หฤทัย</v>
          </cell>
          <cell r="J867" t="str">
            <v>ขันทัง</v>
          </cell>
          <cell r="K867"/>
          <cell r="L867" t="str">
            <v>ฮอด</v>
          </cell>
          <cell r="M867" t="str">
            <v>เชียงใหม่ 3</v>
          </cell>
          <cell r="N867">
            <v>8</v>
          </cell>
          <cell r="O867" t="str">
            <v>สินเชื่อเพื่อการบริโภค</v>
          </cell>
          <cell r="P867" t="str">
            <v>1.บุคคลค้ำประกัน</v>
          </cell>
          <cell r="Q867">
            <v>31483.360000000001</v>
          </cell>
          <cell r="R867">
            <v>8657.81</v>
          </cell>
          <cell r="S867" t="str">
            <v>จังหวัดฮอด</v>
          </cell>
          <cell r="T867" t="str">
            <v>ผบ.E716</v>
          </cell>
          <cell r="U867">
            <v>2565</v>
          </cell>
          <cell r="V867" t="str">
            <v>ผบ.E803</v>
          </cell>
          <cell r="W867">
            <v>2565</v>
          </cell>
          <cell r="X867"/>
          <cell r="Y867"/>
          <cell r="Z867"/>
          <cell r="AA867">
            <v>25</v>
          </cell>
          <cell r="AB867">
            <v>10</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
          </cell>
          <cell r="BD867" t="str">
            <v/>
          </cell>
          <cell r="BE867" t="str">
            <v/>
          </cell>
          <cell r="BF867" t="str">
            <v/>
          </cell>
          <cell r="BG867" t="str">
            <v/>
          </cell>
          <cell r="BH867" t="str">
            <v/>
          </cell>
          <cell r="BI867" t="str">
            <v/>
          </cell>
          <cell r="BJ867" t="str">
            <v/>
          </cell>
          <cell r="BK867" t="str">
            <v/>
          </cell>
          <cell r="BL867" t="str">
            <v/>
          </cell>
          <cell r="BM867" t="str">
            <v/>
          </cell>
          <cell r="BN867" t="str">
            <v/>
          </cell>
          <cell r="BO867" t="str">
            <v/>
          </cell>
          <cell r="BP867" t="str">
            <v/>
          </cell>
          <cell r="BQ867" t="str">
            <v/>
          </cell>
          <cell r="BR867" t="str">
            <v/>
          </cell>
          <cell r="BS867" t="str">
            <v/>
          </cell>
          <cell r="BT867" t="str">
            <v>นางสาวหฤทัย ขันทัง</v>
          </cell>
          <cell r="BU867">
            <v>888165010081</v>
          </cell>
          <cell r="BV867" t="str">
            <v>1.นางสาวหฤทัย  ขันทัง
2.นางอรุณี  วรรณภีระ
3.นายเพชร  วรรณภีระ
4.นางสาวทับทิม  จันทร์แก้ว
5.นายอ่อนศรี  ขันแก้ว</v>
          </cell>
          <cell r="BW867" t="str">
            <v>จำเลยที่ 1
จำเลยที่ 2 
คู่สมรสจำเลยที่ 2
จำเลยที่ 3
คู่สมรสจำเลยที่ 3</v>
          </cell>
          <cell r="BX867" t="str">
            <v>1 5016 00110 10 3
3 5016 00076 38 6
3 5016 00080 45 2
3 5016 00080 60 0
3 4305 00745 99 5</v>
          </cell>
          <cell r="BY867" t="e">
            <v>#NAME?</v>
          </cell>
          <cell r="BZ867" t="str">
            <v>ไม่พบทรัพย์</v>
          </cell>
          <cell r="CA867"/>
          <cell r="CB867"/>
          <cell r="CC867"/>
          <cell r="CD867"/>
          <cell r="CE867"/>
          <cell r="CF867"/>
          <cell r="CG867"/>
          <cell r="CH867"/>
          <cell r="CI867"/>
          <cell r="CJ867"/>
          <cell r="CK867"/>
          <cell r="CL867"/>
          <cell r="CM867"/>
          <cell r="CN867"/>
          <cell r="CO867"/>
        </row>
        <row r="868">
          <cell r="B868">
            <v>2343</v>
          </cell>
          <cell r="C868">
            <v>860</v>
          </cell>
          <cell r="D868">
            <v>30</v>
          </cell>
          <cell r="E868">
            <v>11</v>
          </cell>
          <cell r="F868">
            <v>2566</v>
          </cell>
          <cell r="G868">
            <v>800018360423</v>
          </cell>
          <cell r="H868" t="str">
            <v>นาย</v>
          </cell>
          <cell r="I868" t="str">
            <v>ธีระพงษ์</v>
          </cell>
          <cell r="J868" t="str">
            <v>แก้ววงค์วาน</v>
          </cell>
          <cell r="K868"/>
          <cell r="L868" t="str">
            <v>สารภี</v>
          </cell>
          <cell r="M868" t="str">
            <v>เชียงใหม่ 3</v>
          </cell>
          <cell r="N868">
            <v>8</v>
          </cell>
          <cell r="O868" t="str">
            <v>-</v>
          </cell>
          <cell r="P868" t="str">
            <v>1.บุคคลค้ำประกัน</v>
          </cell>
          <cell r="Q868"/>
          <cell r="R868"/>
          <cell r="S868" t="str">
            <v>จังหวัดฮอด</v>
          </cell>
          <cell r="T868" t="str">
            <v>ผบ.615</v>
          </cell>
          <cell r="U868">
            <v>2558</v>
          </cell>
          <cell r="V868" t="str">
            <v>ผบ.74</v>
          </cell>
          <cell r="W868">
            <v>2559</v>
          </cell>
          <cell r="X868"/>
          <cell r="Y868"/>
          <cell r="Z868"/>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
          </cell>
          <cell r="BD868" t="str">
            <v/>
          </cell>
          <cell r="BE868" t="str">
            <v/>
          </cell>
          <cell r="BF868" t="str">
            <v/>
          </cell>
          <cell r="BG868" t="str">
            <v/>
          </cell>
          <cell r="BH868" t="str">
            <v/>
          </cell>
          <cell r="BI868" t="str">
            <v/>
          </cell>
          <cell r="BJ868" t="str">
            <v/>
          </cell>
          <cell r="BK868" t="str">
            <v/>
          </cell>
          <cell r="BL868" t="str">
            <v/>
          </cell>
          <cell r="BM868" t="str">
            <v/>
          </cell>
          <cell r="BN868" t="str">
            <v/>
          </cell>
          <cell r="BO868" t="str">
            <v/>
          </cell>
          <cell r="BP868" t="str">
            <v/>
          </cell>
          <cell r="BQ868" t="str">
            <v/>
          </cell>
          <cell r="BR868" t="str">
            <v/>
          </cell>
          <cell r="BS868" t="str">
            <v/>
          </cell>
          <cell r="BT868" t="str">
            <v>นายธีระพงษ์ แก้ววงค์วาน</v>
          </cell>
          <cell r="BU868" t="str">
            <v>-</v>
          </cell>
          <cell r="BV868"/>
          <cell r="BW868"/>
          <cell r="BX868"/>
          <cell r="BY868"/>
          <cell r="BZ868"/>
          <cell r="CA868"/>
          <cell r="CB868"/>
          <cell r="CC868"/>
          <cell r="CD868"/>
          <cell r="CE868"/>
          <cell r="CF868"/>
          <cell r="CG868"/>
          <cell r="CH868"/>
          <cell r="CI868"/>
          <cell r="CJ868"/>
          <cell r="CK868"/>
          <cell r="CL868"/>
          <cell r="CM868"/>
          <cell r="CN868"/>
          <cell r="CO868"/>
        </row>
        <row r="869">
          <cell r="B869">
            <v>2344</v>
          </cell>
          <cell r="C869">
            <v>861</v>
          </cell>
          <cell r="D869"/>
          <cell r="E869"/>
          <cell r="F869"/>
          <cell r="G869">
            <v>800035945214</v>
          </cell>
          <cell r="H869" t="str">
            <v>นาย</v>
          </cell>
          <cell r="I869" t="str">
            <v>สอน</v>
          </cell>
          <cell r="J869" t="str">
            <v>สุริยงค์</v>
          </cell>
          <cell r="K869"/>
          <cell r="L869" t="str">
            <v>ฝาง</v>
          </cell>
          <cell r="M869" t="str">
            <v>เชียงใหม่ 2</v>
          </cell>
          <cell r="N869">
            <v>8</v>
          </cell>
          <cell r="O869" t="str">
            <v>สินเชื่อพัฒนาองค์กรชุมชน</v>
          </cell>
          <cell r="P869" t="str">
            <v>1.บุคคลค้ำประกัน</v>
          </cell>
          <cell r="Q869"/>
          <cell r="R869"/>
          <cell r="S869" t="str">
            <v>จังหวัดฝาง</v>
          </cell>
          <cell r="T869" t="str">
            <v>ผบ.1876</v>
          </cell>
          <cell r="U869">
            <v>2562</v>
          </cell>
          <cell r="V869" t="str">
            <v>ผบ.334</v>
          </cell>
          <cell r="W869">
            <v>2563</v>
          </cell>
          <cell r="X869">
            <v>11</v>
          </cell>
          <cell r="Y869">
            <v>2</v>
          </cell>
          <cell r="Z869">
            <v>2563</v>
          </cell>
          <cell r="AA869"/>
          <cell r="AB869"/>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300</v>
          </cell>
          <cell r="BD869">
            <v>10</v>
          </cell>
          <cell r="BE869">
            <v>6</v>
          </cell>
          <cell r="BF869">
            <v>2567</v>
          </cell>
          <cell r="BG869">
            <v>0</v>
          </cell>
          <cell r="BH869" t="str">
            <v>-</v>
          </cell>
          <cell r="BI869" t="str">
            <v>-</v>
          </cell>
          <cell r="BJ869" t="str">
            <v>-</v>
          </cell>
          <cell r="BK869">
            <v>0</v>
          </cell>
          <cell r="BL869">
            <v>220</v>
          </cell>
          <cell r="BM869">
            <v>0</v>
          </cell>
          <cell r="BN869" t="str">
            <v/>
          </cell>
          <cell r="BO869" t="str">
            <v/>
          </cell>
          <cell r="BP869" t="str">
            <v/>
          </cell>
          <cell r="BQ869" t="str">
            <v>-</v>
          </cell>
          <cell r="BR869" t="str">
            <v>-</v>
          </cell>
          <cell r="BS869" t="str">
            <v>-</v>
          </cell>
          <cell r="BT869" t="str">
            <v>นายสอน สุริยงค์</v>
          </cell>
          <cell r="BU869">
            <v>0</v>
          </cell>
          <cell r="BV869" t="str">
            <v>นายสอน  สุริยงค์</v>
          </cell>
          <cell r="BW869" t="str">
            <v>จำเลยที่ 1</v>
          </cell>
          <cell r="BX869" t="str">
            <v>3 5603 00285 73 6</v>
          </cell>
          <cell r="BY869" t="str">
            <v>-ไม่พบว่ามีกรรมสิทธิ์ในที่ดิน อ.ฝาง  จ.เชียงใหม่</v>
          </cell>
          <cell r="BZ869" t="str">
            <v>ไม่พบทรัพย์</v>
          </cell>
          <cell r="CA869"/>
          <cell r="CB869">
            <v>1</v>
          </cell>
          <cell r="CC869"/>
          <cell r="CD869"/>
          <cell r="CE869"/>
          <cell r="CF869"/>
          <cell r="CG869"/>
          <cell r="CH869"/>
          <cell r="CI869"/>
          <cell r="CJ869"/>
          <cell r="CK869"/>
          <cell r="CL869"/>
          <cell r="CM869"/>
          <cell r="CN869"/>
          <cell r="CO869"/>
        </row>
        <row r="870">
          <cell r="B870">
            <v>2345</v>
          </cell>
          <cell r="C870">
            <v>862</v>
          </cell>
          <cell r="D870">
            <v>19</v>
          </cell>
          <cell r="E870">
            <v>12</v>
          </cell>
          <cell r="F870">
            <v>2566</v>
          </cell>
          <cell r="G870">
            <v>800082176655</v>
          </cell>
          <cell r="H870" t="str">
            <v>นางสาว</v>
          </cell>
          <cell r="I870" t="str">
            <v xml:space="preserve">กชพร  </v>
          </cell>
          <cell r="J870" t="str">
            <v>จันทร์ศิริ</v>
          </cell>
          <cell r="K870">
            <v>1509900773121</v>
          </cell>
          <cell r="L870" t="str">
            <v>อมก๋อย</v>
          </cell>
          <cell r="M870" t="str">
            <v>เชียงใหม่ 3</v>
          </cell>
          <cell r="N870">
            <v>8</v>
          </cell>
          <cell r="O870" t="str">
            <v>ธนาคารประชาชน</v>
          </cell>
          <cell r="P870" t="str">
            <v>1.บุคคลค้ำประกัน</v>
          </cell>
          <cell r="Q870">
            <v>125000</v>
          </cell>
          <cell r="R870">
            <v>32794.47</v>
          </cell>
          <cell r="S870" t="str">
            <v>แขวงเชียงใหม่</v>
          </cell>
          <cell r="T870" t="str">
            <v>ผบE1666</v>
          </cell>
          <cell r="U870">
            <v>2564</v>
          </cell>
          <cell r="V870" t="str">
            <v>ผบE2401</v>
          </cell>
          <cell r="W870">
            <v>2564</v>
          </cell>
          <cell r="X870"/>
          <cell r="Y870"/>
          <cell r="Z870"/>
          <cell r="AA870">
            <v>8</v>
          </cell>
          <cell r="AB870">
            <v>9</v>
          </cell>
          <cell r="AC870">
            <v>2566</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 25/03/67//ลงผล 15/5/67//รายงานผล31/5/67</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นางสาวกชพร   จันทร์ศิริ</v>
          </cell>
          <cell r="BU870">
            <v>883263011072</v>
          </cell>
          <cell r="BV870" t="str">
            <v>1.นางสาวกชพร จันทร์ศิริ
2.นางนิลวรรณ วรรณปัน
3.นางสาวอัญชลี จีระกัน</v>
          </cell>
          <cell r="BW870" t="str">
            <v>จำเลยที่ 1
จำเลยที่ 2
จำเลยที่ 3</v>
          </cell>
          <cell r="BX870" t="str">
            <v xml:space="preserve">1-5099-00773-12-1
3-5010-00145-54-9
3-5106-00301-25-7
</v>
          </cell>
          <cell r="BY87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0" t="str">
            <v>พบ</v>
          </cell>
          <cell r="CA870"/>
          <cell r="CB870">
            <v>3</v>
          </cell>
          <cell r="CC870"/>
          <cell r="CD870"/>
          <cell r="CE870"/>
          <cell r="CF870"/>
          <cell r="CG870"/>
          <cell r="CH870"/>
          <cell r="CI870"/>
          <cell r="CJ870"/>
          <cell r="CK870"/>
          <cell r="CL870"/>
          <cell r="CM870"/>
          <cell r="CN870"/>
          <cell r="CO870"/>
        </row>
        <row r="871">
          <cell r="B871">
            <v>2346</v>
          </cell>
          <cell r="C871">
            <v>863</v>
          </cell>
          <cell r="D871">
            <v>19</v>
          </cell>
          <cell r="E871">
            <v>12</v>
          </cell>
          <cell r="F871">
            <v>2566</v>
          </cell>
          <cell r="G871">
            <v>800080202404</v>
          </cell>
          <cell r="H871" t="str">
            <v>นาย</v>
          </cell>
          <cell r="I871" t="str">
            <v>ธีรยุทธ</v>
          </cell>
          <cell r="J871" t="str">
            <v>เมืองมา</v>
          </cell>
          <cell r="K871">
            <v>1501600004079</v>
          </cell>
          <cell r="L871" t="str">
            <v>อมก๋อย</v>
          </cell>
          <cell r="M871" t="str">
            <v>เชียงใหม่ 3</v>
          </cell>
          <cell r="N871">
            <v>8</v>
          </cell>
          <cell r="O871" t="str">
            <v>ธนาคารประชาชน</v>
          </cell>
          <cell r="P871" t="str">
            <v>1.บุคคลค้ำประกัน</v>
          </cell>
          <cell r="Q871">
            <v>61108</v>
          </cell>
          <cell r="R871">
            <v>15726.4</v>
          </cell>
          <cell r="S871" t="str">
            <v>จังหวัดฮอด</v>
          </cell>
          <cell r="T871" t="str">
            <v>ผบE342</v>
          </cell>
          <cell r="U871">
            <v>2563</v>
          </cell>
          <cell r="V871" t="str">
            <v>ผบE1827</v>
          </cell>
          <cell r="W871">
            <v>2563</v>
          </cell>
          <cell r="X871">
            <v>11</v>
          </cell>
          <cell r="Y871">
            <v>2</v>
          </cell>
          <cell r="Z871">
            <v>2563</v>
          </cell>
          <cell r="AA871">
            <v>20</v>
          </cell>
          <cell r="AB871">
            <v>8</v>
          </cell>
          <cell r="AC871">
            <v>2563</v>
          </cell>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 25/03/67//ลงผล3/4/67//</v>
          </cell>
          <cell r="BC871" t="str">
            <v/>
          </cell>
          <cell r="BD871" t="str">
            <v/>
          </cell>
          <cell r="BE871" t="str">
            <v/>
          </cell>
          <cell r="BF871" t="str">
            <v/>
          </cell>
          <cell r="BG871" t="str">
            <v/>
          </cell>
          <cell r="BH871" t="str">
            <v/>
          </cell>
          <cell r="BI871" t="str">
            <v/>
          </cell>
          <cell r="BJ871" t="str">
            <v/>
          </cell>
          <cell r="BK871" t="str">
            <v/>
          </cell>
          <cell r="BL871" t="str">
            <v/>
          </cell>
          <cell r="BM871" t="str">
            <v/>
          </cell>
          <cell r="BN871" t="str">
            <v/>
          </cell>
          <cell r="BO871" t="str">
            <v/>
          </cell>
          <cell r="BP871" t="str">
            <v/>
          </cell>
          <cell r="BQ871" t="str">
            <v/>
          </cell>
          <cell r="BR871" t="str">
            <v/>
          </cell>
          <cell r="BS871" t="str">
            <v/>
          </cell>
          <cell r="BT871" t="str">
            <v>นายธีรยุทธ เมืองมา</v>
          </cell>
          <cell r="BU871">
            <v>883263011062</v>
          </cell>
          <cell r="BV871"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1" t="str">
            <v xml:space="preserve">จำเลยที่ 1
คู่สมรสจำเลยที่ 1
จำเลยที่ 2
คู่สมรสจำเลยที่ 2
จำเลยที่ 3
</v>
          </cell>
          <cell r="BX871" t="str">
            <v>1-5016-00004-07-9
5-1301-99005-89-3
3-5016-00175-14-7
3-5016-00176-77-1
1-5016-00054-22-0</v>
          </cell>
          <cell r="BY871"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1" t="str">
            <v>พบ</v>
          </cell>
          <cell r="CA871"/>
          <cell r="CB871">
            <v>5</v>
          </cell>
          <cell r="CC871"/>
          <cell r="CD871"/>
          <cell r="CE871"/>
          <cell r="CF871"/>
          <cell r="CG871"/>
          <cell r="CH871"/>
          <cell r="CI871"/>
          <cell r="CJ871"/>
          <cell r="CK871"/>
          <cell r="CL871"/>
          <cell r="CM871"/>
          <cell r="CN871"/>
          <cell r="CO871"/>
        </row>
        <row r="872">
          <cell r="B872">
            <v>2347</v>
          </cell>
          <cell r="C872">
            <v>864</v>
          </cell>
          <cell r="D872">
            <v>19</v>
          </cell>
          <cell r="E872">
            <v>12</v>
          </cell>
          <cell r="F872">
            <v>2566</v>
          </cell>
          <cell r="G872">
            <v>800068059974</v>
          </cell>
          <cell r="H872" t="str">
            <v>นาย</v>
          </cell>
          <cell r="I872" t="str">
            <v>ศุภวัฒน์</v>
          </cell>
          <cell r="J872" t="str">
            <v>สุจิตพงษ์</v>
          </cell>
          <cell r="K872">
            <v>5501800050484</v>
          </cell>
          <cell r="L872" t="str">
            <v>อมก๋อย</v>
          </cell>
          <cell r="M872" t="str">
            <v>เชียงใหม่ 3</v>
          </cell>
          <cell r="N872">
            <v>8</v>
          </cell>
          <cell r="O872" t="str">
            <v>ธนาคารประชาชน</v>
          </cell>
          <cell r="P872" t="str">
            <v>1.บุคคลค้ำประกัน</v>
          </cell>
          <cell r="Q872">
            <v>83332</v>
          </cell>
          <cell r="R872">
            <v>42851.96</v>
          </cell>
          <cell r="S872" t="str">
            <v>จังหวัดฮอด</v>
          </cell>
          <cell r="T872" t="str">
            <v>ผบE337</v>
          </cell>
          <cell r="U872">
            <v>2563</v>
          </cell>
          <cell r="V872" t="str">
            <v>ผบE1777</v>
          </cell>
          <cell r="W872">
            <v>2563</v>
          </cell>
          <cell r="X872">
            <v>19</v>
          </cell>
          <cell r="Y872">
            <v>8</v>
          </cell>
          <cell r="Z872">
            <v>2563</v>
          </cell>
          <cell r="AA872">
            <v>8</v>
          </cell>
          <cell r="AB872">
            <v>9</v>
          </cell>
          <cell r="AC872">
            <v>2566</v>
          </cell>
          <cell r="BB872" t="str">
            <v>สืบทรัพย์ 25/03/67//ลงผล3/4/67//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นายศุภวัฒน์ สุจิตพงษ์</v>
          </cell>
          <cell r="BU872">
            <v>883263011074</v>
          </cell>
          <cell r="BV872" t="str">
            <v>1.นายศุภวัฒน์ สุจิตพงษ์
2.นางสาวสุพร สุจิตพงษ์
3.นายประเสริฐ วางค้ามูล</v>
          </cell>
          <cell r="BW872" t="str">
            <v>จำเลยที่ 1
จำเลยที่ 2
จำเลยที่ 3</v>
          </cell>
          <cell r="BX872" t="str">
            <v>5-5018-00050-48-4
1-5018-00079-60-9
3-5018-00041-96-9</v>
          </cell>
          <cell r="BY8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2" t="str">
            <v>ไม่พบ</v>
          </cell>
          <cell r="CB872">
            <v>3</v>
          </cell>
          <cell r="CC872"/>
          <cell r="CF872"/>
          <cell r="CK872"/>
        </row>
        <row r="873">
          <cell r="B873">
            <v>2348</v>
          </cell>
          <cell r="C873">
            <v>865</v>
          </cell>
          <cell r="D873">
            <v>19</v>
          </cell>
          <cell r="E873">
            <v>12</v>
          </cell>
          <cell r="F873">
            <v>2566</v>
          </cell>
          <cell r="G873">
            <v>800050313603</v>
          </cell>
          <cell r="H873" t="str">
            <v>นาย</v>
          </cell>
          <cell r="I873" t="str">
            <v>หน่อปิ</v>
          </cell>
          <cell r="J873" t="str">
            <v>ศุภรนานา</v>
          </cell>
          <cell r="K873">
            <v>2501800023407</v>
          </cell>
          <cell r="L873" t="str">
            <v>อมก๋อย</v>
          </cell>
          <cell r="M873" t="str">
            <v>เชียงใหม่ 3</v>
          </cell>
          <cell r="N873">
            <v>8</v>
          </cell>
          <cell r="O873" t="str">
            <v>ธนาคารประชาชน</v>
          </cell>
          <cell r="P873" t="str">
            <v>1.บุคคลค้ำประกัน</v>
          </cell>
          <cell r="Q873">
            <v>90624.81</v>
          </cell>
          <cell r="R873">
            <v>28945.31</v>
          </cell>
          <cell r="S873" t="str">
            <v>จังหวัดฮอด</v>
          </cell>
          <cell r="T873" t="str">
            <v>ผบE347</v>
          </cell>
          <cell r="U873">
            <v>2563</v>
          </cell>
          <cell r="V873" t="str">
            <v>ผบE187</v>
          </cell>
          <cell r="W873">
            <v>2563</v>
          </cell>
          <cell r="AA873">
            <v>20</v>
          </cell>
          <cell r="AB873">
            <v>8</v>
          </cell>
          <cell r="AC873">
            <v>2563</v>
          </cell>
          <cell r="BB873" t="str">
            <v>สืบทรัพย์ 25/03/67//ลงผล2/4/67//รายงานผล2/4/67//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นายหน่อปิ ศุภรนานา</v>
          </cell>
          <cell r="BU873">
            <v>883263011053</v>
          </cell>
          <cell r="BV873" t="str">
            <v>1.นายหน่อปิ  ศุภรนานา
2.นายปุ๊เง จั๋นสุข 
3.นางโสภา เบี่ยจันทร์ 
4.นายมอซียู นิยมทศ
5.นายตุ๊แฮ ไทเย</v>
          </cell>
          <cell r="BW873" t="str">
            <v>จำเลยที่ 1
จำเลยที่ 2
คู่สมรสจำเลยที่ 2
จำเลยที่ 3
จำเลยที่ 4</v>
          </cell>
          <cell r="BX873" t="str">
            <v>2-5018-00023-40-7
2-5018-00018-26-8
3-5018-00161-29-8
2-5018-00095-13-1
 5-5018-01141-80-7</v>
          </cell>
          <cell r="BY873"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3" t="str">
            <v>ไม่พบ
ไม่พบ
ไม่พบ
ไม่พบ
ไม่พบ</v>
          </cell>
          <cell r="CB873">
            <v>5</v>
          </cell>
          <cell r="CC873"/>
          <cell r="CF873"/>
          <cell r="CK873"/>
        </row>
        <row r="874">
          <cell r="B874">
            <v>2349</v>
          </cell>
          <cell r="C874">
            <v>866</v>
          </cell>
          <cell r="D874">
            <v>19</v>
          </cell>
          <cell r="E874">
            <v>12</v>
          </cell>
          <cell r="F874">
            <v>2566</v>
          </cell>
          <cell r="G874">
            <v>800035418683</v>
          </cell>
          <cell r="H874" t="str">
            <v>จ่าสิบโท</v>
          </cell>
          <cell r="I874" t="str">
            <v>พิษณุ</v>
          </cell>
          <cell r="J874" t="str">
            <v>โพธิชัย</v>
          </cell>
          <cell r="K874">
            <v>3500900362952</v>
          </cell>
          <cell r="L874" t="str">
            <v>อมก๋อย</v>
          </cell>
          <cell r="M874" t="str">
            <v>เชียงใหม่ 3</v>
          </cell>
          <cell r="N874">
            <v>8</v>
          </cell>
          <cell r="O874" t="str">
            <v>ธนาคารประชาชน</v>
          </cell>
          <cell r="P874" t="str">
            <v>1.บุคคลค้ำประกัน</v>
          </cell>
          <cell r="Q874">
            <v>102737.09</v>
          </cell>
          <cell r="R874">
            <v>7899.5</v>
          </cell>
          <cell r="S874" t="str">
            <v>จังหวัดฮอด</v>
          </cell>
          <cell r="T874" t="str">
            <v>ผบE249</v>
          </cell>
          <cell r="U874">
            <v>2563</v>
          </cell>
          <cell r="V874" t="str">
            <v>ผบE1259</v>
          </cell>
          <cell r="W874">
            <v>2563</v>
          </cell>
          <cell r="X874">
            <v>19</v>
          </cell>
          <cell r="Y874">
            <v>8</v>
          </cell>
          <cell r="Z874">
            <v>2563</v>
          </cell>
          <cell r="AA874">
            <v>13</v>
          </cell>
          <cell r="AB874">
            <v>8</v>
          </cell>
          <cell r="AC874">
            <v>2563</v>
          </cell>
          <cell r="BB874" t="str">
            <v>สืบทรัพย์ครั้งที่หนึ่ง 22/03/67//ลงผล19/4/67//ลงผลคัดภาพลักษณ์17/5/2567//รายงานผล17/5/2567//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จ่าสิบโทพิษณุ โพธิชัย</v>
          </cell>
          <cell r="BU874">
            <v>883263011056</v>
          </cell>
          <cell r="BV874" t="str">
            <v>1.นายพิษณุ โพธิชัย
2.ว่าที่รต,หญิงอังคณา สุธาชัย
3.นายธวัชชัย สกุณาคีรี
4.นายปีกุนุ เลิศฤดี
5.นางคูจิ้ง เลิศฤดี</v>
          </cell>
          <cell r="BW874" t="str">
            <v>จำเลยที่ 1
คู่สมรสจำเลยที่ 1
จำเลยที่ 2
จำเลยที่ 3
คู่สมรสจำเลยที่ 3</v>
          </cell>
          <cell r="BX874" t="str">
            <v xml:space="preserve">3-5009-00362-95-2
1-5006-00081-90-1
3-5018-00162-96-1
3-5018-00014-79-1
3-5018-00014-46-5
</v>
          </cell>
          <cell r="BY874"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4" t="str">
            <v>พบ</v>
          </cell>
          <cell r="CB874">
            <v>5</v>
          </cell>
          <cell r="CC874"/>
          <cell r="CF874"/>
          <cell r="CK874"/>
        </row>
        <row r="875">
          <cell r="B875">
            <v>2350</v>
          </cell>
          <cell r="C875">
            <v>867</v>
          </cell>
          <cell r="D875">
            <v>19</v>
          </cell>
          <cell r="E875">
            <v>12</v>
          </cell>
          <cell r="F875">
            <v>2566</v>
          </cell>
          <cell r="G875">
            <v>800079975440</v>
          </cell>
          <cell r="H875" t="str">
            <v>นางสาว</v>
          </cell>
          <cell r="I875" t="str">
            <v>โยทะกา</v>
          </cell>
          <cell r="J875" t="str">
            <v>โนชัยวงค์</v>
          </cell>
          <cell r="K875">
            <v>1500900090662</v>
          </cell>
          <cell r="L875" t="str">
            <v>อมก๋อย</v>
          </cell>
          <cell r="M875" t="str">
            <v>เชียงใหม่ 3</v>
          </cell>
          <cell r="N875">
            <v>8</v>
          </cell>
          <cell r="O875" t="str">
            <v>ธนาคารประชาชน</v>
          </cell>
          <cell r="P875" t="str">
            <v>1.บุคคลค้ำประกัน</v>
          </cell>
          <cell r="Q875">
            <v>61325.43</v>
          </cell>
          <cell r="R875">
            <v>16658.47</v>
          </cell>
          <cell r="S875" t="str">
            <v>จังหวัดฝาง</v>
          </cell>
          <cell r="T875" t="str">
            <v>ผบE290</v>
          </cell>
          <cell r="U875">
            <v>2564</v>
          </cell>
          <cell r="V875" t="str">
            <v>ผบE640</v>
          </cell>
          <cell r="W875">
            <v>2564</v>
          </cell>
          <cell r="X875">
            <v>26</v>
          </cell>
          <cell r="Y875">
            <v>10</v>
          </cell>
          <cell r="Z875">
            <v>2564</v>
          </cell>
          <cell r="AA875">
            <v>20</v>
          </cell>
          <cell r="AB875">
            <v>8</v>
          </cell>
          <cell r="AC875">
            <v>2563</v>
          </cell>
          <cell r="BB875" t="str">
            <v>สืบทรัพย์ 22/1/67//ลงผลสืบทรัพย์26/3/67//</v>
          </cell>
          <cell r="BC875">
            <v>900</v>
          </cell>
          <cell r="BD875">
            <v>1</v>
          </cell>
          <cell r="BE875">
            <v>7</v>
          </cell>
          <cell r="BF875">
            <v>2567</v>
          </cell>
          <cell r="BG875">
            <v>0</v>
          </cell>
          <cell r="BH875" t="str">
            <v>-</v>
          </cell>
          <cell r="BI875" t="str">
            <v>-</v>
          </cell>
          <cell r="BJ875" t="str">
            <v>-</v>
          </cell>
          <cell r="BK875">
            <v>0</v>
          </cell>
          <cell r="BL875">
            <v>1065</v>
          </cell>
          <cell r="BM875">
            <v>0</v>
          </cell>
          <cell r="BN875" t="str">
            <v/>
          </cell>
          <cell r="BO875" t="str">
            <v/>
          </cell>
          <cell r="BP875" t="str">
            <v/>
          </cell>
          <cell r="BQ875" t="str">
            <v>-</v>
          </cell>
          <cell r="BR875" t="str">
            <v>-</v>
          </cell>
          <cell r="BS875" t="str">
            <v>-</v>
          </cell>
          <cell r="BT875" t="str">
            <v>นางสาวโยทะกา โนชัยวงค์</v>
          </cell>
          <cell r="BU875">
            <v>883263011188</v>
          </cell>
          <cell r="BV875" t="str">
            <v>1.นางสาวโยทะกา   โนชัยวงค์
2.นางสาวดวงตา  ใฝ่การงานรุ่งเรือง
3.นางสาวพรทิพย์  คงอ้าย</v>
          </cell>
          <cell r="BW875" t="str">
            <v>จำเลยที่ 1
จำเลยที่ 2
จำเลยที่ 3</v>
          </cell>
          <cell r="BX875" t="str">
            <v>1-5009-00090-66-2
1-5804-00117-23-5
1-5804-00156-36-2</v>
          </cell>
          <cell r="BY875"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5" t="str">
            <v>ไม่พบ</v>
          </cell>
          <cell r="CB875"/>
          <cell r="CC875"/>
          <cell r="CF875"/>
          <cell r="CK875"/>
        </row>
        <row r="876">
          <cell r="B876">
            <v>2351</v>
          </cell>
          <cell r="C876">
            <v>868</v>
          </cell>
          <cell r="D876">
            <v>19</v>
          </cell>
          <cell r="E876">
            <v>12</v>
          </cell>
          <cell r="F876">
            <v>2566</v>
          </cell>
          <cell r="G876">
            <v>800085206855</v>
          </cell>
          <cell r="H876" t="str">
            <v>นาย</v>
          </cell>
          <cell r="I876" t="str">
            <v>ศตวรรษ</v>
          </cell>
          <cell r="J876" t="str">
            <v>อกตัน</v>
          </cell>
          <cell r="K876">
            <v>1529900512808</v>
          </cell>
          <cell r="L876" t="str">
            <v>อมก๋อย</v>
          </cell>
          <cell r="M876" t="str">
            <v>เชียงใหม่ 3</v>
          </cell>
          <cell r="N876">
            <v>8</v>
          </cell>
          <cell r="O876" t="str">
            <v>ธนาคารประชาชน</v>
          </cell>
          <cell r="P876" t="str">
            <v>1.บุคคลค้ำประกัน</v>
          </cell>
          <cell r="Q876">
            <v>124636.03</v>
          </cell>
          <cell r="R876">
            <v>13265.89</v>
          </cell>
          <cell r="S876" t="str">
            <v>แขวงเชียงใหม่</v>
          </cell>
          <cell r="T876" t="str">
            <v>ผบE1029</v>
          </cell>
          <cell r="U876">
            <v>2563</v>
          </cell>
          <cell r="V876" t="str">
            <v>ผบE1330</v>
          </cell>
          <cell r="W876">
            <v>2563</v>
          </cell>
          <cell r="AA876">
            <v>29</v>
          </cell>
          <cell r="AB876">
            <v>9</v>
          </cell>
          <cell r="AC876">
            <v>2563</v>
          </cell>
          <cell r="BB876" t="str">
            <v>สืบทรัพย์ 22/03/67//ลงผล3/4/67//</v>
          </cell>
          <cell r="BC876" t="str">
            <v/>
          </cell>
          <cell r="BD876" t="str">
            <v/>
          </cell>
          <cell r="BE876" t="str">
            <v/>
          </cell>
          <cell r="BF876" t="str">
            <v/>
          </cell>
          <cell r="BG876" t="str">
            <v/>
          </cell>
          <cell r="BH876" t="str">
            <v/>
          </cell>
          <cell r="BI876" t="str">
            <v/>
          </cell>
          <cell r="BJ876" t="str">
            <v/>
          </cell>
          <cell r="BK876" t="str">
            <v/>
          </cell>
          <cell r="BL876" t="str">
            <v/>
          </cell>
          <cell r="BM876" t="str">
            <v/>
          </cell>
          <cell r="BN876" t="str">
            <v/>
          </cell>
          <cell r="BO876" t="str">
            <v/>
          </cell>
          <cell r="BP876" t="str">
            <v/>
          </cell>
          <cell r="BQ876" t="str">
            <v/>
          </cell>
          <cell r="BR876" t="str">
            <v/>
          </cell>
          <cell r="BS876" t="str">
            <v/>
          </cell>
          <cell r="BT876" t="str">
            <v>นายศตวรรษ อกตัน</v>
          </cell>
          <cell r="BU876">
            <v>883263011190</v>
          </cell>
          <cell r="BV876" t="str">
            <v>1.นายศตวรรษ อกตัน 
2.นางสาวนุชวรา พ่วงแย้ม
3.นางสาวศิรานี พยาเรือน
4.นายณัฐกร ใสแสง</v>
          </cell>
          <cell r="BW876" t="str">
            <v xml:space="preserve">จำเลยที่ 1
จำเลยที่ 2
จำเลยที่ 3
คู่สมรสจำเลยที่ 3
</v>
          </cell>
          <cell r="BX876" t="str">
            <v>1-5299-00512-80-8
1-5201-00096-21-6
1-5099-00940-77-0
1-5099-00960-63-1</v>
          </cell>
          <cell r="BY876"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6" t="str">
            <v>พบ</v>
          </cell>
          <cell r="CB876">
            <v>4</v>
          </cell>
          <cell r="CC876"/>
          <cell r="CF876"/>
          <cell r="CK876"/>
        </row>
        <row r="877">
          <cell r="B877">
            <v>2352</v>
          </cell>
          <cell r="C877">
            <v>869</v>
          </cell>
          <cell r="D877">
            <v>19</v>
          </cell>
          <cell r="E877">
            <v>12</v>
          </cell>
          <cell r="F877">
            <v>2566</v>
          </cell>
          <cell r="G877">
            <v>800085798166</v>
          </cell>
          <cell r="H877" t="str">
            <v>นาย</v>
          </cell>
          <cell r="I877" t="str">
            <v>กวีณัท</v>
          </cell>
          <cell r="J877" t="str">
            <v>เธียรธนดิช</v>
          </cell>
          <cell r="K877">
            <v>3620600362034</v>
          </cell>
          <cell r="L877" t="str">
            <v>อมก๋อย</v>
          </cell>
          <cell r="M877" t="str">
            <v>เชียงใหม่ 3</v>
          </cell>
          <cell r="N877">
            <v>8</v>
          </cell>
          <cell r="O877" t="str">
            <v>ธนาคารประชาชน</v>
          </cell>
          <cell r="P877" t="str">
            <v>1.บุคคลค้ำประกัน</v>
          </cell>
          <cell r="Q877">
            <v>181244</v>
          </cell>
          <cell r="R877">
            <v>23380.6</v>
          </cell>
          <cell r="S877" t="str">
            <v>แขวงเชียงใหม่</v>
          </cell>
          <cell r="T877" t="str">
            <v>ผบE1034</v>
          </cell>
          <cell r="U877">
            <v>2563</v>
          </cell>
          <cell r="V877" t="str">
            <v>ผบE1356</v>
          </cell>
          <cell r="W877">
            <v>2563</v>
          </cell>
          <cell r="X877">
            <v>26</v>
          </cell>
          <cell r="Y877">
            <v>10</v>
          </cell>
          <cell r="Z877">
            <v>2564</v>
          </cell>
          <cell r="AA877">
            <v>29</v>
          </cell>
          <cell r="AB877">
            <v>9</v>
          </cell>
          <cell r="AC877">
            <v>2563</v>
          </cell>
          <cell r="BB877" t="str">
            <v>สืบทรัพย์ 22/03/67//ลงผล3/4/67//</v>
          </cell>
          <cell r="BC877" t="str">
            <v/>
          </cell>
          <cell r="BD877" t="str">
            <v/>
          </cell>
          <cell r="BE877" t="str">
            <v/>
          </cell>
          <cell r="BF877" t="str">
            <v/>
          </cell>
          <cell r="BG877" t="str">
            <v/>
          </cell>
          <cell r="BH877" t="str">
            <v/>
          </cell>
          <cell r="BI877" t="str">
            <v/>
          </cell>
          <cell r="BJ877" t="str">
            <v/>
          </cell>
          <cell r="BK877" t="str">
            <v/>
          </cell>
          <cell r="BL877" t="str">
            <v/>
          </cell>
          <cell r="BM877" t="str">
            <v/>
          </cell>
          <cell r="BN877" t="str">
            <v/>
          </cell>
          <cell r="BO877" t="str">
            <v/>
          </cell>
          <cell r="BP877" t="str">
            <v/>
          </cell>
          <cell r="BQ877" t="str">
            <v/>
          </cell>
          <cell r="BR877" t="str">
            <v/>
          </cell>
          <cell r="BS877" t="str">
            <v/>
          </cell>
          <cell r="BT877" t="str">
            <v>นายกวีณัท เธียรธนดิช</v>
          </cell>
          <cell r="BU877">
            <v>883263011058</v>
          </cell>
          <cell r="BV877" t="str">
            <v>1.นายกวีนัท เธียธนดิช
2.นางวีระเพ็ญ ปักกาเวสา
3.นางสาวจินต์กัญยา ศศิกำชนม์</v>
          </cell>
          <cell r="BW877" t="str">
            <v>จำเลยที่ 1
คู่สมรสจำเลยที่ 1
จำเลยที่ 2</v>
          </cell>
          <cell r="BX877" t="str">
            <v>3-2606-00362-03-4
3-4410-00259-68-5
3-5099-00254-75-9</v>
          </cell>
          <cell r="BY877"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7" t="str">
            <v>พบ</v>
          </cell>
          <cell r="CB877">
            <v>3</v>
          </cell>
          <cell r="CC877"/>
          <cell r="CF877"/>
          <cell r="CK877"/>
        </row>
        <row r="878">
          <cell r="B878">
            <v>2353</v>
          </cell>
          <cell r="C878">
            <v>870</v>
          </cell>
          <cell r="D878">
            <v>19</v>
          </cell>
          <cell r="E878">
            <v>12</v>
          </cell>
          <cell r="F878">
            <v>2566</v>
          </cell>
          <cell r="G878">
            <v>800085915828</v>
          </cell>
          <cell r="H878" t="str">
            <v>นางสาว</v>
          </cell>
          <cell r="I878" t="str">
            <v>เจนจิรา</v>
          </cell>
          <cell r="J878" t="str">
            <v>สีขวา</v>
          </cell>
          <cell r="K878">
            <v>1501800059811</v>
          </cell>
          <cell r="L878" t="str">
            <v>อมก๋อย</v>
          </cell>
          <cell r="M878" t="str">
            <v>เชียงใหม่ 3</v>
          </cell>
          <cell r="N878">
            <v>8</v>
          </cell>
          <cell r="O878" t="str">
            <v>ธนาคารประชาชน</v>
          </cell>
          <cell r="P878" t="str">
            <v>1.บุคคลค้ำประกัน</v>
          </cell>
          <cell r="Q878">
            <v>72220</v>
          </cell>
          <cell r="R878">
            <v>13300.32</v>
          </cell>
          <cell r="S878" t="str">
            <v>จังหวัดฮอด</v>
          </cell>
          <cell r="T878" t="str">
            <v>ผบE344</v>
          </cell>
          <cell r="U878">
            <v>2563</v>
          </cell>
          <cell r="V878" t="str">
            <v>ผบE184</v>
          </cell>
          <cell r="W878">
            <v>2563</v>
          </cell>
          <cell r="X878">
            <v>20</v>
          </cell>
          <cell r="Y878">
            <v>8</v>
          </cell>
          <cell r="Z878">
            <v>2563</v>
          </cell>
          <cell r="AA878">
            <v>29</v>
          </cell>
          <cell r="AB878">
            <v>9</v>
          </cell>
          <cell r="AC878">
            <v>2563</v>
          </cell>
          <cell r="BB878" t="str">
            <v>สืบทรัพย์ 22/1/67//ลงผลสืบทรัพย์ 26/3/67</v>
          </cell>
          <cell r="BC878">
            <v>900</v>
          </cell>
          <cell r="BD878">
            <v>1</v>
          </cell>
          <cell r="BE878">
            <v>7</v>
          </cell>
          <cell r="BF878">
            <v>2567</v>
          </cell>
          <cell r="BG878">
            <v>0</v>
          </cell>
          <cell r="BH878" t="str">
            <v>-</v>
          </cell>
          <cell r="BI878" t="str">
            <v>-</v>
          </cell>
          <cell r="BJ878" t="str">
            <v>-</v>
          </cell>
          <cell r="BK878">
            <v>0</v>
          </cell>
          <cell r="BL878">
            <v>750</v>
          </cell>
          <cell r="BM878">
            <v>0</v>
          </cell>
          <cell r="BN878" t="str">
            <v/>
          </cell>
          <cell r="BO878" t="str">
            <v/>
          </cell>
          <cell r="BP878" t="str">
            <v/>
          </cell>
          <cell r="BQ878" t="str">
            <v>-</v>
          </cell>
          <cell r="BR878" t="str">
            <v>-</v>
          </cell>
          <cell r="BS878" t="str">
            <v>-</v>
          </cell>
          <cell r="BT878" t="str">
            <v>นางสาวเจนจิรา สีขวา</v>
          </cell>
          <cell r="BU878">
            <v>883263011059</v>
          </cell>
          <cell r="BV878" t="str">
            <v>1.นางสาวเจนจิรา  สีขวา 
2.นางวันดา  เอโหย่
3.นาจำรัส  เอโหย่</v>
          </cell>
          <cell r="BW878" t="str">
            <v>จำเลยที่ 1
จำเลยที่ 2
คู่สมรสจำเลยที่ 2</v>
          </cell>
          <cell r="BX878" t="str">
            <v>1-5018-00059-81-1
3-5018-00003-14-5
3-5018-00001-87-8</v>
          </cell>
          <cell r="BY878"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78" t="str">
            <v>ไม่พบ</v>
          </cell>
          <cell r="CB878">
            <v>3</v>
          </cell>
          <cell r="CC878"/>
          <cell r="CF878"/>
          <cell r="CK878"/>
        </row>
        <row r="879">
          <cell r="B879">
            <v>2354</v>
          </cell>
          <cell r="C879">
            <v>871</v>
          </cell>
          <cell r="D879">
            <v>19</v>
          </cell>
          <cell r="E879">
            <v>12</v>
          </cell>
          <cell r="F879">
            <v>2566</v>
          </cell>
          <cell r="G879">
            <v>800094197244</v>
          </cell>
          <cell r="H879" t="str">
            <v>นาย</v>
          </cell>
          <cell r="I879" t="str">
            <v>ประเวช</v>
          </cell>
          <cell r="J879" t="str">
            <v>เบญญาบุษกร</v>
          </cell>
          <cell r="K879">
            <v>5501801123931</v>
          </cell>
          <cell r="L879" t="str">
            <v>อมก๋ฮย</v>
          </cell>
          <cell r="M879" t="str">
            <v>เชียงใหม่ 3</v>
          </cell>
          <cell r="N879">
            <v>8</v>
          </cell>
          <cell r="O879" t="str">
            <v>ธนาคารประชาชน</v>
          </cell>
          <cell r="P879" t="str">
            <v>1.บุคคลค้ำประกัน</v>
          </cell>
          <cell r="Q879">
            <v>44627.67</v>
          </cell>
          <cell r="R879">
            <v>3434.86</v>
          </cell>
          <cell r="S879" t="str">
            <v>จังหวัดฮอด</v>
          </cell>
          <cell r="T879" t="str">
            <v>ผบE336</v>
          </cell>
          <cell r="U879">
            <v>2563</v>
          </cell>
          <cell r="V879" t="str">
            <v>ผบE176</v>
          </cell>
          <cell r="W879">
            <v>2563</v>
          </cell>
          <cell r="AA879">
            <v>19</v>
          </cell>
          <cell r="AB879">
            <v>8</v>
          </cell>
          <cell r="AC879">
            <v>2563</v>
          </cell>
          <cell r="BB879" t="str">
            <v>สืบทรัพย์ 25/04/67//ลงผล 10/5/67//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นายประเวช เบญญาบุษกร</v>
          </cell>
          <cell r="BU879">
            <v>883263011189</v>
          </cell>
          <cell r="BV879" t="str">
            <v>1.นายประเวช เบญญาบุษกร
2.นางจะปือ อำรุงสาคร
3.นางสาวสุดสวย อำรุงสาคร</v>
          </cell>
          <cell r="BW879" t="str">
            <v xml:space="preserve">จำเลยที่ 1
จำเลยที่ 2
จำเลยที่ 3
</v>
          </cell>
          <cell r="BX879" t="str">
            <v xml:space="preserve">5-5018-01123-93-1
5-5018-00033-44-0
2-5018-01151-83-2
</v>
          </cell>
          <cell r="BY87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9" t="str">
            <v>ไม่พบ</v>
          </cell>
          <cell r="CB879">
            <v>3</v>
          </cell>
          <cell r="CC879"/>
          <cell r="CF879"/>
          <cell r="CK879"/>
        </row>
        <row r="880">
          <cell r="B880">
            <v>2355</v>
          </cell>
          <cell r="C880">
            <v>872</v>
          </cell>
          <cell r="D880">
            <v>19</v>
          </cell>
          <cell r="E880">
            <v>12</v>
          </cell>
          <cell r="F880">
            <v>2566</v>
          </cell>
          <cell r="G880">
            <v>800063377934</v>
          </cell>
          <cell r="H880" t="str">
            <v>นางสาว</v>
          </cell>
          <cell r="I880" t="str">
            <v>พิไลลักษณ์</v>
          </cell>
          <cell r="J880" t="str">
            <v>ปัญญาหนิ้ว</v>
          </cell>
          <cell r="K880">
            <v>5501801123931</v>
          </cell>
          <cell r="L880" t="str">
            <v>จอมทอง</v>
          </cell>
          <cell r="M880" t="str">
            <v>เชียงใหม่ 3</v>
          </cell>
          <cell r="N880">
            <v>8</v>
          </cell>
          <cell r="O880" t="str">
            <v>พัฒนาองค์กรชุมชน</v>
          </cell>
          <cell r="P880" t="str">
            <v>1.บุคคลค้ำประกัน</v>
          </cell>
          <cell r="Q880">
            <v>34418.46</v>
          </cell>
          <cell r="R880">
            <v>17504.47</v>
          </cell>
          <cell r="S880" t="str">
            <v>จังหวัดฮอด</v>
          </cell>
          <cell r="T880" t="str">
            <v>ผบE188</v>
          </cell>
          <cell r="U880">
            <v>2566</v>
          </cell>
          <cell r="V880" t="str">
            <v>ผบE475</v>
          </cell>
          <cell r="W880">
            <v>2566</v>
          </cell>
          <cell r="X880">
            <v>16</v>
          </cell>
          <cell r="Y880">
            <v>5</v>
          </cell>
          <cell r="Z880">
            <v>2566</v>
          </cell>
          <cell r="BB880" t="str">
            <v>สืบทรัพย์ 25/04/67//ลงผล 10/5/67//</v>
          </cell>
          <cell r="BC880" t="str">
            <v/>
          </cell>
          <cell r="BD880" t="str">
            <v/>
          </cell>
          <cell r="BE880" t="str">
            <v/>
          </cell>
          <cell r="BF880" t="str">
            <v/>
          </cell>
          <cell r="BG880" t="str">
            <v/>
          </cell>
          <cell r="BH880" t="str">
            <v/>
          </cell>
          <cell r="BI880" t="str">
            <v/>
          </cell>
          <cell r="BJ880" t="str">
            <v/>
          </cell>
          <cell r="BK880" t="str">
            <v/>
          </cell>
          <cell r="BL880" t="str">
            <v/>
          </cell>
          <cell r="BM880" t="str">
            <v/>
          </cell>
          <cell r="BN880" t="str">
            <v/>
          </cell>
          <cell r="BO880" t="str">
            <v/>
          </cell>
          <cell r="BP880" t="str">
            <v/>
          </cell>
          <cell r="BQ880" t="str">
            <v/>
          </cell>
          <cell r="BR880" t="str">
            <v/>
          </cell>
          <cell r="BS880" t="str">
            <v/>
          </cell>
          <cell r="BT880" t="str">
            <v>นางสาวพิไลลักษณ์ ปัญญาหนิ้ว</v>
          </cell>
          <cell r="BU880">
            <v>888165010611</v>
          </cell>
          <cell r="BV880"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0" t="str">
            <v>จำเลยที่ 1
คู่สมรสจำเลยที่ 1
จำเลยที่ 2
คู่สมรสจำเลยที่ 2
จำเลยที่ 3
คู่สมรสจำเลยที่ 3</v>
          </cell>
          <cell r="BX880" t="str">
            <v>1-5099-00181-96-8
1-5011-00073-29-2
3-5012-00547-67-5
3-5002-00571-12-5
3-5002-00835-21-1
1-5099-00961-95-5</v>
          </cell>
          <cell r="BY88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0" t="str">
            <v>พบ</v>
          </cell>
          <cell r="CB880">
            <v>6</v>
          </cell>
          <cell r="CC880"/>
          <cell r="CF880"/>
          <cell r="CK880"/>
        </row>
        <row r="881">
          <cell r="B881">
            <v>2356</v>
          </cell>
          <cell r="C881">
            <v>873</v>
          </cell>
          <cell r="D881">
            <v>19</v>
          </cell>
          <cell r="E881">
            <v>12</v>
          </cell>
          <cell r="F881">
            <v>2566</v>
          </cell>
          <cell r="G881">
            <v>800130908992</v>
          </cell>
          <cell r="H881" t="str">
            <v>นาง</v>
          </cell>
          <cell r="I881" t="str">
            <v>สมศรี</v>
          </cell>
          <cell r="J881" t="str">
            <v>อินต๊ะปาน</v>
          </cell>
          <cell r="K881">
            <v>3510600486532</v>
          </cell>
          <cell r="L881" t="str">
            <v>จอมทอง</v>
          </cell>
          <cell r="M881" t="str">
            <v>เชียงใหม่ 3</v>
          </cell>
          <cell r="N881">
            <v>8</v>
          </cell>
          <cell r="O881" t="str">
            <v>ธนาคารประชาชน</v>
          </cell>
          <cell r="P881" t="str">
            <v>1.บุคคลค้ำประกัน</v>
          </cell>
          <cell r="Q881">
            <v>45310.58</v>
          </cell>
          <cell r="R881">
            <v>6936.02</v>
          </cell>
          <cell r="S881" t="str">
            <v>แขวงเชียงใหม่</v>
          </cell>
          <cell r="T881" t="str">
            <v>ผบE368</v>
          </cell>
          <cell r="U881">
            <v>2566</v>
          </cell>
          <cell r="V881" t="str">
            <v>ผบE1874</v>
          </cell>
          <cell r="W881">
            <v>2566</v>
          </cell>
          <cell r="X881">
            <v>13</v>
          </cell>
          <cell r="Y881">
            <v>3</v>
          </cell>
          <cell r="Z881">
            <v>2566</v>
          </cell>
          <cell r="AA881">
            <v>19</v>
          </cell>
          <cell r="AB881">
            <v>8</v>
          </cell>
          <cell r="AC881">
            <v>2563</v>
          </cell>
          <cell r="BB881" t="str">
            <v>สืบทรัพย์ครั้งที่หนึ่ง 25/03/67//ลงผล6/4/67//</v>
          </cell>
          <cell r="BC881" t="str">
            <v/>
          </cell>
          <cell r="BD881" t="str">
            <v/>
          </cell>
          <cell r="BE881" t="str">
            <v/>
          </cell>
          <cell r="BF881" t="str">
            <v/>
          </cell>
          <cell r="BG881" t="str">
            <v/>
          </cell>
          <cell r="BH881" t="str">
            <v/>
          </cell>
          <cell r="BI881" t="str">
            <v/>
          </cell>
          <cell r="BJ881" t="str">
            <v/>
          </cell>
          <cell r="BK881" t="str">
            <v/>
          </cell>
          <cell r="BL881" t="str">
            <v/>
          </cell>
          <cell r="BM881" t="str">
            <v/>
          </cell>
          <cell r="BN881" t="str">
            <v/>
          </cell>
          <cell r="BO881" t="str">
            <v/>
          </cell>
          <cell r="BP881" t="str">
            <v/>
          </cell>
          <cell r="BQ881" t="str">
            <v/>
          </cell>
          <cell r="BR881" t="str">
            <v/>
          </cell>
          <cell r="BS881" t="str">
            <v/>
          </cell>
          <cell r="BT881" t="str">
            <v>นางสมศรี อินต๊ะปาน</v>
          </cell>
          <cell r="BU881">
            <v>888165010502</v>
          </cell>
          <cell r="BV881" t="str">
            <v>1. นางสมศรี อินต๊ะปาน
2.นายวีรพงษื อินต๊ะปาน
3. นายนิพน พรหมหล้า
4.นางจรรยา พรหมหล้า</v>
          </cell>
          <cell r="BW881" t="str">
            <v>จำเลยที่ 1
คู่สมรสจำเลยที่ 1
จำเลยที่ 2
คู่สมรสจำเลยที่ 2</v>
          </cell>
          <cell r="BX881" t="str">
            <v xml:space="preserve">3-5106-00486-53-2
3-5002-00916-17-3
3-5002-00918-50-8
3-5002-00820-49-4
</v>
          </cell>
          <cell r="BY881"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1" t="str">
            <v>พบ</v>
          </cell>
          <cell r="CB881">
            <v>4</v>
          </cell>
          <cell r="CC881"/>
          <cell r="CF881"/>
          <cell r="CK881"/>
        </row>
        <row r="882">
          <cell r="B882">
            <v>2357</v>
          </cell>
          <cell r="C882">
            <v>874</v>
          </cell>
          <cell r="D882">
            <v>19</v>
          </cell>
          <cell r="E882">
            <v>12</v>
          </cell>
          <cell r="F882">
            <v>2566</v>
          </cell>
          <cell r="G882">
            <v>800059344658</v>
          </cell>
          <cell r="H882" t="str">
            <v>นาง</v>
          </cell>
          <cell r="I882" t="str">
            <v>เครือวัลย์</v>
          </cell>
          <cell r="J882" t="str">
            <v>จินใจ</v>
          </cell>
          <cell r="K882">
            <v>3500200615467</v>
          </cell>
          <cell r="L882" t="str">
            <v>จอมทอง</v>
          </cell>
          <cell r="M882" t="str">
            <v>เชียงใหม่ 3</v>
          </cell>
          <cell r="N882">
            <v>8</v>
          </cell>
          <cell r="O882" t="str">
            <v>องค์กรชุมชน</v>
          </cell>
          <cell r="P882" t="str">
            <v>1.บุคคลค้ำประกัน</v>
          </cell>
          <cell r="Q882">
            <v>45199.82</v>
          </cell>
          <cell r="R882">
            <v>6289.31</v>
          </cell>
          <cell r="S882" t="str">
            <v>จังหวัดฮอด</v>
          </cell>
          <cell r="T882" t="str">
            <v>ผบE175</v>
          </cell>
          <cell r="U882">
            <v>2566</v>
          </cell>
          <cell r="V882" t="str">
            <v>ผบE488</v>
          </cell>
          <cell r="W882">
            <v>2566</v>
          </cell>
          <cell r="X882">
            <v>16</v>
          </cell>
          <cell r="Y882">
            <v>5</v>
          </cell>
          <cell r="Z882">
            <v>2566</v>
          </cell>
          <cell r="BB882" t="str">
            <v>สืบทรัพย์ 25/03/67//ลงผล6/4/67//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นางเครือวัลย์ จินใจ</v>
          </cell>
          <cell r="BU882">
            <v>888165010503</v>
          </cell>
          <cell r="BV882" t="str">
            <v xml:space="preserve">1. นางเครือวัลยื จินใจหรือจีนใจ
2.นายนิพันธ์ จีนใจ
3. นางสุทแก้ว เประกันยา
4.นางคำทอง เสริฐสม
5.จ.อ.จรัญ เสริฐสม </v>
          </cell>
          <cell r="BW882" t="str">
            <v>จำเลยที่ 1
คู่สมรสจำเลยที่ 1
จำเลยที่ 2
จำเลยที่ 3
คู่สมรสจำเลยที่ 3</v>
          </cell>
          <cell r="BX882" t="str">
            <v xml:space="preserve">3-5002-00615-46-7
3-5002-00676-57-1
3-5002-00626-68-0
3-5002-00612-80-8
3-5002-00612-86-7
</v>
          </cell>
          <cell r="BY882"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2" t="str">
            <v>พบ</v>
          </cell>
          <cell r="CB882">
            <v>5</v>
          </cell>
          <cell r="CC882"/>
          <cell r="CF882"/>
          <cell r="CK882"/>
        </row>
        <row r="883">
          <cell r="B883">
            <v>2358</v>
          </cell>
          <cell r="C883">
            <v>875</v>
          </cell>
          <cell r="D883">
            <v>19</v>
          </cell>
          <cell r="E883">
            <v>12</v>
          </cell>
          <cell r="F883">
            <v>2566</v>
          </cell>
          <cell r="G883">
            <v>800060534925</v>
          </cell>
          <cell r="H883" t="str">
            <v>นาง</v>
          </cell>
          <cell r="I883" t="str">
            <v>สุพร</v>
          </cell>
          <cell r="J883" t="str">
            <v>สุยะกัน</v>
          </cell>
          <cell r="K883">
            <v>3500200609939</v>
          </cell>
          <cell r="L883" t="str">
            <v>จอมทอง</v>
          </cell>
          <cell r="M883" t="str">
            <v>เชียงใหม่ 3</v>
          </cell>
          <cell r="N883">
            <v>8</v>
          </cell>
          <cell r="O883" t="str">
            <v>องค์กรชุมชน</v>
          </cell>
          <cell r="P883" t="str">
            <v>1.บุคคลค้ำประกัน</v>
          </cell>
          <cell r="Q883">
            <v>82622.3</v>
          </cell>
          <cell r="R883">
            <v>17488.23</v>
          </cell>
          <cell r="S883" t="str">
            <v>จังหวัดฮอด</v>
          </cell>
          <cell r="T883" t="str">
            <v>ผบ.1184</v>
          </cell>
          <cell r="U883">
            <v>2562</v>
          </cell>
          <cell r="V883" t="str">
            <v>ผบ.1148</v>
          </cell>
          <cell r="W883">
            <v>2562</v>
          </cell>
          <cell r="X883">
            <v>13</v>
          </cell>
          <cell r="Y883">
            <v>3</v>
          </cell>
          <cell r="Z883">
            <v>2566</v>
          </cell>
          <cell r="AA883">
            <v>18</v>
          </cell>
          <cell r="AB883">
            <v>11</v>
          </cell>
          <cell r="AC883">
            <v>2562</v>
          </cell>
          <cell r="BB883" t="str">
            <v>สืบทรัพย์ 25/03/67//ลงผล6/4/67//ลงผลคัดภาพลักษณ์22/4/2567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นางสุพร สุยะกัน</v>
          </cell>
          <cell r="BU883">
            <v>883262011925</v>
          </cell>
          <cell r="BV883"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3" t="str">
            <v>จำเลยที่ 1
คู่สมรสจำเลยที่ 1
จำเลยที่ 2
จำเลยที่ 3
จำเลยที่ 4
คู่สมรสจำเลยที่ 4</v>
          </cell>
          <cell r="BX883" t="str">
            <v xml:space="preserve">3-5002-00609-93-9
3-5002-00002-31-7
3-5002-00598-16-3
3-5804-00436-91-4
3-5805-00436-91-4
3-5805-00048-40-1
</v>
          </cell>
          <cell r="BY883"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3" t="str">
            <v>พบ</v>
          </cell>
          <cell r="CB883">
            <v>6</v>
          </cell>
          <cell r="CC883"/>
          <cell r="CF883"/>
          <cell r="CK883"/>
        </row>
        <row r="884">
          <cell r="B884">
            <v>2359</v>
          </cell>
          <cell r="C884">
            <v>876</v>
          </cell>
          <cell r="D884">
            <v>19</v>
          </cell>
          <cell r="E884">
            <v>12</v>
          </cell>
          <cell r="F884">
            <v>2566</v>
          </cell>
          <cell r="G884" t="str">
            <v>800035020281, 
800088074391</v>
          </cell>
          <cell r="H884" t="str">
            <v>นาย</v>
          </cell>
          <cell r="I884" t="str">
            <v>กำพล</v>
          </cell>
          <cell r="J884" t="str">
            <v>สุกาละ</v>
          </cell>
          <cell r="K884">
            <v>5500200006645</v>
          </cell>
          <cell r="L884" t="str">
            <v>จอมทอง</v>
          </cell>
          <cell r="M884" t="str">
            <v>เชียงใหม่ 3</v>
          </cell>
          <cell r="N884">
            <v>8</v>
          </cell>
          <cell r="O884" t="str">
            <v>ธนาคารประชาชน</v>
          </cell>
          <cell r="P884" t="str">
            <v>1.บุคคลค้ำประกัน</v>
          </cell>
          <cell r="Q884">
            <v>84781.66</v>
          </cell>
          <cell r="R884">
            <v>8334.65</v>
          </cell>
          <cell r="S884" t="str">
            <v>แขวงเชียงใหม่</v>
          </cell>
          <cell r="T884" t="str">
            <v>ผบ.10375</v>
          </cell>
          <cell r="U884">
            <v>2562</v>
          </cell>
          <cell r="V884" t="str">
            <v>ผบ.11419</v>
          </cell>
          <cell r="W884">
            <v>2562</v>
          </cell>
          <cell r="X884">
            <v>16</v>
          </cell>
          <cell r="Y884">
            <v>5</v>
          </cell>
          <cell r="Z884">
            <v>2566</v>
          </cell>
          <cell r="AA884">
            <v>5</v>
          </cell>
          <cell r="AB884">
            <v>11</v>
          </cell>
          <cell r="AC884">
            <v>2562</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นายกำพล สุกาละ</v>
          </cell>
          <cell r="BU884">
            <v>883262011851</v>
          </cell>
          <cell r="BV884"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4" t="str">
            <v>จำเลยที่ 1
คู่สมรสจำเลยที่ 1
จำเลยที่ 2
คู่สมรสจำเลยที่ 2
จำเลยที่ 3
คู่สมรสจำเลยที่ 3</v>
          </cell>
          <cell r="BX884" t="str">
            <v>5-5002-00006-64-5
3-5012-00252-16-1
3-5002-00791-59-1
3-5014-00205-84-1
3-5002-00795-55-4
5-5002-00002-92-5</v>
          </cell>
          <cell r="BY88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4" t="str">
            <v>ไม่พบ</v>
          </cell>
          <cell r="CB884"/>
          <cell r="CC884"/>
          <cell r="CF884"/>
          <cell r="CK884"/>
        </row>
        <row r="885">
          <cell r="B885">
            <v>2360</v>
          </cell>
          <cell r="C885">
            <v>877</v>
          </cell>
          <cell r="D885">
            <v>19</v>
          </cell>
          <cell r="E885">
            <v>12</v>
          </cell>
          <cell r="F885">
            <v>2566</v>
          </cell>
          <cell r="G885" t="str">
            <v>800061225473, 
800088064772</v>
          </cell>
          <cell r="H885" t="str">
            <v>นาง</v>
          </cell>
          <cell r="I885" t="str">
            <v>ปรานอม</v>
          </cell>
          <cell r="J885" t="str">
            <v>ใจเฮียง</v>
          </cell>
          <cell r="K885">
            <v>3500200671545</v>
          </cell>
          <cell r="L885" t="str">
            <v>จอมทอง</v>
          </cell>
          <cell r="M885" t="str">
            <v>เชียงใหม่ 3</v>
          </cell>
          <cell r="N885">
            <v>8</v>
          </cell>
          <cell r="O885" t="str">
            <v>องค์กรชุมชน</v>
          </cell>
          <cell r="P885" t="str">
            <v>1.บุคคลค้ำประกัน</v>
          </cell>
          <cell r="Q885">
            <v>55721.5</v>
          </cell>
          <cell r="R885">
            <v>16205.44</v>
          </cell>
          <cell r="S885" t="str">
            <v>จังหวัดฮอด</v>
          </cell>
          <cell r="T885" t="str">
            <v>ผบE327</v>
          </cell>
          <cell r="U885">
            <v>2564</v>
          </cell>
          <cell r="V885" t="str">
            <v>ผบE318</v>
          </cell>
          <cell r="W885">
            <v>2564</v>
          </cell>
          <cell r="AA885">
            <v>3</v>
          </cell>
          <cell r="AB885">
            <v>8</v>
          </cell>
          <cell r="AC885">
            <v>2564</v>
          </cell>
          <cell r="BB885" t="str">
            <v>สืบทรัพย์ 25/03/67//ลงผล6/4/67//ลงผลคัดภาพลักษณ์22/4/2567</v>
          </cell>
          <cell r="BC885">
            <v>1200</v>
          </cell>
          <cell r="BD885">
            <v>1</v>
          </cell>
          <cell r="BE885">
            <v>7</v>
          </cell>
          <cell r="BF885">
            <v>2567</v>
          </cell>
          <cell r="BG885">
            <v>0</v>
          </cell>
          <cell r="BH885" t="str">
            <v>-</v>
          </cell>
          <cell r="BI885" t="str">
            <v>-</v>
          </cell>
          <cell r="BJ885" t="str">
            <v>-</v>
          </cell>
          <cell r="BK885">
            <v>0</v>
          </cell>
          <cell r="BL885">
            <v>820</v>
          </cell>
          <cell r="BM885">
            <v>0</v>
          </cell>
          <cell r="BN885" t="str">
            <v/>
          </cell>
          <cell r="BO885" t="str">
            <v/>
          </cell>
          <cell r="BP885" t="str">
            <v/>
          </cell>
          <cell r="BQ885" t="str">
            <v>-</v>
          </cell>
          <cell r="BR885" t="str">
            <v>-</v>
          </cell>
          <cell r="BS885" t="str">
            <v>-</v>
          </cell>
          <cell r="BT885" t="str">
            <v>นางปรานอม ใจเฮียง</v>
          </cell>
          <cell r="BU885">
            <v>883263011666</v>
          </cell>
          <cell r="BV885" t="str">
            <v>นางสาวปรานอม  ใจเรียง
นายปฏิภาณ  อารีวงศ์
นางสาวปราณี  ระวังเมือง
นางสาวมาลี   เตชะตา</v>
          </cell>
          <cell r="BW885" t="str">
            <v>จำเลยที่ 1
จำเลยที่ 2
คู่สมรสจำเลยที่ 2
จำเลยที่ 3</v>
          </cell>
          <cell r="BX885" t="str">
            <v>3-5002-00671-54-5
3-5002-00474-31-6
3-5002-00010-56-5
3-5002-00668-21-8</v>
          </cell>
          <cell r="BY88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5" t="str">
            <v>ไม่พบ</v>
          </cell>
          <cell r="CB885"/>
          <cell r="CC885"/>
          <cell r="CF885"/>
          <cell r="CK885"/>
        </row>
        <row r="886">
          <cell r="B886">
            <v>2361</v>
          </cell>
          <cell r="C886">
            <v>878</v>
          </cell>
          <cell r="D886">
            <v>19</v>
          </cell>
          <cell r="E886">
            <v>12</v>
          </cell>
          <cell r="F886">
            <v>2566</v>
          </cell>
          <cell r="G886" t="str">
            <v>800061228048, 
800088066280</v>
          </cell>
          <cell r="H886" t="str">
            <v>นาย</v>
          </cell>
          <cell r="I886" t="str">
            <v>บุญ</v>
          </cell>
          <cell r="J886" t="str">
            <v>แสงหล้า</v>
          </cell>
          <cell r="K886">
            <v>3500200671472</v>
          </cell>
          <cell r="L886" t="str">
            <v>จอมทอง</v>
          </cell>
          <cell r="M886" t="str">
            <v>เชียงใหม่ 3</v>
          </cell>
          <cell r="N886">
            <v>8</v>
          </cell>
          <cell r="O886" t="str">
            <v>องค์กรชุมชน</v>
          </cell>
          <cell r="P886" t="str">
            <v>1.บุคคลค้ำประกัน</v>
          </cell>
          <cell r="Q886">
            <v>38434.74</v>
          </cell>
          <cell r="R886">
            <v>5868.78</v>
          </cell>
          <cell r="S886" t="str">
            <v>จังหวัดฮอด</v>
          </cell>
          <cell r="T886" t="str">
            <v>ผบE1552</v>
          </cell>
          <cell r="U886">
            <v>2564</v>
          </cell>
          <cell r="V886" t="str">
            <v>ผบE1023</v>
          </cell>
          <cell r="W886">
            <v>2564</v>
          </cell>
          <cell r="AA886">
            <v>8</v>
          </cell>
          <cell r="AB886">
            <v>6</v>
          </cell>
          <cell r="AC886">
            <v>2564</v>
          </cell>
          <cell r="BC886" t="str">
            <v/>
          </cell>
          <cell r="BD886" t="str">
            <v/>
          </cell>
          <cell r="BE886" t="str">
            <v/>
          </cell>
          <cell r="BF886" t="str">
            <v/>
          </cell>
          <cell r="BG886" t="str">
            <v/>
          </cell>
          <cell r="BH886" t="str">
            <v/>
          </cell>
          <cell r="BI886" t="str">
            <v/>
          </cell>
          <cell r="BJ886" t="str">
            <v/>
          </cell>
          <cell r="BK886" t="str">
            <v/>
          </cell>
          <cell r="BL886" t="str">
            <v/>
          </cell>
          <cell r="BM886" t="str">
            <v/>
          </cell>
          <cell r="BN886" t="str">
            <v/>
          </cell>
          <cell r="BO886" t="str">
            <v/>
          </cell>
          <cell r="BP886" t="str">
            <v/>
          </cell>
          <cell r="BQ886" t="str">
            <v/>
          </cell>
          <cell r="BR886" t="str">
            <v/>
          </cell>
          <cell r="BS886" t="str">
            <v/>
          </cell>
          <cell r="BT886" t="str">
            <v>นายบุญ แสงหล้า</v>
          </cell>
          <cell r="BU886">
            <v>883263011664</v>
          </cell>
          <cell r="BV886" t="str">
            <v>1.นายบุญ แสงหล้า
2.นางสาวสุคนธ์ธิชา ปัญญามี
3. นางยุพิน บุญเป็ง</v>
          </cell>
          <cell r="BW886" t="str">
            <v>จำเลยที่ 1
จำเลยที่ 2
จำเลยที่ 3</v>
          </cell>
          <cell r="BX886" t="str">
            <v xml:space="preserve">3-5002-00671-47-2
1-5002-00001-52-7
5-5002-00015-38-5
</v>
          </cell>
          <cell r="BY88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6" t="str">
            <v>ไม่พบ</v>
          </cell>
          <cell r="CB886">
            <v>3</v>
          </cell>
          <cell r="CC886"/>
          <cell r="CF886"/>
          <cell r="CK886"/>
        </row>
        <row r="887">
          <cell r="B887">
            <v>2362</v>
          </cell>
          <cell r="C887">
            <v>879</v>
          </cell>
          <cell r="D887">
            <v>19</v>
          </cell>
          <cell r="E887">
            <v>12</v>
          </cell>
          <cell r="F887">
            <v>2566</v>
          </cell>
          <cell r="G887">
            <v>800030230299</v>
          </cell>
          <cell r="H887" t="str">
            <v>นาย</v>
          </cell>
          <cell r="I887" t="str">
            <v>สันติ</v>
          </cell>
          <cell r="J887" t="str">
            <v>สุริยะจันทร์</v>
          </cell>
          <cell r="K887">
            <v>3500200324543</v>
          </cell>
          <cell r="L887" t="str">
            <v>จอมทอง</v>
          </cell>
          <cell r="M887" t="str">
            <v>เชียงใหม่ 3</v>
          </cell>
          <cell r="N887">
            <v>8</v>
          </cell>
          <cell r="O887" t="str">
            <v>ธนาคารประชาชน</v>
          </cell>
          <cell r="P887" t="str">
            <v>1.บุคคลค้ำประกัน</v>
          </cell>
          <cell r="Q887">
            <v>45000</v>
          </cell>
          <cell r="R887">
            <v>17999.88</v>
          </cell>
          <cell r="S887" t="str">
            <v>แขวงเชียงใหม่</v>
          </cell>
          <cell r="T887" t="str">
            <v>ผบ.11962</v>
          </cell>
          <cell r="U887">
            <v>2561</v>
          </cell>
          <cell r="V887" t="str">
            <v>ผบ.4824</v>
          </cell>
          <cell r="W887">
            <v>2561</v>
          </cell>
          <cell r="AA887">
            <v>18</v>
          </cell>
          <cell r="AB887">
            <v>12</v>
          </cell>
          <cell r="AC887">
            <v>2561</v>
          </cell>
          <cell r="BB887" t="str">
            <v>ส่งสืบทรัพย์ครั้งที่หนึ่ง 22/1/67//ลงผล 26/3/67//</v>
          </cell>
          <cell r="BC887">
            <v>1200</v>
          </cell>
          <cell r="BD887">
            <v>1</v>
          </cell>
          <cell r="BE887">
            <v>7</v>
          </cell>
          <cell r="BF887">
            <v>2567</v>
          </cell>
          <cell r="BG887">
            <v>0</v>
          </cell>
          <cell r="BH887" t="str">
            <v>-</v>
          </cell>
          <cell r="BI887" t="str">
            <v>-</v>
          </cell>
          <cell r="BJ887" t="str">
            <v>-</v>
          </cell>
          <cell r="BK887">
            <v>0</v>
          </cell>
          <cell r="BL887">
            <v>850</v>
          </cell>
          <cell r="BM887">
            <v>0</v>
          </cell>
          <cell r="BN887" t="str">
            <v/>
          </cell>
          <cell r="BO887" t="str">
            <v/>
          </cell>
          <cell r="BP887" t="str">
            <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cell r="CB887">
            <v>4</v>
          </cell>
          <cell r="CC887"/>
          <cell r="CF887"/>
          <cell r="CK887"/>
        </row>
        <row r="888">
          <cell r="B888">
            <v>2363</v>
          </cell>
          <cell r="C888">
            <v>880</v>
          </cell>
          <cell r="D888">
            <v>19</v>
          </cell>
          <cell r="E888">
            <v>12</v>
          </cell>
          <cell r="F888">
            <v>2566</v>
          </cell>
          <cell r="G888">
            <v>800077096645</v>
          </cell>
          <cell r="H888" t="str">
            <v>นาง</v>
          </cell>
          <cell r="I888" t="str">
            <v>กันยา</v>
          </cell>
          <cell r="J888" t="str">
            <v>สิทธิสอน</v>
          </cell>
          <cell r="K888">
            <v>3510300413467</v>
          </cell>
          <cell r="L888" t="str">
            <v>จอมทอง</v>
          </cell>
          <cell r="M888" t="str">
            <v>เชียงใหม่ 3</v>
          </cell>
          <cell r="N888">
            <v>8</v>
          </cell>
          <cell r="O888" t="str">
            <v>สินเชื่อแก้ไขปัญหาหนี้นอกระบบPSA</v>
          </cell>
          <cell r="P888" t="str">
            <v>1.บุคคลค้ำประกัน</v>
          </cell>
          <cell r="Q888">
            <v>27275.77</v>
          </cell>
          <cell r="R888">
            <v>5090.0200000000004</v>
          </cell>
          <cell r="S888" t="str">
            <v>จังหวัดฮอด</v>
          </cell>
          <cell r="T888" t="str">
            <v>ผบ.1179</v>
          </cell>
          <cell r="U888">
            <v>2562</v>
          </cell>
          <cell r="V888" t="str">
            <v>ผบ.1312</v>
          </cell>
          <cell r="W888">
            <v>2562</v>
          </cell>
          <cell r="X888">
            <v>2</v>
          </cell>
          <cell r="Y888">
            <v>12</v>
          </cell>
          <cell r="Z888">
            <v>2562</v>
          </cell>
          <cell r="AA888">
            <v>8</v>
          </cell>
          <cell r="AB888">
            <v>6</v>
          </cell>
          <cell r="AC888">
            <v>2564</v>
          </cell>
          <cell r="BB888" t="str">
            <v>สืบทรัพย์ 25/03/67//ลงผล6/4/67//คัดภาพลักษณ์22/4/2567</v>
          </cell>
          <cell r="BC888" t="str">
            <v/>
          </cell>
          <cell r="BD888" t="str">
            <v/>
          </cell>
          <cell r="BE888" t="str">
            <v/>
          </cell>
          <cell r="BF888" t="str">
            <v/>
          </cell>
          <cell r="BG888" t="str">
            <v/>
          </cell>
          <cell r="BH888" t="str">
            <v/>
          </cell>
          <cell r="BI888" t="str">
            <v/>
          </cell>
          <cell r="BJ888" t="str">
            <v/>
          </cell>
          <cell r="BK888" t="str">
            <v/>
          </cell>
          <cell r="BL888" t="str">
            <v/>
          </cell>
          <cell r="BM888" t="str">
            <v/>
          </cell>
          <cell r="BN888" t="str">
            <v/>
          </cell>
          <cell r="BO888" t="str">
            <v/>
          </cell>
          <cell r="BP888" t="str">
            <v/>
          </cell>
          <cell r="BQ888" t="str">
            <v/>
          </cell>
          <cell r="BR888" t="str">
            <v/>
          </cell>
          <cell r="BS888" t="str">
            <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4</v>
          </cell>
          <cell r="CC888"/>
          <cell r="CF888"/>
          <cell r="CK888"/>
        </row>
        <row r="889">
          <cell r="B889">
            <v>2364</v>
          </cell>
          <cell r="C889">
            <v>881</v>
          </cell>
          <cell r="D889">
            <v>19</v>
          </cell>
          <cell r="E889">
            <v>12</v>
          </cell>
          <cell r="F889">
            <v>2566</v>
          </cell>
          <cell r="G889">
            <v>800065822209</v>
          </cell>
          <cell r="H889" t="str">
            <v>นางสาว</v>
          </cell>
          <cell r="I889" t="str">
            <v>วรรณวิสา</v>
          </cell>
          <cell r="J889" t="str">
            <v>วิญญา</v>
          </cell>
          <cell r="K889">
            <v>1509900850649</v>
          </cell>
          <cell r="L889" t="str">
            <v>จอมทอง</v>
          </cell>
          <cell r="M889" t="str">
            <v>เชียงใหม่ 3</v>
          </cell>
          <cell r="N889">
            <v>8</v>
          </cell>
          <cell r="O889" t="str">
            <v>สินเชื่อประชารัฐเพื่อประชาชน(PSA)</v>
          </cell>
          <cell r="P889" t="str">
            <v>1.บุคคลค้ำประกัน</v>
          </cell>
          <cell r="Q889">
            <v>39992</v>
          </cell>
          <cell r="R889">
            <v>11460.95</v>
          </cell>
          <cell r="S889" t="str">
            <v>แขวงเชียงใหม่</v>
          </cell>
          <cell r="T889" t="str">
            <v>ผบ.10381</v>
          </cell>
          <cell r="U889">
            <v>2562</v>
          </cell>
          <cell r="V889" t="str">
            <v>ผบ.11335</v>
          </cell>
          <cell r="W889">
            <v>2562</v>
          </cell>
          <cell r="AA889">
            <v>5</v>
          </cell>
          <cell r="AB889">
            <v>11</v>
          </cell>
          <cell r="AC889">
            <v>2562</v>
          </cell>
          <cell r="BB889" t="str">
            <v>สืบทรัพย์ครั้งที่หนึ่ง 26/03/67//ลงผล9/4/67//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นางสาววรรณวิสา วิญญา</v>
          </cell>
          <cell r="BU889">
            <v>883262011785</v>
          </cell>
          <cell r="BV889" t="str">
            <v>1. นางสาววรรณวิสา วัญญา
2.นางสาวประทุมพร สุดสายตา
3. นางสาววันทิวา เพิ่มวงค์วาฬ
4.นายฉลอง วงค์ตาเขียว</v>
          </cell>
          <cell r="BW889" t="str">
            <v>จำเลยที่ 1
จำเลยที่ 2
จำเลยที่ 3
คู่สมรสจำเลยที่ 3</v>
          </cell>
          <cell r="BX889" t="str">
            <v xml:space="preserve">1-5099-00850-64-9
1-5002-00122-06-5
1-5099-00390-31-1
1-5099-00364-56-6
</v>
          </cell>
          <cell r="BY889"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89" t="str">
            <v>พบ</v>
          </cell>
          <cell r="CB889">
            <v>4</v>
          </cell>
          <cell r="CC889"/>
          <cell r="CF889"/>
          <cell r="CK889"/>
        </row>
        <row r="890">
          <cell r="B890">
            <v>2365</v>
          </cell>
          <cell r="C890">
            <v>882</v>
          </cell>
          <cell r="D890">
            <v>19</v>
          </cell>
          <cell r="E890">
            <v>12</v>
          </cell>
          <cell r="F890">
            <v>2566</v>
          </cell>
          <cell r="G890">
            <v>800075043961</v>
          </cell>
          <cell r="H890" t="str">
            <v>นาง</v>
          </cell>
          <cell r="I890" t="str">
            <v>ขันธ์ทอง</v>
          </cell>
          <cell r="J890" t="str">
            <v>สุพรรณ</v>
          </cell>
          <cell r="K890">
            <v>3500200715119</v>
          </cell>
          <cell r="L890" t="str">
            <v>จอมทอง</v>
          </cell>
          <cell r="M890" t="str">
            <v>เชียงใหม่ 3</v>
          </cell>
          <cell r="N890">
            <v>8</v>
          </cell>
          <cell r="O890" t="str">
            <v>สินเชื่อแก้ไขปัญหาหน้นอกระบบPSA</v>
          </cell>
          <cell r="P890" t="str">
            <v>1.บุคคลค้ำประกัน</v>
          </cell>
          <cell r="Q890">
            <v>37776.78</v>
          </cell>
          <cell r="R890">
            <v>8218.27</v>
          </cell>
          <cell r="S890" t="str">
            <v>จังหวัดฮอด</v>
          </cell>
          <cell r="T890" t="str">
            <v>ผบ.1146</v>
          </cell>
          <cell r="U890">
            <v>2562</v>
          </cell>
          <cell r="V890" t="str">
            <v>ผบ.1136</v>
          </cell>
          <cell r="W890">
            <v>2562</v>
          </cell>
          <cell r="X890">
            <v>18</v>
          </cell>
          <cell r="Y890">
            <v>11</v>
          </cell>
          <cell r="Z890">
            <v>2562</v>
          </cell>
          <cell r="BB890" t="str">
            <v>สืบทรัพย์ 26/03/67//ลงผล 27/5/67//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นางขันธ์ทอง สุพรรณ</v>
          </cell>
          <cell r="BU890">
            <v>883262011784</v>
          </cell>
          <cell r="BV890" t="str">
            <v>1.นางขันธ์ทอง สุพรรณ 
2.นายประชา สุพรรณ
3.นายภมร  พุทธวงศ์
4.นางสาวเบญจวรรณ จันตนา</v>
          </cell>
          <cell r="BW890" t="str">
            <v>จำเลยที่ 1
คู่สมรสจำเลยที่ 1
จำเลยที่ 2
คู่สมรสจำเลยที่ 2</v>
          </cell>
          <cell r="BX890" t="str">
            <v xml:space="preserve">3-5002-00715-11-9
3-5002-00653-80-6
1-5106-00066-12-0
1-5099-01455-35-2
</v>
          </cell>
          <cell r="BY890"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0" t="str">
            <v>พบ</v>
          </cell>
          <cell r="CB890">
            <v>5</v>
          </cell>
          <cell r="CC890"/>
          <cell r="CF890"/>
          <cell r="CK890"/>
        </row>
        <row r="891">
          <cell r="B891">
            <v>2366</v>
          </cell>
          <cell r="C891">
            <v>883</v>
          </cell>
          <cell r="D891">
            <v>19</v>
          </cell>
          <cell r="E891">
            <v>12</v>
          </cell>
          <cell r="F891">
            <v>2566</v>
          </cell>
          <cell r="G891" t="str">
            <v>800061242213, 
800075405822</v>
          </cell>
          <cell r="H891" t="str">
            <v>นาย</v>
          </cell>
          <cell r="I891" t="str">
            <v>เจริญ</v>
          </cell>
          <cell r="J891" t="str">
            <v>เหลืองทอง</v>
          </cell>
          <cell r="K891">
            <v>3500200696963</v>
          </cell>
          <cell r="L891" t="str">
            <v>จอมทอง</v>
          </cell>
          <cell r="M891" t="str">
            <v>เชียงใหม่ 3</v>
          </cell>
          <cell r="N891">
            <v>8</v>
          </cell>
          <cell r="O891" t="str">
            <v>สินเชื่อพัฒนาองค์กรชุมชน (รายบุคคล)</v>
          </cell>
          <cell r="P891" t="str">
            <v>1.บุคคลค้ำประกัน</v>
          </cell>
          <cell r="Q891">
            <v>48087.23</v>
          </cell>
          <cell r="R891">
            <v>65987.820000000007</v>
          </cell>
          <cell r="S891" t="str">
            <v>จังหวัดฮอด</v>
          </cell>
          <cell r="T891" t="str">
            <v>ผบE266</v>
          </cell>
          <cell r="U891">
            <v>2563</v>
          </cell>
          <cell r="V891" t="str">
            <v>ผบE130</v>
          </cell>
          <cell r="W891">
            <v>2563</v>
          </cell>
          <cell r="X891">
            <v>13</v>
          </cell>
          <cell r="Y891">
            <v>8</v>
          </cell>
          <cell r="Z891">
            <v>2563</v>
          </cell>
          <cell r="AA891">
            <v>5</v>
          </cell>
          <cell r="AB891">
            <v>11</v>
          </cell>
          <cell r="AC891">
            <v>2562</v>
          </cell>
          <cell r="BB891" t="str">
            <v>สืบทรัพย์ครั้งที่1 25/3/67//ลงผล3/4/67//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นายเจริญ เหลืองทอง</v>
          </cell>
          <cell r="BU891">
            <v>883262011798</v>
          </cell>
          <cell r="BV891" t="str">
            <v xml:space="preserve">1.นายเจริญ เหลืองทอง 
2.นางสาวโสริยา ศิริ 
3.นายอ๊อด ศิริ
4.นางแต๋ว ศิริ
5.นายเมฒ บุญตัน
6.นางเรณู บุญตัน
</v>
          </cell>
          <cell r="BW891" t="str">
            <v>จำเลยที่ 1
ทายาทโดยของนายอ๊อด 
จำเลยที่ 2
คู่สมรสจำเลยที่ 2
จำเลยที่ 3
คู่สมรสจำเลยที่ 3</v>
          </cell>
          <cell r="BX891" t="str">
            <v>3-5002-00696-96-3
1-5002-00151-21-9
5-5002-00003-82-4
3-5002-00682-03-2
3-5701-00570-14-3
3-5002-00681-14-1</v>
          </cell>
          <cell r="BY89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1" t="str">
            <v>ไม่พบ
ไม่พบ
ไม่พบ
ไม่พบ
ไม่พบ
พบ</v>
          </cell>
          <cell r="CB891">
            <v>6</v>
          </cell>
          <cell r="CC891"/>
          <cell r="CF891"/>
          <cell r="CK891"/>
        </row>
        <row r="892">
          <cell r="B892">
            <v>2367</v>
          </cell>
          <cell r="C892">
            <v>884</v>
          </cell>
          <cell r="D892">
            <v>19</v>
          </cell>
          <cell r="E892">
            <v>12</v>
          </cell>
          <cell r="F892">
            <v>2566</v>
          </cell>
          <cell r="G892" t="str">
            <v>800055812534, 
800076517849</v>
          </cell>
          <cell r="H892" t="str">
            <v>นาย</v>
          </cell>
          <cell r="I892" t="str">
            <v>เกษม</v>
          </cell>
          <cell r="J892" t="str">
            <v>ทองก้อน</v>
          </cell>
          <cell r="K892">
            <v>3500600459349</v>
          </cell>
          <cell r="L892" t="str">
            <v>จอมทอง</v>
          </cell>
          <cell r="M892" t="str">
            <v>เชียงใหม่ 3</v>
          </cell>
          <cell r="N892">
            <v>8</v>
          </cell>
          <cell r="O892" t="str">
            <v>ธนาคารประชาชน</v>
          </cell>
          <cell r="P892" t="str">
            <v>1.บุคคลค้ำประกัน</v>
          </cell>
          <cell r="Q892">
            <v>91064.75</v>
          </cell>
          <cell r="R892">
            <v>11523.93</v>
          </cell>
          <cell r="S892" t="str">
            <v>จังหวัดฮอด</v>
          </cell>
          <cell r="T892" t="str">
            <v>ผบE247</v>
          </cell>
          <cell r="U892">
            <v>2563</v>
          </cell>
          <cell r="V892" t="str">
            <v>ผบE91</v>
          </cell>
          <cell r="W892">
            <v>2563</v>
          </cell>
          <cell r="X892">
            <v>18</v>
          </cell>
          <cell r="Y892">
            <v>11</v>
          </cell>
          <cell r="Z892">
            <v>2562</v>
          </cell>
          <cell r="AA892">
            <v>6</v>
          </cell>
          <cell r="AB892">
            <v>8</v>
          </cell>
          <cell r="AC892">
            <v>2563</v>
          </cell>
          <cell r="BB892" t="str">
            <v>สืบทรัพย์ 26/03/67//ลงผล9/4/67//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นายเกษม ทองก้อน</v>
          </cell>
          <cell r="BU892">
            <v>883263011036</v>
          </cell>
          <cell r="BV892"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2" t="str">
            <v>จำเลยที่ 1
คู่สมรสจำเลยที่ 1
จำเลยที่ 2
คู่สมรสจำเลยที่ 2
จำเลยที่ 3
คู่สมรสจำเลยที่ 3
จำเลยที่ 4
คู่สมรสจำเลยที่ 4</v>
          </cell>
          <cell r="BX892" t="str">
            <v>3-5006-00459-34-9
3-5002-00652-50-8
1-5099-00704-77-4
3-5702-00491-08-3
3-5002-00640-23-2
5-5106-00016-70-2
3-5002-00652-37-1
8-5704-84006-81-0</v>
          </cell>
          <cell r="BY892"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2" t="str">
            <v>พบ</v>
          </cell>
          <cell r="CB892">
            <v>8</v>
          </cell>
          <cell r="CC892"/>
          <cell r="CF892"/>
          <cell r="CK892"/>
        </row>
        <row r="893">
          <cell r="B893">
            <v>2368</v>
          </cell>
          <cell r="C893">
            <v>885</v>
          </cell>
          <cell r="D893">
            <v>19</v>
          </cell>
          <cell r="E893">
            <v>12</v>
          </cell>
          <cell r="F893">
            <v>2566</v>
          </cell>
          <cell r="G893" t="str">
            <v>800054249860, 
800078492272</v>
          </cell>
          <cell r="H893" t="str">
            <v>นาย</v>
          </cell>
          <cell r="I893" t="str">
            <v>อุดม</v>
          </cell>
          <cell r="J893" t="str">
            <v>แสนวงมา</v>
          </cell>
          <cell r="K893">
            <v>3500200839837</v>
          </cell>
          <cell r="L893" t="str">
            <v>อมก๋อย</v>
          </cell>
          <cell r="M893" t="str">
            <v>เชียงใหม่ 3</v>
          </cell>
          <cell r="N893">
            <v>8</v>
          </cell>
          <cell r="O893" t="str">
            <v>ธนาคารประชาชน</v>
          </cell>
          <cell r="P893" t="str">
            <v>1.บุคคลค้ำประกัน</v>
          </cell>
          <cell r="Q893">
            <v>90836</v>
          </cell>
          <cell r="R893">
            <v>20117.71</v>
          </cell>
          <cell r="S893" t="str">
            <v>จังหวัดฮอด</v>
          </cell>
          <cell r="T893" t="str">
            <v>ผบE323</v>
          </cell>
          <cell r="U893">
            <v>2563</v>
          </cell>
          <cell r="V893" t="str">
            <v>ผบE165</v>
          </cell>
          <cell r="W893">
            <v>2563</v>
          </cell>
          <cell r="X893">
            <v>13</v>
          </cell>
          <cell r="Y893">
            <v>8</v>
          </cell>
          <cell r="Z893">
            <v>2563</v>
          </cell>
          <cell r="AA893">
            <v>19</v>
          </cell>
          <cell r="AB893">
            <v>8</v>
          </cell>
          <cell r="AC893">
            <v>2563</v>
          </cell>
          <cell r="BB893" t="str">
            <v>สืบทรัพย์ 25/03/67//ลงผล3/4/67//</v>
          </cell>
          <cell r="BC893" t="str">
            <v/>
          </cell>
          <cell r="BD893" t="str">
            <v/>
          </cell>
          <cell r="BE893" t="str">
            <v/>
          </cell>
          <cell r="BF893" t="str">
            <v/>
          </cell>
          <cell r="BG893" t="str">
            <v/>
          </cell>
          <cell r="BH893" t="str">
            <v/>
          </cell>
          <cell r="BI893" t="str">
            <v/>
          </cell>
          <cell r="BJ893" t="str">
            <v/>
          </cell>
          <cell r="BK893" t="str">
            <v/>
          </cell>
          <cell r="BL893" t="str">
            <v/>
          </cell>
          <cell r="BM893" t="str">
            <v/>
          </cell>
          <cell r="BN893" t="str">
            <v/>
          </cell>
          <cell r="BO893" t="str">
            <v/>
          </cell>
          <cell r="BP893" t="str">
            <v/>
          </cell>
          <cell r="BQ893" t="str">
            <v/>
          </cell>
          <cell r="BR893" t="str">
            <v/>
          </cell>
          <cell r="BS893" t="str">
            <v/>
          </cell>
          <cell r="BT893" t="str">
            <v>นายอุดม แสนวงมา</v>
          </cell>
          <cell r="BU893">
            <v>883263011179</v>
          </cell>
          <cell r="BV893" t="str">
            <v>1.นายอุดม แสนวงมา
2.นางต้อย ปันกำ
3.นางสุพัตราหรือกุลนิษฐ์ ธนันท์ชัย
4.นายสุวิทย์ ธนันท์ชัย
5.นางสาวจิรัชยา แสนวงมา</v>
          </cell>
          <cell r="BW893" t="str">
            <v>จำเลยที่ 1
คู่สมรสจำเลยที่ 1 
จำเลยที่ 2
คู่สมรสจำเลยที่ 2
จำเลยที่ 3</v>
          </cell>
          <cell r="BX893" t="str">
            <v>3-5002-00839-83-7
3-5018-00043-48-1
3-5002-00839-84-5
3-5018-00168-25-0
3-5002-00839-88-8</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3" t="str">
            <v>พบ</v>
          </cell>
          <cell r="CB893">
            <v>5</v>
          </cell>
          <cell r="CC893"/>
          <cell r="CF893"/>
          <cell r="CK893"/>
        </row>
        <row r="894">
          <cell r="B894">
            <v>2369</v>
          </cell>
          <cell r="C894">
            <v>886</v>
          </cell>
          <cell r="D894">
            <v>19</v>
          </cell>
          <cell r="E894">
            <v>12</v>
          </cell>
          <cell r="F894">
            <v>2566</v>
          </cell>
          <cell r="G894">
            <v>800093522533</v>
          </cell>
          <cell r="H894" t="str">
            <v>นาย</v>
          </cell>
          <cell r="I894" t="str">
            <v>สมชัย</v>
          </cell>
          <cell r="J894" t="str">
            <v>บูรณพงศ์ไพร</v>
          </cell>
          <cell r="K894">
            <v>2501800046008</v>
          </cell>
          <cell r="L894" t="str">
            <v>อมก๋อย</v>
          </cell>
          <cell r="M894" t="str">
            <v>เชียงใหม่ 3</v>
          </cell>
          <cell r="N894">
            <v>8</v>
          </cell>
          <cell r="O894" t="str">
            <v>ธนาคารประชาชน</v>
          </cell>
          <cell r="P894" t="str">
            <v>1.บุคคลค้ำประกัน</v>
          </cell>
          <cell r="Q894">
            <v>41326.69</v>
          </cell>
          <cell r="R894">
            <v>3885.31</v>
          </cell>
          <cell r="S894" t="str">
            <v>จังหวัดฮอด</v>
          </cell>
          <cell r="T894" t="str">
            <v>ผบE338</v>
          </cell>
          <cell r="U894">
            <v>2563</v>
          </cell>
          <cell r="V894" t="str">
            <v>ผบE178</v>
          </cell>
          <cell r="W894">
            <v>2563</v>
          </cell>
          <cell r="AA894">
            <v>19</v>
          </cell>
          <cell r="AB894">
            <v>8</v>
          </cell>
          <cell r="AC894">
            <v>2563</v>
          </cell>
          <cell r="BB894" t="str">
            <v>สืบทรัพย์ 25/03/67//ลงผล2/4/67//รายงานผล2/4/67//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นายสมชัย บูรณพงศ์ไพร</v>
          </cell>
          <cell r="BU894">
            <v>883263011180</v>
          </cell>
          <cell r="BV894" t="str">
            <v>1.นายสมชัย บูรณพงศ์ไพร
2.นางสาวสุดา ประไพมาลี
3.นางสาวหวังกัง ประไพมาลี</v>
          </cell>
          <cell r="BW894" t="str">
            <v>จำเลยที่ 1
จำเลยที่ 2
จำเลยที่ 3</v>
          </cell>
          <cell r="BX894" t="str">
            <v>2-5018-0046-00-8
1-5018-00001-02-2
2-5018-01142-89-2</v>
          </cell>
          <cell r="BY89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4" t="str">
            <v xml:space="preserve">ไม่พบ
ไม่พบ
ไม่พบ
</v>
          </cell>
          <cell r="CB894">
            <v>3</v>
          </cell>
          <cell r="CC894"/>
          <cell r="CF894"/>
          <cell r="CK894"/>
        </row>
        <row r="895">
          <cell r="B895">
            <v>2370</v>
          </cell>
          <cell r="C895">
            <v>887</v>
          </cell>
          <cell r="D895">
            <v>19</v>
          </cell>
          <cell r="E895">
            <v>12</v>
          </cell>
          <cell r="F895">
            <v>2566</v>
          </cell>
          <cell r="G895">
            <v>800079655661</v>
          </cell>
          <cell r="H895" t="str">
            <v>นางสาว</v>
          </cell>
          <cell r="I895" t="str">
            <v>อทิพร</v>
          </cell>
          <cell r="J895" t="str">
            <v>เทพพะ</v>
          </cell>
          <cell r="K895">
            <v>1501800065543</v>
          </cell>
          <cell r="L895" t="str">
            <v>อมก๋อย</v>
          </cell>
          <cell r="M895" t="str">
            <v>เชียงใหม่ 3</v>
          </cell>
          <cell r="N895">
            <v>8</v>
          </cell>
          <cell r="O895" t="str">
            <v>ธนาคารประชาชน</v>
          </cell>
          <cell r="P895" t="str">
            <v>1.บุคคลค้ำประกัน</v>
          </cell>
          <cell r="Q895">
            <v>69994</v>
          </cell>
          <cell r="R895">
            <v>10906.9</v>
          </cell>
          <cell r="S895" t="str">
            <v>จังหวัดฮอด</v>
          </cell>
          <cell r="T895" t="str">
            <v>ผบE333</v>
          </cell>
          <cell r="U895">
            <v>2563</v>
          </cell>
          <cell r="V895" t="str">
            <v>ผบE174</v>
          </cell>
          <cell r="W895">
            <v>2563</v>
          </cell>
          <cell r="X895">
            <v>19</v>
          </cell>
          <cell r="Y895">
            <v>8</v>
          </cell>
          <cell r="Z895">
            <v>2563</v>
          </cell>
          <cell r="AA895">
            <v>19</v>
          </cell>
          <cell r="AB895">
            <v>8</v>
          </cell>
          <cell r="AC895">
            <v>2563</v>
          </cell>
          <cell r="BB895" t="str">
            <v>สืบทรัพย์ 25/03/67//ลงผล2/4/67//รายงานผล2/4/67//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นางสาวอทิพร เทพพะ</v>
          </cell>
          <cell r="BU895">
            <v>883263011176</v>
          </cell>
          <cell r="BV895" t="str">
            <v>1.นางสาวอนิพร เทพพะ 
2.นายสมพงษ์ เสนารอด
3.นางจันทร์เป็ง เจริญพร
4.นายพิศิษฐ์ เจริญพร
5.นางสาววิภาพรภา แก้วติ</v>
          </cell>
          <cell r="BW895" t="str">
            <v>จำเลยที่ 1
คู่สมรสจำเลยที่ 1
จำเลยที่ 2
คู่สมรสจำเลยที่ 2
จำเลยที่ 3</v>
          </cell>
          <cell r="BX895" t="str">
            <v>1-5018-00065-54-3
3-5002-00596-51-9
3-5018-00204-59-1
3-5099-00830-98-9
3-5018-00204-60-4</v>
          </cell>
          <cell r="BY895"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5" t="str">
            <v>ไม่พบ
ไม่พบ
ไม่พบ
ไม่พบ
ไม่พบ</v>
          </cell>
          <cell r="CB895">
            <v>5</v>
          </cell>
          <cell r="CC895"/>
          <cell r="CF895"/>
          <cell r="CK895"/>
        </row>
        <row r="896">
          <cell r="B896">
            <v>2371</v>
          </cell>
          <cell r="C896">
            <v>888</v>
          </cell>
          <cell r="D896">
            <v>19</v>
          </cell>
          <cell r="E896">
            <v>12</v>
          </cell>
          <cell r="F896">
            <v>2566</v>
          </cell>
          <cell r="G896">
            <v>800049596557</v>
          </cell>
          <cell r="H896" t="str">
            <v>นางสาว</v>
          </cell>
          <cell r="I896" t="str">
            <v>อัญชลีพร</v>
          </cell>
          <cell r="J896" t="str">
            <v>นามเมือง</v>
          </cell>
          <cell r="K896">
            <v>1560500021205</v>
          </cell>
          <cell r="L896" t="str">
            <v>อมก๋อย</v>
          </cell>
          <cell r="M896" t="str">
            <v>เชียงใหม่ 3</v>
          </cell>
          <cell r="N896">
            <v>8</v>
          </cell>
          <cell r="O896" t="str">
            <v>สวัสดิการ</v>
          </cell>
          <cell r="P896" t="str">
            <v>1.บุคคลค้ำประกัน</v>
          </cell>
          <cell r="Q896">
            <v>400977.4</v>
          </cell>
          <cell r="R896">
            <v>24019.55</v>
          </cell>
          <cell r="S896" t="str">
            <v>จังหวัดเชียงใหม่</v>
          </cell>
          <cell r="T896" t="str">
            <v>ผบ.1168</v>
          </cell>
          <cell r="U896">
            <v>2562</v>
          </cell>
          <cell r="V896" t="str">
            <v>ผบ.1321</v>
          </cell>
          <cell r="W896">
            <v>2562</v>
          </cell>
          <cell r="AA896">
            <v>9</v>
          </cell>
          <cell r="AB896">
            <v>7</v>
          </cell>
          <cell r="AC896">
            <v>2562</v>
          </cell>
          <cell r="BB896" t="str">
            <v>สืบทรัพย์ 22/02/67//ลงผลสืบทรัพย์ 26/3/67//</v>
          </cell>
          <cell r="BC896" t="str">
            <v/>
          </cell>
          <cell r="BD896" t="str">
            <v/>
          </cell>
          <cell r="BE896" t="str">
            <v/>
          </cell>
          <cell r="BF896" t="str">
            <v/>
          </cell>
          <cell r="BG896" t="str">
            <v/>
          </cell>
          <cell r="BH896" t="str">
            <v/>
          </cell>
          <cell r="BI896" t="str">
            <v/>
          </cell>
          <cell r="BJ896" t="str">
            <v/>
          </cell>
          <cell r="BK896" t="str">
            <v/>
          </cell>
          <cell r="BL896" t="str">
            <v/>
          </cell>
          <cell r="BM896" t="str">
            <v/>
          </cell>
          <cell r="BN896" t="str">
            <v/>
          </cell>
          <cell r="BO896" t="str">
            <v/>
          </cell>
          <cell r="BP896" t="str">
            <v/>
          </cell>
          <cell r="BQ896" t="str">
            <v/>
          </cell>
          <cell r="BR896" t="str">
            <v/>
          </cell>
          <cell r="BS896" t="str">
            <v/>
          </cell>
          <cell r="BT896" t="str">
            <v>นางสาวอัญชลีพร นามเมือง</v>
          </cell>
          <cell r="BU896">
            <v>883262010714</v>
          </cell>
          <cell r="BV896" t="str">
            <v xml:space="preserve">1.นางสาวอัญชลี  นามเมือง
2.นางสาววิถาวดี  เป็งหล้า
3.นายชลวรรษ   ปานพรม
4.นางสาวสุภาพ   ดอยคำ
</v>
          </cell>
          <cell r="BW896" t="str">
            <v>จำเลยที่ 1
จำเลยที่ 2
คู่สมรสจำเลยที่ 2
จำเลยที่ 3</v>
          </cell>
          <cell r="BX896" t="str">
            <v>1-5605-00021-20-5
1-5018-00007-67-5
1-4709-00081-33-8
3-5007-00177-85-0</v>
          </cell>
          <cell r="BY896"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6" t="str">
            <v>ไม่พบ</v>
          </cell>
          <cell r="CB896"/>
          <cell r="CC896"/>
          <cell r="CF896"/>
          <cell r="CK896"/>
        </row>
        <row r="897">
          <cell r="B897">
            <v>2372</v>
          </cell>
          <cell r="C897">
            <v>889</v>
          </cell>
          <cell r="D897">
            <v>19</v>
          </cell>
          <cell r="E897">
            <v>12</v>
          </cell>
          <cell r="F897">
            <v>2566</v>
          </cell>
          <cell r="G897">
            <v>800055812526</v>
          </cell>
          <cell r="H897" t="str">
            <v>นางสาว</v>
          </cell>
          <cell r="I897" t="str">
            <v xml:space="preserve">กุลยา </v>
          </cell>
          <cell r="J897" t="str">
            <v>แรดสวนสี</v>
          </cell>
          <cell r="K897">
            <v>3500200640232</v>
          </cell>
          <cell r="L897" t="str">
            <v>จอมทอง</v>
          </cell>
          <cell r="M897" t="str">
            <v>เชียงใหม่ 3</v>
          </cell>
          <cell r="N897">
            <v>8</v>
          </cell>
          <cell r="O897" t="str">
            <v>ธนาคารประชาชน</v>
          </cell>
          <cell r="P897" t="str">
            <v>1.บุคคลค้ำประกัน</v>
          </cell>
          <cell r="Q897">
            <v>46204.92</v>
          </cell>
          <cell r="R897">
            <v>5687.1</v>
          </cell>
          <cell r="S897" t="str">
            <v>จังหวัดฮอด</v>
          </cell>
          <cell r="T897" t="str">
            <v>ผบ1141</v>
          </cell>
          <cell r="U897">
            <v>2562</v>
          </cell>
          <cell r="V897" t="str">
            <v>ผบ.1121</v>
          </cell>
          <cell r="W897">
            <v>2562</v>
          </cell>
          <cell r="X897">
            <v>19</v>
          </cell>
          <cell r="Y897">
            <v>8</v>
          </cell>
          <cell r="Z897">
            <v>2563</v>
          </cell>
          <cell r="AA897">
            <v>18</v>
          </cell>
          <cell r="AB897">
            <v>11</v>
          </cell>
          <cell r="AC897">
            <v>2562</v>
          </cell>
          <cell r="BB897" t="str">
            <v>สืบทรัพย์ 22/03/67//ลงผล4/4/67//</v>
          </cell>
          <cell r="BC897" t="str">
            <v/>
          </cell>
          <cell r="BD897" t="str">
            <v/>
          </cell>
          <cell r="BE897" t="str">
            <v/>
          </cell>
          <cell r="BF897" t="str">
            <v/>
          </cell>
          <cell r="BG897" t="str">
            <v/>
          </cell>
          <cell r="BH897" t="str">
            <v/>
          </cell>
          <cell r="BI897" t="str">
            <v/>
          </cell>
          <cell r="BJ897" t="str">
            <v/>
          </cell>
          <cell r="BK897" t="str">
            <v/>
          </cell>
          <cell r="BL897" t="str">
            <v/>
          </cell>
          <cell r="BM897" t="str">
            <v/>
          </cell>
          <cell r="BN897" t="str">
            <v/>
          </cell>
          <cell r="BO897" t="str">
            <v/>
          </cell>
          <cell r="BP897" t="str">
            <v/>
          </cell>
          <cell r="BQ897" t="str">
            <v/>
          </cell>
          <cell r="BR897" t="str">
            <v/>
          </cell>
          <cell r="BS897" t="str">
            <v/>
          </cell>
          <cell r="BT897" t="str">
            <v>นางสาวกุลยา  แรดสวนสี</v>
          </cell>
          <cell r="BU897">
            <v>883262011804</v>
          </cell>
          <cell r="BV897"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7" t="str">
            <v xml:space="preserve">จำเลยที่ 1
คู่สมรสจำเลยที่ 1
จำเลยที่ 2
คู่สมรสจำเลยที่2
จำเลยที่ 3
คู่สมรสจำเลยที่ 3
จำเลยที่ 4
คู่สมรสจำเลยที่ 4
</v>
          </cell>
          <cell r="BX897" t="str">
            <v>3-5002-00640-23-2
5-5106-00016-70-2
1-5099-00704-77-4
3-5702-00491-08-3
3-5006-00459-34-9
3-5002-00652-50-8
3-5002-00652-37-1
8-5704*84006-81-0</v>
          </cell>
          <cell r="BY897"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7" t="str">
            <v>พบ</v>
          </cell>
          <cell r="CB897">
            <v>8</v>
          </cell>
          <cell r="CC897"/>
          <cell r="CF897"/>
          <cell r="CK897"/>
        </row>
        <row r="898">
          <cell r="B898">
            <v>2373</v>
          </cell>
          <cell r="C898">
            <v>890</v>
          </cell>
          <cell r="D898">
            <v>19</v>
          </cell>
          <cell r="E898">
            <v>12</v>
          </cell>
          <cell r="F898">
            <v>2566</v>
          </cell>
          <cell r="G898">
            <v>800087458710</v>
          </cell>
          <cell r="H898" t="str">
            <v>นางสาว</v>
          </cell>
          <cell r="I898" t="str">
            <v>จารุวรรณ</v>
          </cell>
          <cell r="J898" t="str">
            <v>จันทราภาณุกร</v>
          </cell>
          <cell r="K898">
            <v>3500200481134</v>
          </cell>
          <cell r="L898" t="str">
            <v>จอมทอง</v>
          </cell>
          <cell r="M898" t="str">
            <v>เชียงใหม่ 3</v>
          </cell>
          <cell r="N898">
            <v>8</v>
          </cell>
          <cell r="O898" t="str">
            <v>สินเชื่อแก้ไขปัญหาหนี้นอกระบบPSA</v>
          </cell>
          <cell r="P898" t="str">
            <v>1.บุคคลค้ำประกัน</v>
          </cell>
          <cell r="Q898">
            <v>48611.06</v>
          </cell>
          <cell r="R898">
            <v>4981.04</v>
          </cell>
          <cell r="S898" t="str">
            <v>จังหวัดฮอด</v>
          </cell>
          <cell r="T898" t="str">
            <v>ผบ.1176</v>
          </cell>
          <cell r="U898">
            <v>2562</v>
          </cell>
          <cell r="V898" t="str">
            <v>ผบ.1147</v>
          </cell>
          <cell r="W898">
            <v>2562</v>
          </cell>
          <cell r="AA898">
            <v>18</v>
          </cell>
          <cell r="AB898">
            <v>11</v>
          </cell>
          <cell r="AC898">
            <v>2562</v>
          </cell>
          <cell r="BB898" t="str">
            <v>ส่งสืบ 22/1/67//ลงผล 26/3/67</v>
          </cell>
          <cell r="BC898">
            <v>1200</v>
          </cell>
          <cell r="BD898">
            <v>1</v>
          </cell>
          <cell r="BE898">
            <v>7</v>
          </cell>
          <cell r="BF898">
            <v>2567</v>
          </cell>
          <cell r="BG898">
            <v>0</v>
          </cell>
          <cell r="BH898" t="str">
            <v>-</v>
          </cell>
          <cell r="BI898" t="str">
            <v>-</v>
          </cell>
          <cell r="BJ898" t="str">
            <v>-</v>
          </cell>
          <cell r="BK898">
            <v>0</v>
          </cell>
          <cell r="BL898">
            <v>1060</v>
          </cell>
          <cell r="BM898">
            <v>0</v>
          </cell>
          <cell r="BN898" t="str">
            <v/>
          </cell>
          <cell r="BO898" t="str">
            <v/>
          </cell>
          <cell r="BP898" t="str">
            <v/>
          </cell>
          <cell r="BQ898" t="str">
            <v>-</v>
          </cell>
          <cell r="BR898" t="str">
            <v>-</v>
          </cell>
          <cell r="BS898" t="str">
            <v>-</v>
          </cell>
          <cell r="BT898" t="str">
            <v>นางสาวจารุวรรณ จันทราภาณุกร</v>
          </cell>
          <cell r="BU898">
            <v>883262011806</v>
          </cell>
          <cell r="BV898" t="str">
            <v>นางสาวจารุวรรณ   จันทราภาณุกร
นายนิกร  ปากบ่อง
นายอุทัย  แสนเมืองปัน
นางสาวสุชาดา  ยมนา</v>
          </cell>
          <cell r="BW898" t="str">
            <v>จำเลยที่ 1
คู่สมรสจำเลยที่ 1
จำเลยที่ 2
จำเลยที่ 3</v>
          </cell>
          <cell r="BX898" t="str">
            <v xml:space="preserve">3-5002-00481-13-4
3-5106-00507-90-4
3-5002-00453-76-9
3-5002-00674-73-1
</v>
          </cell>
          <cell r="BY89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898" t="str">
            <v>ไม่พบ</v>
          </cell>
          <cell r="CB898"/>
          <cell r="CC898"/>
          <cell r="CF898"/>
          <cell r="CK898"/>
        </row>
        <row r="899">
          <cell r="B899">
            <v>2374</v>
          </cell>
          <cell r="C899">
            <v>891</v>
          </cell>
          <cell r="D899">
            <v>19</v>
          </cell>
          <cell r="E899">
            <v>12</v>
          </cell>
          <cell r="F899">
            <v>2566</v>
          </cell>
          <cell r="G899">
            <v>800022223583</v>
          </cell>
          <cell r="H899" t="str">
            <v>นาย</v>
          </cell>
          <cell r="I899" t="str">
            <v>ประภัตร์</v>
          </cell>
          <cell r="J899" t="str">
            <v>สารินจา</v>
          </cell>
          <cell r="K899">
            <v>3500300312237</v>
          </cell>
          <cell r="L899" t="str">
            <v>จอมทอง</v>
          </cell>
          <cell r="M899" t="str">
            <v>เชียงใหม่ 3</v>
          </cell>
          <cell r="N899">
            <v>8</v>
          </cell>
          <cell r="O899" t="str">
            <v>ธนาคารประชาชน</v>
          </cell>
          <cell r="P899" t="str">
            <v>1.บุคคลค้ำประกัน</v>
          </cell>
          <cell r="Q899">
            <v>31196</v>
          </cell>
          <cell r="R899">
            <v>6530.88</v>
          </cell>
          <cell r="S899" t="str">
            <v>จังหวัดฮอด</v>
          </cell>
          <cell r="T899" t="str">
            <v>ผบ.1154</v>
          </cell>
          <cell r="U899">
            <v>2562</v>
          </cell>
          <cell r="V899" t="str">
            <v>ผบ.1117</v>
          </cell>
          <cell r="W899">
            <v>2562</v>
          </cell>
          <cell r="AA899">
            <v>18</v>
          </cell>
          <cell r="AB899">
            <v>11</v>
          </cell>
          <cell r="AC899">
            <v>2562</v>
          </cell>
          <cell r="BB899" t="str">
            <v>สืบทรัพย์ 22/4/67//ลง27/5/67</v>
          </cell>
          <cell r="BC899" t="str">
            <v/>
          </cell>
          <cell r="BD899" t="str">
            <v/>
          </cell>
          <cell r="BE899" t="str">
            <v/>
          </cell>
          <cell r="BF899" t="str">
            <v/>
          </cell>
          <cell r="BG899" t="str">
            <v/>
          </cell>
          <cell r="BH899" t="str">
            <v/>
          </cell>
          <cell r="BI899" t="str">
            <v/>
          </cell>
          <cell r="BJ899" t="str">
            <v/>
          </cell>
          <cell r="BK899" t="str">
            <v/>
          </cell>
          <cell r="BL899" t="str">
            <v/>
          </cell>
          <cell r="BM899" t="str">
            <v/>
          </cell>
          <cell r="BN899" t="str">
            <v/>
          </cell>
          <cell r="BO899" t="str">
            <v/>
          </cell>
          <cell r="BP899" t="str">
            <v/>
          </cell>
          <cell r="BQ899" t="str">
            <v/>
          </cell>
          <cell r="BR899" t="str">
            <v/>
          </cell>
          <cell r="BS899" t="str">
            <v/>
          </cell>
          <cell r="BT899" t="str">
            <v>นายประภัตร์ สารินจา</v>
          </cell>
          <cell r="BU899">
            <v>883262011809</v>
          </cell>
          <cell r="BV899"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899" t="str">
            <v>จำเลยที่ 1
คู่สมรสจำเลยที่ 1
จำเลยที่ 2
คู่สมรสจำเลยที่ 2
จำเลยที่ 3
คู่สมรสจำเลยที่ 3</v>
          </cell>
          <cell r="BX899" t="str">
            <v>3-5003-00312-23-7
3-5003-00254-35-1
3-5002-00568-77-9
3-6703-00829-61-1
3-5002-00469-61-4
3-5106-00518-71-0</v>
          </cell>
          <cell r="BY899"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99" t="str">
            <v>พบ</v>
          </cell>
          <cell r="CB899">
            <v>6</v>
          </cell>
          <cell r="CC899"/>
          <cell r="CF899"/>
          <cell r="CK899"/>
        </row>
        <row r="900">
          <cell r="B900">
            <v>2375</v>
          </cell>
          <cell r="C900">
            <v>892</v>
          </cell>
          <cell r="D900">
            <v>19</v>
          </cell>
          <cell r="E900">
            <v>12</v>
          </cell>
          <cell r="F900">
            <v>2566</v>
          </cell>
          <cell r="G900" t="str">
            <v>800077554221, 
800093659731</v>
          </cell>
          <cell r="H900" t="str">
            <v>นางสาว</v>
          </cell>
          <cell r="I900" t="str">
            <v>สุธารัตน์</v>
          </cell>
          <cell r="J900" t="str">
            <v>สุขเจริญ</v>
          </cell>
          <cell r="K900">
            <v>3600700656846</v>
          </cell>
          <cell r="L900" t="str">
            <v>จอมทอง</v>
          </cell>
          <cell r="M900" t="str">
            <v>เชียงใหม่ 3</v>
          </cell>
          <cell r="N900">
            <v>8</v>
          </cell>
          <cell r="O900" t="str">
            <v>สินเชื่อแก้ไขปัญหาหนี้นอกระบบPSA</v>
          </cell>
          <cell r="P900" t="str">
            <v>1.บุคคลค้ำประกัน</v>
          </cell>
          <cell r="Q900">
            <v>31941.16</v>
          </cell>
          <cell r="R900">
            <v>4734.83</v>
          </cell>
          <cell r="S900" t="str">
            <v>จังหวัดฮอด</v>
          </cell>
          <cell r="T900" t="str">
            <v>ผบE260</v>
          </cell>
          <cell r="U900">
            <v>2563</v>
          </cell>
          <cell r="V900" t="str">
            <v>ผบE128</v>
          </cell>
          <cell r="W900">
            <v>2563</v>
          </cell>
          <cell r="AA900">
            <v>13</v>
          </cell>
          <cell r="AB900">
            <v>8</v>
          </cell>
          <cell r="AC900">
            <v>2563</v>
          </cell>
          <cell r="BB900" t="str">
            <v>สืบทรัพย์ครั้งที่หนึ่ง22/03/67//ลงผล19/4/67//รายงาน17/5/2567//</v>
          </cell>
          <cell r="BC900" t="str">
            <v/>
          </cell>
          <cell r="BD900" t="str">
            <v/>
          </cell>
          <cell r="BE900" t="str">
            <v/>
          </cell>
          <cell r="BF900" t="str">
            <v/>
          </cell>
          <cell r="BG900" t="str">
            <v/>
          </cell>
          <cell r="BH900" t="str">
            <v/>
          </cell>
          <cell r="BI900" t="str">
            <v/>
          </cell>
          <cell r="BJ900" t="str">
            <v/>
          </cell>
          <cell r="BK900" t="str">
            <v/>
          </cell>
          <cell r="BL900" t="str">
            <v/>
          </cell>
          <cell r="BM900" t="str">
            <v/>
          </cell>
          <cell r="BN900" t="str">
            <v/>
          </cell>
          <cell r="BO900" t="str">
            <v/>
          </cell>
          <cell r="BP900" t="str">
            <v/>
          </cell>
          <cell r="BQ900" t="str">
            <v/>
          </cell>
          <cell r="BR900" t="str">
            <v/>
          </cell>
          <cell r="BS900" t="str">
            <v/>
          </cell>
          <cell r="BT900" t="str">
            <v>นางสาวสุธารัตน์ สุขเจริญ</v>
          </cell>
          <cell r="BU900">
            <v>883263011126</v>
          </cell>
          <cell r="BV900" t="str">
            <v>1. นางสาวสุธารัตน์ สุขเจริญ
2.นางอุษณี รู้ฉลาด
3. นายคำปัน รู้ฉลาด
4.นายภูริทรรศ แสนศรี</v>
          </cell>
          <cell r="BW900" t="str">
            <v xml:space="preserve">จำเลยที่ 1
จำเลยที่ 2
คู่สมรสจำเลยที่ 2
จำเลยที่ 3
</v>
          </cell>
          <cell r="BX900" t="str">
            <v xml:space="preserve">3-5007-00656-84-6
3-5003-00351-57-7
3-5003-00338-39-2
3-5002-00555-63-4
</v>
          </cell>
          <cell r="BY90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0" t="str">
            <v>พบ</v>
          </cell>
          <cell r="CB900">
            <v>4</v>
          </cell>
          <cell r="CC900"/>
          <cell r="CF900"/>
          <cell r="CK900"/>
        </row>
        <row r="901">
          <cell r="B901">
            <v>2376</v>
          </cell>
          <cell r="C901">
            <v>893</v>
          </cell>
          <cell r="D901">
            <v>19</v>
          </cell>
          <cell r="E901">
            <v>12</v>
          </cell>
          <cell r="F901">
            <v>2566</v>
          </cell>
          <cell r="G901">
            <v>800045730853</v>
          </cell>
          <cell r="H901" t="str">
            <v>นาย</v>
          </cell>
          <cell r="I901" t="str">
            <v>สุเทพ</v>
          </cell>
          <cell r="J901" t="str">
            <v>สุทินนา</v>
          </cell>
          <cell r="K901">
            <v>3500200384813</v>
          </cell>
          <cell r="L901" t="str">
            <v>จอมทอง</v>
          </cell>
          <cell r="M901" t="str">
            <v>เชียงใหม่ 3</v>
          </cell>
          <cell r="N901">
            <v>8</v>
          </cell>
          <cell r="O901" t="str">
            <v>ธนาคารประชาชน</v>
          </cell>
          <cell r="P901" t="str">
            <v>1.บุคคลค้ำประกัน</v>
          </cell>
          <cell r="Q901">
            <v>37299.599999999999</v>
          </cell>
          <cell r="R901">
            <v>9351.82</v>
          </cell>
          <cell r="S901" t="str">
            <v>แขวงเชียงใหม่</v>
          </cell>
          <cell r="T901" t="str">
            <v>ผบ10374</v>
          </cell>
          <cell r="U901">
            <v>2562</v>
          </cell>
          <cell r="V901" t="str">
            <v>ผบ.11307</v>
          </cell>
          <cell r="W901">
            <v>2562</v>
          </cell>
          <cell r="AA901">
            <v>4</v>
          </cell>
          <cell r="AB901">
            <v>11</v>
          </cell>
          <cell r="AC901">
            <v>2562</v>
          </cell>
          <cell r="BB901" t="str">
            <v>สืบทรัพย์ 25/03/67//ลงผล9/4/67//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นายสุเทพ สุทินนา</v>
          </cell>
          <cell r="BU901">
            <v>883262011812</v>
          </cell>
          <cell r="BV901"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1" t="str">
            <v>จำเลยที่ 1
คู่สมรสจำเลยที่ 1
จำเลยที่ 2
คู่สมรสจำเลยที่ 2
จำเลยที่ 3
คู่สมรสจำเลยที่ 3</v>
          </cell>
          <cell r="BX901" t="str">
            <v xml:space="preserve">3-5002-00384-81-3
3-5002-00389-74-2
3-50002-00252-68-2
35002-00390-69-4
3-1506-00610-47-4
3-1506-00580-29-0
</v>
          </cell>
          <cell r="BY901"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1" t="str">
            <v>พบ</v>
          </cell>
          <cell r="CB901">
            <v>6</v>
          </cell>
          <cell r="CC901"/>
          <cell r="CF901"/>
          <cell r="CK901"/>
        </row>
        <row r="902">
          <cell r="B902">
            <v>2377</v>
          </cell>
          <cell r="C902">
            <v>894</v>
          </cell>
          <cell r="D902">
            <v>19</v>
          </cell>
          <cell r="E902">
            <v>12</v>
          </cell>
          <cell r="F902">
            <v>2566</v>
          </cell>
          <cell r="G902">
            <v>800057176979</v>
          </cell>
          <cell r="H902" t="str">
            <v>นาย</v>
          </cell>
          <cell r="I902" t="str">
            <v>สำราญ</v>
          </cell>
          <cell r="J902" t="str">
            <v>กุณาธรรม</v>
          </cell>
          <cell r="K902">
            <v>3500200538365</v>
          </cell>
          <cell r="L902" t="str">
            <v>จอมทอง</v>
          </cell>
          <cell r="M902" t="str">
            <v>เชียงใหม่ 3</v>
          </cell>
          <cell r="N902">
            <v>8</v>
          </cell>
          <cell r="O902" t="str">
            <v>สินเชื่ออุปโภคบริโภคเพื่อสังคม</v>
          </cell>
          <cell r="P902" t="str">
            <v>1.บุคคลค้ำประกัน</v>
          </cell>
          <cell r="Q902">
            <v>31241.200000000001</v>
          </cell>
          <cell r="R902">
            <v>6828.97</v>
          </cell>
          <cell r="S902" t="str">
            <v>จังหวัดฮอด</v>
          </cell>
          <cell r="T902" t="str">
            <v>ผบ1173</v>
          </cell>
          <cell r="U902">
            <v>2562</v>
          </cell>
          <cell r="V902" t="str">
            <v>ผบ.1152</v>
          </cell>
          <cell r="W902">
            <v>2562</v>
          </cell>
          <cell r="AA902">
            <v>18</v>
          </cell>
          <cell r="AB902">
            <v>11</v>
          </cell>
          <cell r="AC902">
            <v>2562</v>
          </cell>
          <cell r="BB902" t="str">
            <v>สืบทรัพย์ 22/03/67//ลงผล4/4/67//รายงานผล20/5/67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นายสำราญ กุณาธรรม</v>
          </cell>
          <cell r="BU902">
            <v>883262011814</v>
          </cell>
          <cell r="BV902"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2" t="str">
            <v xml:space="preserve">จำเลยที่ 1
คู่สมรสจำเลยที่ 1
จำเลยที่ 2
คู่สมรสจำเลยที่ 2
จำเลยที่ 3
คู่สมรสจำเลยที่ 3
</v>
          </cell>
          <cell r="BX902" t="str">
            <v>3-5002-00838-36-5
3-5002-00040-90-1
3-5002-00864-19-0
3-5002-00043-80-3
3-5002-00017-30-6
3-5002-00893-42-4</v>
          </cell>
          <cell r="BY902"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2" t="str">
            <v>พบ</v>
          </cell>
          <cell r="CB902">
            <v>6</v>
          </cell>
          <cell r="CC902"/>
          <cell r="CF902"/>
          <cell r="CK902"/>
        </row>
        <row r="903">
          <cell r="B903">
            <v>2378</v>
          </cell>
          <cell r="C903">
            <v>895</v>
          </cell>
          <cell r="D903">
            <v>19</v>
          </cell>
          <cell r="E903">
            <v>12</v>
          </cell>
          <cell r="F903">
            <v>2566</v>
          </cell>
          <cell r="G903">
            <v>800088318137</v>
          </cell>
          <cell r="H903" t="str">
            <v>นาง</v>
          </cell>
          <cell r="I903" t="str">
            <v>ทศพร</v>
          </cell>
          <cell r="J903" t="str">
            <v>นามเทพ</v>
          </cell>
          <cell r="K903">
            <v>3500200881639</v>
          </cell>
          <cell r="L903" t="str">
            <v>จอมทอง</v>
          </cell>
          <cell r="M903" t="str">
            <v>เชียงใหม่ 3</v>
          </cell>
          <cell r="N903">
            <v>8</v>
          </cell>
          <cell r="O903" t="str">
            <v>สินเชื่อแก้ไขปัญหาหนี้นอกระบบPSA</v>
          </cell>
          <cell r="P903" t="str">
            <v>1.บุคคลค้ำประกัน</v>
          </cell>
          <cell r="Q903">
            <v>42131.64</v>
          </cell>
          <cell r="R903">
            <v>3464.46</v>
          </cell>
          <cell r="S903" t="str">
            <v>จังหวัดฮอด</v>
          </cell>
          <cell r="T903" t="str">
            <v>ผบ1147</v>
          </cell>
          <cell r="U903">
            <v>2562</v>
          </cell>
          <cell r="V903" t="str">
            <v>ผบ.1132</v>
          </cell>
          <cell r="W903">
            <v>2562</v>
          </cell>
          <cell r="AA903">
            <v>18</v>
          </cell>
          <cell r="AB903">
            <v>11</v>
          </cell>
          <cell r="AC903">
            <v>2562</v>
          </cell>
          <cell r="BB903" t="str">
            <v>สืบทรัพย์ 25/03/67//ลงผล6/4/67//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นางทศพร นามเทพ</v>
          </cell>
          <cell r="BU903">
            <v>883262011816</v>
          </cell>
          <cell r="BV903" t="str">
            <v>1.นางทศพร นามเทพ 
2.นางอัญชลี ปล้องทอง
3. นายจตุพร ปล้องทอง
4.นายนภัสกร สุริยะ</v>
          </cell>
          <cell r="BW903" t="str">
            <v xml:space="preserve">จำเลยที่ 1
จำเลยที่ 2
คู่สมรสจำเลยที่ 2
จำเลยที่ 3
</v>
          </cell>
          <cell r="BX903" t="str">
            <v xml:space="preserve">3-5002-00881-63-9
3-5002-00881-70-1
3-5002-00860-18-6
3-5002-00001-43-4
</v>
          </cell>
          <cell r="BY903"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3" t="str">
            <v>พบ</v>
          </cell>
          <cell r="CB903">
            <v>4</v>
          </cell>
          <cell r="CC903"/>
          <cell r="CF903"/>
          <cell r="CK903"/>
        </row>
        <row r="904">
          <cell r="B904">
            <v>2379</v>
          </cell>
          <cell r="C904">
            <v>896</v>
          </cell>
          <cell r="D904">
            <v>19</v>
          </cell>
          <cell r="E904">
            <v>12</v>
          </cell>
          <cell r="F904">
            <v>2566</v>
          </cell>
          <cell r="G904">
            <v>800087790641</v>
          </cell>
          <cell r="H904" t="str">
            <v>นาย</v>
          </cell>
          <cell r="I904" t="str">
            <v>อิสรชัย</v>
          </cell>
          <cell r="J904" t="str">
            <v>สายแปลง</v>
          </cell>
          <cell r="K904">
            <v>3660700441131</v>
          </cell>
          <cell r="L904" t="str">
            <v>จอมทอง</v>
          </cell>
          <cell r="M904" t="str">
            <v>เชียงใหม่ 3</v>
          </cell>
          <cell r="N904">
            <v>8</v>
          </cell>
          <cell r="O904" t="str">
            <v>ธนาคารประชาชน</v>
          </cell>
          <cell r="P904" t="str">
            <v>1.บุคคลค้ำประกัน</v>
          </cell>
          <cell r="Q904">
            <v>193748.75</v>
          </cell>
          <cell r="R904">
            <v>20881.97</v>
          </cell>
          <cell r="S904" t="str">
            <v>จังหวัดฮอด</v>
          </cell>
          <cell r="T904" t="str">
            <v>ผบ1138</v>
          </cell>
          <cell r="U904">
            <v>2562</v>
          </cell>
          <cell r="V904" t="str">
            <v>ผบ1135</v>
          </cell>
          <cell r="W904">
            <v>2562</v>
          </cell>
          <cell r="X904">
            <v>18</v>
          </cell>
          <cell r="Y904">
            <v>11</v>
          </cell>
          <cell r="Z904">
            <v>2562</v>
          </cell>
          <cell r="AA904">
            <v>18</v>
          </cell>
          <cell r="AB904">
            <v>11</v>
          </cell>
          <cell r="AC904">
            <v>2562</v>
          </cell>
          <cell r="BB904" t="str">
            <v>สืบทรัพย์ 22/1/67//ลงผลสืบทรัพย์ 26/1/67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นายอิสรชัย สายแปลง</v>
          </cell>
          <cell r="BU904">
            <v>883262011817</v>
          </cell>
          <cell r="BV904" t="str">
            <v>นายอิสรชัย    สายแปลง
นายบดินทร์  ยศบุญยืน
นางสาวอรอนงค์  วรรณหนอง</v>
          </cell>
          <cell r="BW904" t="str">
            <v>จำเลยที่ 1
จำเลยที่ 2
จำเลยที่ 3</v>
          </cell>
          <cell r="BX904" t="str">
            <v>3-6607-00441-13-1
1-5099-00899-96-6
1-5103-00076-70-7</v>
          </cell>
          <cell r="BY904"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4" t="str">
            <v>ไม่พบ</v>
          </cell>
          <cell r="CB904"/>
          <cell r="CC904"/>
          <cell r="CF904"/>
          <cell r="CK904"/>
        </row>
        <row r="905">
          <cell r="B905">
            <v>2380</v>
          </cell>
          <cell r="C905">
            <v>897</v>
          </cell>
          <cell r="D905">
            <v>19</v>
          </cell>
          <cell r="E905">
            <v>12</v>
          </cell>
          <cell r="F905">
            <v>2566</v>
          </cell>
          <cell r="G905">
            <v>800049849923</v>
          </cell>
          <cell r="H905" t="str">
            <v>นาย</v>
          </cell>
          <cell r="I905" t="str">
            <v>ไพสนธ์</v>
          </cell>
          <cell r="J905" t="str">
            <v>เกษมสุข</v>
          </cell>
          <cell r="K905">
            <v>3500200637541</v>
          </cell>
          <cell r="L905" t="str">
            <v>จอมทอง</v>
          </cell>
          <cell r="M905" t="str">
            <v>เชียงใหม่ 3</v>
          </cell>
          <cell r="N905">
            <v>8</v>
          </cell>
          <cell r="O905" t="str">
            <v>ธนาคารประชาชน</v>
          </cell>
          <cell r="P905" t="str">
            <v>1.บุคคลค้ำประกัน</v>
          </cell>
          <cell r="Q905">
            <v>35380.85</v>
          </cell>
          <cell r="R905">
            <v>9037.7900000000009</v>
          </cell>
          <cell r="S905" t="str">
            <v>แขวงเชียงใหม่</v>
          </cell>
          <cell r="T905" t="str">
            <v>ผบ829</v>
          </cell>
          <cell r="U905">
            <v>2564</v>
          </cell>
          <cell r="V905" t="str">
            <v>ผบ1066</v>
          </cell>
          <cell r="W905">
            <v>2564</v>
          </cell>
          <cell r="AA905">
            <v>6</v>
          </cell>
          <cell r="AB905">
            <v>7</v>
          </cell>
          <cell r="AC905">
            <v>2564</v>
          </cell>
          <cell r="BB905" t="str">
            <v>สืบทรัพย์ 25/03/67//ลงผล6/4/67//</v>
          </cell>
          <cell r="BC905" t="str">
            <v/>
          </cell>
          <cell r="BD905" t="str">
            <v/>
          </cell>
          <cell r="BE905" t="str">
            <v/>
          </cell>
          <cell r="BF905" t="str">
            <v/>
          </cell>
          <cell r="BG905" t="str">
            <v/>
          </cell>
          <cell r="BH905" t="str">
            <v/>
          </cell>
          <cell r="BI905" t="str">
            <v/>
          </cell>
          <cell r="BJ905" t="str">
            <v/>
          </cell>
          <cell r="BK905" t="str">
            <v/>
          </cell>
          <cell r="BL905" t="str">
            <v/>
          </cell>
          <cell r="BM905" t="str">
            <v/>
          </cell>
          <cell r="BN905" t="str">
            <v/>
          </cell>
          <cell r="BO905" t="str">
            <v/>
          </cell>
          <cell r="BP905" t="str">
            <v/>
          </cell>
          <cell r="BQ905" t="str">
            <v/>
          </cell>
          <cell r="BR905" t="str">
            <v/>
          </cell>
          <cell r="BS905" t="str">
            <v/>
          </cell>
          <cell r="BT905" t="str">
            <v>นายไพสนธ์ เกษมสุข</v>
          </cell>
          <cell r="BU905">
            <v>883263011140</v>
          </cell>
          <cell r="BV905"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5" t="str">
            <v>จำเลยที่ 1
คู่สมรสจำเลยที่ 1
จำเลยที่ 2
คู่สมรสจำเลยที่ 2
จำเลยที่ 3
คู่สมรสจำเลยที่ 3</v>
          </cell>
          <cell r="BX905" t="str">
            <v>3-5002-00637-54-1
3-5002-00780-50-6
3-5002-00736-56-6
3-5012-00405-95-1
3-5002-00738-95-0
3-5002-00737-22-8</v>
          </cell>
          <cell r="BY90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5" t="str">
            <v>พบ</v>
          </cell>
          <cell r="CB905">
            <v>6</v>
          </cell>
          <cell r="CC905"/>
          <cell r="CF905"/>
          <cell r="CK905"/>
        </row>
        <row r="906">
          <cell r="B906">
            <v>2381</v>
          </cell>
          <cell r="C906">
            <v>898</v>
          </cell>
          <cell r="D906">
            <v>19</v>
          </cell>
          <cell r="E906">
            <v>12</v>
          </cell>
          <cell r="F906">
            <v>2566</v>
          </cell>
          <cell r="G906">
            <v>800090479745</v>
          </cell>
          <cell r="H906" t="str">
            <v>นางสาว</v>
          </cell>
          <cell r="I906" t="str">
            <v>วิภาวี</v>
          </cell>
          <cell r="J906" t="str">
            <v>ดวงเนตร</v>
          </cell>
          <cell r="K906">
            <v>1102700727425</v>
          </cell>
          <cell r="L906" t="str">
            <v>จอมทอง</v>
          </cell>
          <cell r="M906" t="str">
            <v>เชียงใหม่ 3</v>
          </cell>
          <cell r="N906">
            <v>8</v>
          </cell>
          <cell r="O906" t="str">
            <v>สินเชื่อแก้ไขปัญหาหนี้นอกระบบPSA</v>
          </cell>
          <cell r="P906" t="str">
            <v>1.บุคคลค้ำประกัน</v>
          </cell>
          <cell r="Q906">
            <v>28297.72</v>
          </cell>
          <cell r="R906">
            <v>6156.3</v>
          </cell>
          <cell r="S906" t="str">
            <v>จังหวัดฮอด</v>
          </cell>
          <cell r="T906" t="str">
            <v>ผบE506</v>
          </cell>
          <cell r="U906">
            <v>2564</v>
          </cell>
          <cell r="V906" t="str">
            <v>ผบE629</v>
          </cell>
          <cell r="W906">
            <v>2564</v>
          </cell>
          <cell r="X906">
            <v>18</v>
          </cell>
          <cell r="Y906">
            <v>11</v>
          </cell>
          <cell r="Z906">
            <v>2562</v>
          </cell>
          <cell r="AA906">
            <v>25</v>
          </cell>
          <cell r="AB906">
            <v>10</v>
          </cell>
          <cell r="AC906">
            <v>2564</v>
          </cell>
          <cell r="BB906" t="str">
            <v>สืบทรัพย์ 22/03/67//ลงผล19/4/67//ลงผลคัดภาพลักษณ์17/5/2567//รายงานผลรอบที่หนึ่ง17/5/67//</v>
          </cell>
          <cell r="BC906" t="str">
            <v/>
          </cell>
          <cell r="BD906" t="str">
            <v/>
          </cell>
          <cell r="BE906" t="str">
            <v/>
          </cell>
          <cell r="BF906" t="str">
            <v/>
          </cell>
          <cell r="BG906" t="str">
            <v/>
          </cell>
          <cell r="BH906" t="str">
            <v/>
          </cell>
          <cell r="BI906" t="str">
            <v/>
          </cell>
          <cell r="BJ906" t="str">
            <v/>
          </cell>
          <cell r="BK906" t="str">
            <v/>
          </cell>
          <cell r="BL906" t="str">
            <v/>
          </cell>
          <cell r="BM906" t="str">
            <v/>
          </cell>
          <cell r="BN906" t="str">
            <v/>
          </cell>
          <cell r="BO906" t="str">
            <v/>
          </cell>
          <cell r="BP906" t="str">
            <v/>
          </cell>
          <cell r="BQ906" t="str">
            <v/>
          </cell>
          <cell r="BR906" t="str">
            <v/>
          </cell>
          <cell r="BS906" t="str">
            <v/>
          </cell>
          <cell r="BT906" t="str">
            <v>นางสาววิภาวี ดวงเนตร</v>
          </cell>
          <cell r="BU906">
            <v>883263011148</v>
          </cell>
          <cell r="BV906" t="str">
            <v>1.นางสาววิภาวี ดวงเนตร
2.นางพิกุล ปัญโญ
3. นาบบุญรัตน์ ปัญโญ
4.นางอำภา ดวงเนตร
5.นายวินัย ดวงเนตร</v>
          </cell>
          <cell r="BW906" t="str">
            <v>จำเลยที่ 1
จำเลยที่ 2
คู่สมรสจำเลยที่ 2
จำเลยที่ 3
คู่สมรสจำเลยที่ 3</v>
          </cell>
          <cell r="BX906" t="str">
            <v xml:space="preserve">1-1027-00727-42-5
3-5012-00894-99-5
3-5012-00015-10-0
3-5002-00070-81-9
3-7002-00146-57-1
</v>
          </cell>
          <cell r="BY90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6" t="str">
            <v>พบ</v>
          </cell>
          <cell r="CB906">
            <v>5</v>
          </cell>
          <cell r="CC906"/>
          <cell r="CF906"/>
          <cell r="CK906"/>
        </row>
        <row r="907">
          <cell r="B907">
            <v>2382</v>
          </cell>
          <cell r="C907">
            <v>899</v>
          </cell>
          <cell r="D907">
            <v>19</v>
          </cell>
          <cell r="E907">
            <v>12</v>
          </cell>
          <cell r="F907">
            <v>2566</v>
          </cell>
          <cell r="G907">
            <v>800070778645</v>
          </cell>
          <cell r="H907" t="str">
            <v>นางสาว</v>
          </cell>
          <cell r="I907" t="str">
            <v>เกศริน</v>
          </cell>
          <cell r="J907" t="str">
            <v>อรุณแก้ว</v>
          </cell>
          <cell r="K907">
            <v>3501300282533</v>
          </cell>
          <cell r="L907" t="str">
            <v>อมก๋อย</v>
          </cell>
          <cell r="M907" t="str">
            <v>เชียงใหม่ 3</v>
          </cell>
          <cell r="N907">
            <v>8</v>
          </cell>
          <cell r="O907" t="str">
            <v>ธนาคารประชาชน</v>
          </cell>
          <cell r="P907" t="str">
            <v>1.บุคคลค้ำประกัน</v>
          </cell>
          <cell r="Q907">
            <v>90000.11</v>
          </cell>
          <cell r="R907">
            <v>19210.91</v>
          </cell>
          <cell r="S907" t="str">
            <v>แขวงเชียงใหม่</v>
          </cell>
          <cell r="T907" t="str">
            <v>ผบ.7139</v>
          </cell>
          <cell r="U907">
            <v>2563</v>
          </cell>
          <cell r="V907" t="str">
            <v>ผบ.3437</v>
          </cell>
          <cell r="W907">
            <v>2563</v>
          </cell>
          <cell r="X907">
            <v>1</v>
          </cell>
          <cell r="Y907">
            <v>6</v>
          </cell>
          <cell r="Z907">
            <v>2564</v>
          </cell>
          <cell r="AA907">
            <v>6</v>
          </cell>
          <cell r="AB907">
            <v>7</v>
          </cell>
          <cell r="AC907">
            <v>2564</v>
          </cell>
          <cell r="BB907" t="str">
            <v>สืบทรัพย์ 22/03/67//ลงผล3/4/67//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นางสาวเกศริน อรุณแก้ว</v>
          </cell>
          <cell r="BU907">
            <v>883263011200</v>
          </cell>
          <cell r="BV907" t="str">
            <v>1.นางสาวเกศริน อรุณแก้ว
2.นางสาวกชพร ขาวน้อย</v>
          </cell>
          <cell r="BW907" t="str">
            <v>จำเลขที่ 1
จำเลขที่ 2</v>
          </cell>
          <cell r="BX907" t="str">
            <v>3-5013-00282-53-3
3-5005-00362-76-9</v>
          </cell>
          <cell r="BY907"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7" t="str">
            <v>พบ</v>
          </cell>
          <cell r="CB907">
            <v>2</v>
          </cell>
          <cell r="CC907"/>
          <cell r="CF907"/>
          <cell r="CK907"/>
        </row>
        <row r="908">
          <cell r="B908">
            <v>2383</v>
          </cell>
          <cell r="C908">
            <v>900</v>
          </cell>
          <cell r="D908">
            <v>19</v>
          </cell>
          <cell r="E908">
            <v>12</v>
          </cell>
          <cell r="F908">
            <v>2566</v>
          </cell>
          <cell r="G908">
            <v>800042354467</v>
          </cell>
          <cell r="H908" t="str">
            <v>นาย</v>
          </cell>
          <cell r="I908" t="str">
            <v>กวี</v>
          </cell>
          <cell r="J908" t="str">
            <v>ชงโคผดุง</v>
          </cell>
          <cell r="K908">
            <v>2501800043289</v>
          </cell>
          <cell r="L908" t="str">
            <v>อมก๋อย</v>
          </cell>
          <cell r="M908" t="str">
            <v>เชียงใหม่ 3</v>
          </cell>
          <cell r="N908">
            <v>8</v>
          </cell>
          <cell r="O908" t="str">
            <v>ธนาคารประชาชน</v>
          </cell>
          <cell r="P908" t="str">
            <v>1.บุคคลค้ำประกัน</v>
          </cell>
          <cell r="Q908">
            <v>93467.520000000004</v>
          </cell>
          <cell r="R908">
            <v>15549.02</v>
          </cell>
          <cell r="S908" t="str">
            <v>จังหวัดฮอด</v>
          </cell>
          <cell r="T908" t="str">
            <v>ผบE329</v>
          </cell>
          <cell r="U908">
            <v>2563</v>
          </cell>
          <cell r="V908" t="str">
            <v>ผบE170</v>
          </cell>
          <cell r="W908">
            <v>2563</v>
          </cell>
          <cell r="AA908">
            <v>19</v>
          </cell>
          <cell r="AB908">
            <v>12</v>
          </cell>
          <cell r="AC908">
            <v>2563</v>
          </cell>
          <cell r="BB908" t="str">
            <v>สืบทรัพย์วันที่ 22/3/67//ลงผลวันที่ 26/6/2567</v>
          </cell>
          <cell r="BC908">
            <v>1500</v>
          </cell>
          <cell r="BD908">
            <v>1</v>
          </cell>
          <cell r="BE908">
            <v>7</v>
          </cell>
          <cell r="BF908">
            <v>2567</v>
          </cell>
          <cell r="BG908">
            <v>0</v>
          </cell>
          <cell r="BH908" t="str">
            <v>-</v>
          </cell>
          <cell r="BI908" t="str">
            <v>-</v>
          </cell>
          <cell r="BJ908" t="str">
            <v>-</v>
          </cell>
          <cell r="BK908">
            <v>0</v>
          </cell>
          <cell r="BL908">
            <v>1100</v>
          </cell>
          <cell r="BM908">
            <v>0</v>
          </cell>
          <cell r="BN908" t="str">
            <v/>
          </cell>
          <cell r="BO908" t="str">
            <v/>
          </cell>
          <cell r="BP908" t="str">
            <v/>
          </cell>
          <cell r="BQ908" t="str">
            <v>-</v>
          </cell>
          <cell r="BR908" t="str">
            <v>-</v>
          </cell>
          <cell r="BS908" t="str">
            <v>-</v>
          </cell>
          <cell r="BT908" t="str">
            <v>นายกวี ชงโคผดุง</v>
          </cell>
          <cell r="BU908">
            <v>883263011070</v>
          </cell>
          <cell r="BV908"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08" t="str">
            <v>จำเลยที่ 1
จำเลยที่ 2
คู่สมรสจำเลยที่ 2
จำเลยที่ 3
คู่สมรสจำเลยที่ 3</v>
          </cell>
          <cell r="BX908" t="str">
            <v>2-5018-00043-28-9
1-5018-00006-99-7
1-5018-00059-67-5
2-5018-0030-74-8
5-5099-00094-60-0</v>
          </cell>
          <cell r="BY90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08" t="str">
            <v>ไม่พบ</v>
          </cell>
          <cell r="CA908"/>
          <cell r="CB908">
            <v>5</v>
          </cell>
          <cell r="CC908"/>
          <cell r="CF908"/>
          <cell r="CK908"/>
        </row>
        <row r="909">
          <cell r="B909">
            <v>2384</v>
          </cell>
          <cell r="C909">
            <v>901</v>
          </cell>
          <cell r="D909">
            <v>19</v>
          </cell>
          <cell r="E909">
            <v>12</v>
          </cell>
          <cell r="F909">
            <v>2566</v>
          </cell>
          <cell r="G909">
            <v>800051831983</v>
          </cell>
          <cell r="H909" t="str">
            <v>นาย</v>
          </cell>
          <cell r="I909" t="str">
            <v>ประเสริฐ</v>
          </cell>
          <cell r="J909" t="str">
            <v>เรือนแก้ว</v>
          </cell>
          <cell r="K909">
            <v>3501800007001</v>
          </cell>
          <cell r="L909" t="str">
            <v>อมก๋อย</v>
          </cell>
          <cell r="M909" t="str">
            <v>เชียงใหม่ 3</v>
          </cell>
          <cell r="N909">
            <v>8</v>
          </cell>
          <cell r="O909" t="str">
            <v>ธนาคารประชาชน</v>
          </cell>
          <cell r="P909" t="str">
            <v>1.บุคคลค้ำประกัน</v>
          </cell>
          <cell r="Q909">
            <v>143386.78</v>
          </cell>
          <cell r="R909">
            <v>20822.98</v>
          </cell>
          <cell r="S909" t="str">
            <v>จังหวัดฮอด</v>
          </cell>
          <cell r="T909" t="str">
            <v>ผบ.1186</v>
          </cell>
          <cell r="U909">
            <v>2562</v>
          </cell>
          <cell r="V909" t="str">
            <v>ผบ.1144</v>
          </cell>
          <cell r="W909">
            <v>2562</v>
          </cell>
          <cell r="X909">
            <v>1</v>
          </cell>
          <cell r="Y909">
            <v>6</v>
          </cell>
          <cell r="Z909">
            <v>2564</v>
          </cell>
          <cell r="AA909">
            <v>18</v>
          </cell>
          <cell r="AB909">
            <v>11</v>
          </cell>
          <cell r="AC909">
            <v>2562</v>
          </cell>
          <cell r="BB909" t="str">
            <v>สืบทรัพย์วันที่ 22/3/67//ลงผลวันที่ 26/6/2567</v>
          </cell>
          <cell r="BC909">
            <v>1200</v>
          </cell>
          <cell r="BD909">
            <v>1</v>
          </cell>
          <cell r="BE909">
            <v>7</v>
          </cell>
          <cell r="BF909">
            <v>2567</v>
          </cell>
          <cell r="BG909">
            <v>0</v>
          </cell>
          <cell r="BH909" t="str">
            <v>-</v>
          </cell>
          <cell r="BI909" t="str">
            <v>-</v>
          </cell>
          <cell r="BJ909" t="str">
            <v>-</v>
          </cell>
          <cell r="BK909">
            <v>0</v>
          </cell>
          <cell r="BL909">
            <v>870</v>
          </cell>
          <cell r="BM909">
            <v>0</v>
          </cell>
          <cell r="BN909" t="str">
            <v/>
          </cell>
          <cell r="BO909" t="str">
            <v/>
          </cell>
          <cell r="BP909" t="str">
            <v/>
          </cell>
          <cell r="BQ909" t="str">
            <v>-</v>
          </cell>
          <cell r="BR909" t="str">
            <v>-</v>
          </cell>
          <cell r="BS909" t="str">
            <v>-</v>
          </cell>
          <cell r="BT909" t="str">
            <v>นายประเสริฐ เรือนแก้ว</v>
          </cell>
          <cell r="BU909">
            <v>883262010712</v>
          </cell>
          <cell r="BV909" t="str">
            <v>1.นายประเสริฐ   เรือนแก้ว
2.นายดวงรัตน์  เปียงเพี้ยง
3.นางผ่องศรี  แก้วกัน
4.นายกิ่ง  แก้วกัน</v>
          </cell>
          <cell r="BW909" t="str">
            <v>จำเลยที่ 1
จำเลยที่ 2
จำเลยที่ 3
คู่สมรสจำเลยที่ 3</v>
          </cell>
          <cell r="BX909" t="str">
            <v>3-5018-00007-00-1
3-5018-00239-37-9
3-5018-00239-39-4
3-5018-00012-53-5</v>
          </cell>
          <cell r="BY90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09" t="str">
            <v>ไม่พบ</v>
          </cell>
          <cell r="CB909"/>
          <cell r="CC909"/>
          <cell r="CF909"/>
          <cell r="CK909"/>
        </row>
        <row r="910">
          <cell r="B910">
            <v>2385</v>
          </cell>
          <cell r="C910">
            <v>902</v>
          </cell>
          <cell r="D910">
            <v>19</v>
          </cell>
          <cell r="E910">
            <v>12</v>
          </cell>
          <cell r="F910">
            <v>2566</v>
          </cell>
          <cell r="G910">
            <v>800059924152</v>
          </cell>
          <cell r="H910" t="str">
            <v>นาย</v>
          </cell>
          <cell r="I910" t="str">
            <v>อุทัย</v>
          </cell>
          <cell r="J910" t="str">
            <v>เรือนแก้ว</v>
          </cell>
          <cell r="K910">
            <v>1501600069689</v>
          </cell>
          <cell r="L910" t="str">
            <v>อมก๋อย</v>
          </cell>
          <cell r="M910" t="str">
            <v>เชียงใหม่ 3</v>
          </cell>
          <cell r="N910">
            <v>8</v>
          </cell>
          <cell r="O910" t="str">
            <v>ธนาคารประชาชน</v>
          </cell>
          <cell r="P910" t="str">
            <v>1.บุคคลค้ำประกัน</v>
          </cell>
          <cell r="Q910">
            <v>176881</v>
          </cell>
          <cell r="R910">
            <v>24192.35</v>
          </cell>
          <cell r="S910" t="str">
            <v>จังหวัดฮอด</v>
          </cell>
          <cell r="T910" t="str">
            <v>ผบ.1185</v>
          </cell>
          <cell r="U910">
            <v>2562</v>
          </cell>
          <cell r="V910" t="str">
            <v>ผบ.1146</v>
          </cell>
          <cell r="W910">
            <v>2562</v>
          </cell>
          <cell r="AA910">
            <v>18</v>
          </cell>
          <cell r="AB910">
            <v>11</v>
          </cell>
          <cell r="AC910">
            <v>2562</v>
          </cell>
          <cell r="BB910" t="str">
            <v>สืบทรัพย์ 22/03/67//ลงผล3/4/67//</v>
          </cell>
          <cell r="BC910" t="str">
            <v/>
          </cell>
          <cell r="BD910" t="str">
            <v/>
          </cell>
          <cell r="BE910" t="str">
            <v/>
          </cell>
          <cell r="BF910" t="str">
            <v/>
          </cell>
          <cell r="BG910" t="str">
            <v/>
          </cell>
          <cell r="BH910" t="str">
            <v/>
          </cell>
          <cell r="BI910" t="str">
            <v/>
          </cell>
          <cell r="BJ910" t="str">
            <v/>
          </cell>
          <cell r="BK910" t="str">
            <v/>
          </cell>
          <cell r="BL910" t="str">
            <v/>
          </cell>
          <cell r="BM910" t="str">
            <v/>
          </cell>
          <cell r="BN910" t="str">
            <v/>
          </cell>
          <cell r="BO910" t="str">
            <v/>
          </cell>
          <cell r="BP910" t="str">
            <v/>
          </cell>
          <cell r="BQ910" t="str">
            <v/>
          </cell>
          <cell r="BR910" t="str">
            <v/>
          </cell>
          <cell r="BS910" t="str">
            <v/>
          </cell>
          <cell r="BT910" t="str">
            <v>นายอุทัย เรือนแก้ว</v>
          </cell>
          <cell r="BU910">
            <v>883262010711</v>
          </cell>
          <cell r="BV910" t="str">
            <v>1.นายอุทัย เรือนแก้ว
2.นางสาวอัมรา โกนมูล
3.นายสรยุทธ จันทรา
4.นางสาวปวีณา เรือนแก้ว</v>
          </cell>
          <cell r="BW910" t="str">
            <v xml:space="preserve">จำเลยที่ 1
จำเลยที่ 2
จำเลยที่ 3
คู่สมรสจำเลยที่ 3
</v>
          </cell>
          <cell r="BX910" t="str">
            <v>1-5018-00069-68-9
1-5018-00001-13-8
3-5705-01191-90-9
3-5018-00007-01-9</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0" t="str">
            <v>ไม่พบ</v>
          </cell>
          <cell r="CA910"/>
          <cell r="CB910">
            <v>4</v>
          </cell>
          <cell r="CC910"/>
          <cell r="CF910"/>
          <cell r="CK910"/>
        </row>
        <row r="911">
          <cell r="B911">
            <v>2386</v>
          </cell>
          <cell r="C911">
            <v>903</v>
          </cell>
          <cell r="D911">
            <v>19</v>
          </cell>
          <cell r="E911">
            <v>12</v>
          </cell>
          <cell r="F911">
            <v>2566</v>
          </cell>
          <cell r="G911">
            <v>800039182798</v>
          </cell>
          <cell r="H911" t="str">
            <v>นางสาว</v>
          </cell>
          <cell r="I911" t="str">
            <v>คำแดง</v>
          </cell>
          <cell r="J911" t="str">
            <v>วงษ์จี๋</v>
          </cell>
          <cell r="K911">
            <v>3501800042124</v>
          </cell>
          <cell r="L911" t="str">
            <v>อมก๋อย</v>
          </cell>
          <cell r="M911" t="str">
            <v>เชียงใหม่ 3</v>
          </cell>
          <cell r="N911">
            <v>8</v>
          </cell>
          <cell r="O911" t="str">
            <v>ธนาคารประชาชน</v>
          </cell>
          <cell r="P911" t="str">
            <v>1.บุคคลค้ำประกัน</v>
          </cell>
          <cell r="Q911">
            <v>66155.100000000006</v>
          </cell>
          <cell r="R911">
            <v>24912.28</v>
          </cell>
          <cell r="S911" t="str">
            <v>จังหวัดฮอด</v>
          </cell>
          <cell r="T911" t="str">
            <v>ผบE331</v>
          </cell>
          <cell r="U911">
            <v>2563</v>
          </cell>
          <cell r="V911" t="str">
            <v>ผบE172</v>
          </cell>
          <cell r="W911">
            <v>2563</v>
          </cell>
          <cell r="AA911">
            <v>19</v>
          </cell>
          <cell r="AB911">
            <v>8</v>
          </cell>
          <cell r="AC911">
            <v>2563</v>
          </cell>
          <cell r="BB911" t="str">
            <v>14/05/67//ลงผล 21/5/67//รายงานผล21/5/67</v>
          </cell>
          <cell r="BC911" t="str">
            <v/>
          </cell>
          <cell r="BD911" t="str">
            <v/>
          </cell>
          <cell r="BE911" t="str">
            <v/>
          </cell>
          <cell r="BF911" t="str">
            <v/>
          </cell>
          <cell r="BG911" t="str">
            <v/>
          </cell>
          <cell r="BH911" t="str">
            <v/>
          </cell>
          <cell r="BI911" t="str">
            <v/>
          </cell>
          <cell r="BJ911" t="str">
            <v/>
          </cell>
          <cell r="BK911" t="str">
            <v/>
          </cell>
          <cell r="BL911" t="str">
            <v/>
          </cell>
          <cell r="BM911" t="str">
            <v/>
          </cell>
          <cell r="BN911" t="str">
            <v/>
          </cell>
          <cell r="BO911" t="str">
            <v/>
          </cell>
          <cell r="BP911" t="str">
            <v/>
          </cell>
          <cell r="BQ911" t="str">
            <v/>
          </cell>
          <cell r="BR911" t="str">
            <v/>
          </cell>
          <cell r="BS911" t="str">
            <v/>
          </cell>
          <cell r="BT911" t="str">
            <v>นางสาวคำแดง วงษ์จี๋</v>
          </cell>
          <cell r="BU911">
            <v>883263011064</v>
          </cell>
          <cell r="BV911"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1" t="str">
            <v>จำเลยที่ 1
จำเลยที่ 2
คู่สมรสจำเลยที่ 2
จำเลยที่ 3
คู่สมรสจำเลยที่ 3</v>
          </cell>
          <cell r="BX911" t="str">
            <v xml:space="preserve">3-5018-00042-12-4
1-5099-00658--98-5
1-5299-00210-65-8
3-5018-00043-30-9
3-6501-01351-41-0
</v>
          </cell>
          <cell r="BY91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1" t="str">
            <v>ใม่พบ</v>
          </cell>
          <cell r="CB911">
            <v>5</v>
          </cell>
          <cell r="CC911"/>
          <cell r="CF911"/>
          <cell r="CK911"/>
        </row>
        <row r="912">
          <cell r="B912">
            <v>2387</v>
          </cell>
          <cell r="C912">
            <v>904</v>
          </cell>
          <cell r="D912">
            <v>19</v>
          </cell>
          <cell r="E912">
            <v>12</v>
          </cell>
          <cell r="F912">
            <v>2566</v>
          </cell>
          <cell r="G912">
            <v>800039070183</v>
          </cell>
          <cell r="H912" t="str">
            <v>นางสาว</v>
          </cell>
          <cell r="I912" t="str">
            <v>นิพาพร</v>
          </cell>
          <cell r="J912" t="str">
            <v>ใจเป็ง</v>
          </cell>
          <cell r="K912">
            <v>3501700225707</v>
          </cell>
          <cell r="L912" t="str">
            <v>ดอยเต่า</v>
          </cell>
          <cell r="M912" t="str">
            <v>เชียงใหม่ 3</v>
          </cell>
          <cell r="N912">
            <v>8</v>
          </cell>
          <cell r="O912" t="str">
            <v>สินเชื่อองค์กรชุมชน</v>
          </cell>
          <cell r="P912" t="str">
            <v>1.บุคคลค้ำประกัน</v>
          </cell>
          <cell r="Q912"/>
          <cell r="R912"/>
          <cell r="S912" t="str">
            <v>จังหวัดฮอด</v>
          </cell>
          <cell r="T912" t="str">
            <v>ผบ.353</v>
          </cell>
          <cell r="U912">
            <v>2561</v>
          </cell>
          <cell r="V912" t="str">
            <v>ผบ.444</v>
          </cell>
          <cell r="W912">
            <v>2561</v>
          </cell>
          <cell r="X912">
            <v>2</v>
          </cell>
          <cell r="Y912">
            <v>7</v>
          </cell>
          <cell r="Z912">
            <v>2561</v>
          </cell>
          <cell r="AA912">
            <v>18</v>
          </cell>
          <cell r="AB912">
            <v>11</v>
          </cell>
          <cell r="AC912">
            <v>2562</v>
          </cell>
          <cell r="BB912" t="str">
            <v>สืบทรัพย์ 22/03/67//ลงผล3/4/67//</v>
          </cell>
          <cell r="BC912" t="str">
            <v/>
          </cell>
          <cell r="BD912" t="str">
            <v/>
          </cell>
          <cell r="BE912" t="str">
            <v/>
          </cell>
          <cell r="BF912" t="str">
            <v/>
          </cell>
          <cell r="BG912" t="str">
            <v/>
          </cell>
          <cell r="BH912" t="str">
            <v/>
          </cell>
          <cell r="BI912" t="str">
            <v/>
          </cell>
          <cell r="BJ912" t="str">
            <v/>
          </cell>
          <cell r="BK912" t="str">
            <v/>
          </cell>
          <cell r="BL912" t="str">
            <v/>
          </cell>
          <cell r="BM912" t="str">
            <v/>
          </cell>
          <cell r="BN912" t="str">
            <v/>
          </cell>
          <cell r="BO912" t="str">
            <v/>
          </cell>
          <cell r="BP912" t="str">
            <v/>
          </cell>
          <cell r="BQ912" t="str">
            <v/>
          </cell>
          <cell r="BR912" t="str">
            <v/>
          </cell>
          <cell r="BS912" t="str">
            <v/>
          </cell>
          <cell r="BT912" t="str">
            <v>นางสาวนิพาพร ใจเป็ง</v>
          </cell>
          <cell r="BU912">
            <v>823761010008</v>
          </cell>
          <cell r="BV912" t="str">
            <v xml:space="preserve">1.นางนิภาพร  ใจเป็ง
2.นายสวัสดิ์  ใจเป็ง
3.นางแสงเทียน  วีแลน
4.นายศรีลา  ต๊ะเหมย
</v>
          </cell>
          <cell r="BW912" t="str">
            <v xml:space="preserve">จำเลยที่ 1
คู่สมรสจำเลยที่ 1
จำเลยที่2
จำเลยที่ 3
</v>
          </cell>
          <cell r="BX912" t="str">
            <v xml:space="preserve">3-5017-00225-70-7
3-5017-00217-39-9
3-5017-00182-26-9
3-5017-00221-70-1
</v>
          </cell>
          <cell r="BY9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2" t="str">
            <v>ไม่พบทรัพย์</v>
          </cell>
          <cell r="CB912"/>
          <cell r="CC912"/>
          <cell r="CF912"/>
          <cell r="CK912"/>
        </row>
        <row r="913">
          <cell r="B913">
            <v>2388</v>
          </cell>
          <cell r="C913">
            <v>905</v>
          </cell>
          <cell r="D913">
            <v>19</v>
          </cell>
          <cell r="E913">
            <v>12</v>
          </cell>
          <cell r="F913">
            <v>2566</v>
          </cell>
          <cell r="G913">
            <v>800044383308</v>
          </cell>
          <cell r="H913" t="str">
            <v>นาง</v>
          </cell>
          <cell r="I913" t="str">
            <v>วรรณา</v>
          </cell>
          <cell r="J913" t="str">
            <v>กิจรัตนี</v>
          </cell>
          <cell r="K913">
            <v>3141200419476</v>
          </cell>
          <cell r="L913" t="str">
            <v>ดอยเต่า</v>
          </cell>
          <cell r="M913" t="str">
            <v>เชียงใหม่ 3</v>
          </cell>
          <cell r="N913">
            <v>8</v>
          </cell>
          <cell r="O913" t="str">
            <v>พัฒนาองค์กรชุมชน</v>
          </cell>
          <cell r="P913" t="str">
            <v>1.บุคคลค้ำประกัน</v>
          </cell>
          <cell r="Q913">
            <v>186506.71</v>
          </cell>
          <cell r="R913">
            <v>46146.080000000002</v>
          </cell>
          <cell r="S913" t="str">
            <v>จังหวัดฮอด</v>
          </cell>
          <cell r="T913" t="str">
            <v>ผบ.354</v>
          </cell>
          <cell r="U913">
            <v>2561</v>
          </cell>
          <cell r="V913" t="str">
            <v>ผบ.517</v>
          </cell>
          <cell r="W913">
            <v>2561</v>
          </cell>
          <cell r="AA913">
            <v>2</v>
          </cell>
          <cell r="AB913">
            <v>8</v>
          </cell>
          <cell r="AC913">
            <v>2561</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นางวรรณา กิจรัตนี</v>
          </cell>
          <cell r="BU913">
            <v>823761010033</v>
          </cell>
          <cell r="BV913" t="str">
            <v xml:space="preserve">1.นางวรรณา  กิจรัตนี
2.นายวรวุฒิ  ตาแสน
3.นายไพทูลย์  แปงเจอร์
4.นางจันทร  แปงเจอร์
</v>
          </cell>
          <cell r="BW913" t="str">
            <v xml:space="preserve">จำเลยที่ 1
จำเลยที่ 2
จำเลยที่ 3
คู่สมรสจำเลยที่ 3
</v>
          </cell>
          <cell r="BX913" t="str">
            <v xml:space="preserve">3-1412-00419-47-6
3-5017-00184-71-7
3-5017-00185-20-9
3-34-03-00186-48-9
</v>
          </cell>
          <cell r="BY91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3" t="str">
            <v>ไม่พบทรัพย์</v>
          </cell>
          <cell r="CB913"/>
          <cell r="CC913"/>
          <cell r="CF913"/>
          <cell r="CK913"/>
        </row>
        <row r="914">
          <cell r="B914">
            <v>2389</v>
          </cell>
          <cell r="C914">
            <v>906</v>
          </cell>
          <cell r="D914">
            <v>19</v>
          </cell>
          <cell r="E914">
            <v>12</v>
          </cell>
          <cell r="F914">
            <v>2566</v>
          </cell>
          <cell r="G914">
            <v>800047767283</v>
          </cell>
          <cell r="H914" t="str">
            <v>นางสาว</v>
          </cell>
          <cell r="I914" t="str">
            <v>รำไพ</v>
          </cell>
          <cell r="J914" t="str">
            <v>โพธิสัตย์</v>
          </cell>
          <cell r="K914">
            <v>3501700079000</v>
          </cell>
          <cell r="L914" t="str">
            <v>ดอยเต่า</v>
          </cell>
          <cell r="M914" t="str">
            <v>เชียงใหม่ 3</v>
          </cell>
          <cell r="N914">
            <v>8</v>
          </cell>
          <cell r="O914" t="str">
            <v>ธนาคารประชาชน</v>
          </cell>
          <cell r="P914" t="str">
            <v>1.บุคคลค้ำประกัน</v>
          </cell>
          <cell r="Q914">
            <v>47204.78</v>
          </cell>
          <cell r="R914">
            <v>10793.42</v>
          </cell>
          <cell r="S914" t="str">
            <v>จังหวัดฮอด</v>
          </cell>
          <cell r="T914" t="str">
            <v>ผบ352</v>
          </cell>
          <cell r="U914">
            <v>2561</v>
          </cell>
          <cell r="V914" t="str">
            <v>ผบ.516</v>
          </cell>
          <cell r="W914">
            <v>2561</v>
          </cell>
          <cell r="X914">
            <v>2</v>
          </cell>
          <cell r="Y914">
            <v>7</v>
          </cell>
          <cell r="Z914">
            <v>2561</v>
          </cell>
          <cell r="AA914">
            <v>2</v>
          </cell>
          <cell r="AB914">
            <v>8</v>
          </cell>
          <cell r="AC914">
            <v>2561</v>
          </cell>
          <cell r="BC914" t="str">
            <v/>
          </cell>
          <cell r="BD914" t="str">
            <v/>
          </cell>
          <cell r="BE914" t="str">
            <v/>
          </cell>
          <cell r="BF914" t="str">
            <v/>
          </cell>
          <cell r="BG914" t="str">
            <v/>
          </cell>
          <cell r="BH914" t="str">
            <v/>
          </cell>
          <cell r="BI914" t="str">
            <v/>
          </cell>
          <cell r="BJ914" t="str">
            <v/>
          </cell>
          <cell r="BK914" t="str">
            <v/>
          </cell>
          <cell r="BL914" t="str">
            <v/>
          </cell>
          <cell r="BM914" t="str">
            <v/>
          </cell>
          <cell r="BN914" t="str">
            <v/>
          </cell>
          <cell r="BO914" t="str">
            <v/>
          </cell>
          <cell r="BP914" t="str">
            <v/>
          </cell>
          <cell r="BQ914" t="str">
            <v/>
          </cell>
          <cell r="BR914" t="str">
            <v/>
          </cell>
          <cell r="BS914" t="str">
            <v/>
          </cell>
          <cell r="BT914" t="str">
            <v>นางสาวรำไพ โพธิสัตย์</v>
          </cell>
          <cell r="BU914">
            <v>823761010009</v>
          </cell>
          <cell r="BV914" t="str">
            <v>1.นางสาวรำไพ  โพธิสัตย์
2.นางสาวทัศนีย์  โพธิสัตย์
3.นางประภาพน  ปวนปินตา
4.นายธนิต  ปวนปินตา</v>
          </cell>
          <cell r="BW914" t="str">
            <v xml:space="preserve">จำเลยที่ 1
จำเลยที่ 2
จำเลยที่ 3
คู่สมรสจำเลยที่ 3
</v>
          </cell>
          <cell r="BX914" t="str">
            <v>3-5017-00079-00-0
3-5017-00079-01-8
3-5017-00077-64-3
3-5017-00072-02-1</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F914"/>
          <cell r="CK914"/>
        </row>
        <row r="915">
          <cell r="B915">
            <v>2390</v>
          </cell>
          <cell r="C915">
            <v>907</v>
          </cell>
          <cell r="D915">
            <v>19</v>
          </cell>
          <cell r="E915">
            <v>12</v>
          </cell>
          <cell r="F915">
            <v>2566</v>
          </cell>
          <cell r="G915">
            <v>800071086105</v>
          </cell>
          <cell r="H915" t="str">
            <v>นาง</v>
          </cell>
          <cell r="I915" t="str">
            <v>วรรณา</v>
          </cell>
          <cell r="J915" t="str">
            <v>ปัญญา</v>
          </cell>
          <cell r="K915">
            <v>3500200469690</v>
          </cell>
          <cell r="L915" t="str">
            <v>จอมทอง</v>
          </cell>
          <cell r="M915" t="str">
            <v>เชียงใหม่ 3</v>
          </cell>
          <cell r="N915">
            <v>8</v>
          </cell>
          <cell r="O915" t="str">
            <v>ธนาคารประชาชน</v>
          </cell>
          <cell r="P915" t="str">
            <v>4.ไม่มีหลักประกัน</v>
          </cell>
          <cell r="Q915">
            <v>39972.47</v>
          </cell>
          <cell r="R915">
            <v>7857.82</v>
          </cell>
          <cell r="S915" t="str">
            <v>จังหวัดฮอด</v>
          </cell>
          <cell r="T915" t="str">
            <v>ผบ.1157</v>
          </cell>
          <cell r="U915">
            <v>2562</v>
          </cell>
          <cell r="V915" t="str">
            <v>ผบ.1118</v>
          </cell>
          <cell r="W915">
            <v>2562</v>
          </cell>
          <cell r="AA915">
            <v>18</v>
          </cell>
          <cell r="AB915">
            <v>11</v>
          </cell>
          <cell r="AC915">
            <v>2562</v>
          </cell>
          <cell r="BC915" t="str">
            <v/>
          </cell>
          <cell r="BD915" t="str">
            <v/>
          </cell>
          <cell r="BE915" t="str">
            <v/>
          </cell>
          <cell r="BF915" t="str">
            <v/>
          </cell>
          <cell r="BG915" t="str">
            <v/>
          </cell>
          <cell r="BH915" t="str">
            <v/>
          </cell>
          <cell r="BI915" t="str">
            <v/>
          </cell>
          <cell r="BJ915" t="str">
            <v/>
          </cell>
          <cell r="BK915" t="str">
            <v/>
          </cell>
          <cell r="BL915" t="str">
            <v/>
          </cell>
          <cell r="BM915" t="str">
            <v/>
          </cell>
          <cell r="BN915" t="str">
            <v/>
          </cell>
          <cell r="BO915" t="str">
            <v/>
          </cell>
          <cell r="BP915" t="str">
            <v/>
          </cell>
          <cell r="BQ915" t="str">
            <v/>
          </cell>
          <cell r="BR915" t="str">
            <v/>
          </cell>
          <cell r="BS915" t="str">
            <v/>
          </cell>
          <cell r="BT915" t="str">
            <v>นางวรรณา ปัญญา</v>
          </cell>
          <cell r="BU915">
            <v>883262011839</v>
          </cell>
          <cell r="BV915" t="str">
            <v>1.นางวรรณา ปัญญา
2.นายวิบูลย์ ปัญญา</v>
          </cell>
          <cell r="BW915" t="str">
            <v>จำเลยที่ 1
คู่สมรสจำเลยที่ 1</v>
          </cell>
          <cell r="BX915" t="str">
            <v>3-5002-00469-69-0
3-5012-00713-37-1</v>
          </cell>
          <cell r="BY915" t="str">
            <v>-ไม่พบว่ามีกรรมสิทธิ์ในที่ดิน อ.จอมทอง จ.เชียงใหม่
-ไม่พบว่ามีกรรมสิทธิ์ในที่ดิน อ.จอมทอง จ.เชียงใหม่</v>
          </cell>
          <cell r="BZ915" t="str">
            <v>ไม่พบ</v>
          </cell>
          <cell r="CA915" t="str">
            <v>พบ</v>
          </cell>
          <cell r="CB915">
            <v>2</v>
          </cell>
          <cell r="CC915"/>
          <cell r="CF915"/>
          <cell r="CK915"/>
        </row>
        <row r="916">
          <cell r="B916">
            <v>2391</v>
          </cell>
          <cell r="C916">
            <v>908</v>
          </cell>
          <cell r="D916">
            <v>19</v>
          </cell>
          <cell r="E916">
            <v>12</v>
          </cell>
          <cell r="F916">
            <v>2566</v>
          </cell>
          <cell r="G916">
            <v>800047456085</v>
          </cell>
          <cell r="H916" t="str">
            <v>นาย</v>
          </cell>
          <cell r="I916" t="str">
            <v>บุญทอง</v>
          </cell>
          <cell r="J916" t="str">
            <v>มงคลเจริญชื่น</v>
          </cell>
          <cell r="K916">
            <v>3500300426925</v>
          </cell>
          <cell r="L916" t="str">
            <v>จอมทอง</v>
          </cell>
          <cell r="M916" t="str">
            <v>เชียงใหม่ 3</v>
          </cell>
          <cell r="N916">
            <v>8</v>
          </cell>
          <cell r="O916" t="str">
            <v>ธนาคารประชาชน</v>
          </cell>
          <cell r="P916" t="str">
            <v>1.บุคคลค้ำประกัน</v>
          </cell>
          <cell r="Q916">
            <v>43735.72</v>
          </cell>
          <cell r="R916">
            <v>10997.29</v>
          </cell>
          <cell r="S916" t="str">
            <v>จังหวัดฮอด</v>
          </cell>
          <cell r="T916" t="str">
            <v>ผบ.1160</v>
          </cell>
          <cell r="U916">
            <v>2562</v>
          </cell>
          <cell r="V916" t="str">
            <v>ผบ.1306</v>
          </cell>
          <cell r="W916">
            <v>2562</v>
          </cell>
          <cell r="X916">
            <v>2</v>
          </cell>
          <cell r="Y916">
            <v>12</v>
          </cell>
          <cell r="Z916">
            <v>2562</v>
          </cell>
          <cell r="AA916">
            <v>2</v>
          </cell>
          <cell r="AB916">
            <v>8</v>
          </cell>
          <cell r="AC916">
            <v>2561</v>
          </cell>
          <cell r="BB916" t="str">
            <v>สืบทรัพย์ 22/1/67//ลงผลสืบทรัพย์ 26/3/67//</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F916"/>
          <cell r="CK916"/>
        </row>
        <row r="917">
          <cell r="B917">
            <v>2392</v>
          </cell>
          <cell r="C917">
            <v>909</v>
          </cell>
          <cell r="D917">
            <v>19</v>
          </cell>
          <cell r="E917">
            <v>12</v>
          </cell>
          <cell r="F917">
            <v>2566</v>
          </cell>
          <cell r="G917">
            <v>800043081150</v>
          </cell>
          <cell r="H917" t="str">
            <v>นาย</v>
          </cell>
          <cell r="I917" t="str">
            <v>บุญเลิศ</v>
          </cell>
          <cell r="J917" t="str">
            <v>เหมยเขียว</v>
          </cell>
          <cell r="K917">
            <v>3501200923111</v>
          </cell>
          <cell r="L917" t="str">
            <v>จอมทอง</v>
          </cell>
          <cell r="M917" t="str">
            <v>เชียงใหม่ 3</v>
          </cell>
          <cell r="N917">
            <v>8</v>
          </cell>
          <cell r="O917" t="str">
            <v>ธนาคารประชาชน</v>
          </cell>
          <cell r="P917" t="str">
            <v>1.บุคคลค้ำประกัน</v>
          </cell>
          <cell r="Q917">
            <v>78073.55</v>
          </cell>
          <cell r="R917">
            <v>9866.7800000000007</v>
          </cell>
          <cell r="S917" t="str">
            <v>แขวงเชียงใหม่</v>
          </cell>
          <cell r="T917" t="str">
            <v>ผบ10376</v>
          </cell>
          <cell r="U917">
            <v>2562</v>
          </cell>
          <cell r="V917" t="str">
            <v>ผบ.11416</v>
          </cell>
          <cell r="W917">
            <v>2562</v>
          </cell>
          <cell r="AA917">
            <v>5</v>
          </cell>
          <cell r="AB917">
            <v>11</v>
          </cell>
          <cell r="AC917">
            <v>2562</v>
          </cell>
          <cell r="BB917" t="str">
            <v>สืบทรัพย์ 25/03/67//ลงผล9/4/67//ลงผลภาพลักษณ์22/4/67</v>
          </cell>
          <cell r="BC917" t="str">
            <v/>
          </cell>
          <cell r="BD917" t="str">
            <v/>
          </cell>
          <cell r="BE917" t="str">
            <v/>
          </cell>
          <cell r="BF917" t="str">
            <v/>
          </cell>
          <cell r="BG917" t="str">
            <v/>
          </cell>
          <cell r="BH917" t="str">
            <v/>
          </cell>
          <cell r="BI917" t="str">
            <v/>
          </cell>
          <cell r="BJ917" t="str">
            <v/>
          </cell>
          <cell r="BK917" t="str">
            <v/>
          </cell>
          <cell r="BL917" t="str">
            <v/>
          </cell>
          <cell r="BM917" t="str">
            <v/>
          </cell>
          <cell r="BN917" t="str">
            <v/>
          </cell>
          <cell r="BO917" t="str">
            <v/>
          </cell>
          <cell r="BP917" t="str">
            <v/>
          </cell>
          <cell r="BQ917" t="str">
            <v/>
          </cell>
          <cell r="BR917" t="str">
            <v/>
          </cell>
          <cell r="BS917" t="str">
            <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6</v>
          </cell>
          <cell r="CC917"/>
          <cell r="CF917"/>
          <cell r="CK917"/>
        </row>
        <row r="918">
          <cell r="B918">
            <v>2393</v>
          </cell>
          <cell r="C918">
            <v>910</v>
          </cell>
          <cell r="D918">
            <v>19</v>
          </cell>
          <cell r="E918">
            <v>12</v>
          </cell>
          <cell r="F918">
            <v>2566</v>
          </cell>
          <cell r="G918">
            <v>800047424570</v>
          </cell>
          <cell r="H918" t="str">
            <v>นางสาว</v>
          </cell>
          <cell r="I918" t="str">
            <v>ภรณ์ทิพย์</v>
          </cell>
          <cell r="J918" t="str">
            <v>พัลวัลย์</v>
          </cell>
          <cell r="K918">
            <v>1500200128284</v>
          </cell>
          <cell r="L918" t="str">
            <v>จอมทอง</v>
          </cell>
          <cell r="M918" t="str">
            <v>เชียงใหม่ 3</v>
          </cell>
          <cell r="N918">
            <v>8</v>
          </cell>
          <cell r="O918" t="str">
            <v>ธนาคารประชาชน</v>
          </cell>
          <cell r="P918" t="str">
            <v>1.บุคคลค้ำประกัน</v>
          </cell>
          <cell r="Q918">
            <v>53895.29</v>
          </cell>
          <cell r="R918">
            <v>12126.77</v>
          </cell>
          <cell r="S918" t="str">
            <v>จังหวัดฮอด</v>
          </cell>
          <cell r="T918" t="str">
            <v>ผบE259</v>
          </cell>
          <cell r="U918">
            <v>2563</v>
          </cell>
          <cell r="V918" t="str">
            <v>ผบE127</v>
          </cell>
          <cell r="W918">
            <v>2563</v>
          </cell>
          <cell r="X918">
            <v>2</v>
          </cell>
          <cell r="Y918">
            <v>12</v>
          </cell>
          <cell r="Z918">
            <v>2562</v>
          </cell>
          <cell r="AA918">
            <v>13</v>
          </cell>
          <cell r="AB918">
            <v>8</v>
          </cell>
          <cell r="AC918">
            <v>2563</v>
          </cell>
          <cell r="BB918" t="str">
            <v>สืบทรัพย์22/1/67//บันทึกผลสืบทรัพย์26/3/2567</v>
          </cell>
          <cell r="BC918" t="str">
            <v/>
          </cell>
          <cell r="BD918" t="str">
            <v/>
          </cell>
          <cell r="BE918" t="str">
            <v/>
          </cell>
          <cell r="BF918" t="str">
            <v/>
          </cell>
          <cell r="BG918" t="str">
            <v/>
          </cell>
          <cell r="BH918" t="str">
            <v/>
          </cell>
          <cell r="BI918" t="str">
            <v/>
          </cell>
          <cell r="BJ918" t="str">
            <v/>
          </cell>
          <cell r="BK918" t="str">
            <v/>
          </cell>
          <cell r="BL918" t="str">
            <v/>
          </cell>
          <cell r="BM918" t="str">
            <v/>
          </cell>
          <cell r="BN918" t="str">
            <v/>
          </cell>
          <cell r="BO918" t="str">
            <v/>
          </cell>
          <cell r="BP918" t="str">
            <v/>
          </cell>
          <cell r="BQ918" t="str">
            <v/>
          </cell>
          <cell r="BR918" t="str">
            <v/>
          </cell>
          <cell r="BS918" t="str">
            <v/>
          </cell>
          <cell r="BT918" t="str">
            <v>นางสาวภรณ์ทิพย์ พัลวัลย์</v>
          </cell>
          <cell r="BU918">
            <v>883263011042</v>
          </cell>
          <cell r="BV918" t="str">
            <v>นางสาวภรทิพย์   พัลวัลย์
นางปัทมาพร  ทิปัญญา
นายวิสุทธิ์  ทิปัญญา
นายณัฐกมล  แสงผ่อง</v>
          </cell>
          <cell r="BW918" t="str">
            <v>จำเลยที่ 1
จำเลยที่ 2
คู่สมรสจำเลยที่ 2
จำเลยที่ 3</v>
          </cell>
          <cell r="BX918" t="str">
            <v>1-5002-00128-28-4
3-5002-00479-36-9
3-5002-00293-61-3
3-2203-00108-78-1</v>
          </cell>
          <cell r="BY918"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18" t="str">
            <v>ไม่พบ</v>
          </cell>
          <cell r="CB918"/>
          <cell r="CC918"/>
          <cell r="CF918"/>
          <cell r="CK918"/>
        </row>
        <row r="919">
          <cell r="B919">
            <v>2394</v>
          </cell>
          <cell r="C919">
            <v>911</v>
          </cell>
          <cell r="D919">
            <v>19</v>
          </cell>
          <cell r="E919">
            <v>12</v>
          </cell>
          <cell r="F919">
            <v>2566</v>
          </cell>
          <cell r="G919">
            <v>800075260342</v>
          </cell>
          <cell r="H919" t="str">
            <v>นางสาว</v>
          </cell>
          <cell r="I919" t="str">
            <v>อธิพร</v>
          </cell>
          <cell r="J919" t="str">
            <v>อุปนันต์</v>
          </cell>
          <cell r="K919">
            <v>3500200647121</v>
          </cell>
          <cell r="L919" t="str">
            <v>จอมทอง</v>
          </cell>
          <cell r="M919" t="str">
            <v>เชียงใหม่ 3</v>
          </cell>
          <cell r="N919">
            <v>8</v>
          </cell>
          <cell r="O919" t="str">
            <v>สินเชื่อแก้ไขปัญหาหนี้นอกระบบPSA</v>
          </cell>
          <cell r="P919" t="str">
            <v>1.บุคคลค้ำประกัน</v>
          </cell>
          <cell r="Q919">
            <v>45605.8</v>
          </cell>
          <cell r="R919">
            <v>7980.21</v>
          </cell>
          <cell r="S919" t="str">
            <v>จังหวัดฮอด</v>
          </cell>
          <cell r="T919" t="str">
            <v>ผบ1153</v>
          </cell>
          <cell r="U919">
            <v>2562</v>
          </cell>
          <cell r="V919" t="str">
            <v>ผบ.1119</v>
          </cell>
          <cell r="W919">
            <v>2562</v>
          </cell>
          <cell r="AA919">
            <v>18</v>
          </cell>
          <cell r="AB919">
            <v>11</v>
          </cell>
          <cell r="AC919">
            <v>2562</v>
          </cell>
          <cell r="BB919" t="str">
            <v>สืบทรัพย์ 25/03/67//ลงผล9/4/67//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นางสาวอธิพร อุปนันต์</v>
          </cell>
          <cell r="BU919">
            <v>883262011843</v>
          </cell>
          <cell r="BV919"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19" t="str">
            <v>จำเลยที่ 1
คู่สมรสจำเลยที่ 1
จำเลยที่ 2
คู่สมรสจำเลยที่ 2
จำเลยที่ 3
คู่สมรสจำเลยที่ 3</v>
          </cell>
          <cell r="BX919" t="str">
            <v xml:space="preserve">3-5002-00647-12-1
1-5106-00004-29-9
1-5002-00010-73-9
1-5002-001886-52-7
3-5002-00645-90-1
3-5002-0650-95-5
</v>
          </cell>
          <cell r="BY919"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19" t="str">
            <v xml:space="preserve">พบ
</v>
          </cell>
          <cell r="CB919">
            <v>6</v>
          </cell>
          <cell r="CC919"/>
          <cell r="CF919"/>
          <cell r="CK919"/>
        </row>
        <row r="920">
          <cell r="B920">
            <v>2395</v>
          </cell>
          <cell r="C920">
            <v>912</v>
          </cell>
          <cell r="D920">
            <v>19</v>
          </cell>
          <cell r="E920">
            <v>12</v>
          </cell>
          <cell r="F920">
            <v>2566</v>
          </cell>
          <cell r="G920">
            <v>800080214813</v>
          </cell>
          <cell r="H920" t="str">
            <v>นางสาว</v>
          </cell>
          <cell r="I920" t="str">
            <v>วราภรณ์</v>
          </cell>
          <cell r="J920" t="str">
            <v>ซิระเซ็น</v>
          </cell>
          <cell r="K920">
            <v>1500200020904</v>
          </cell>
          <cell r="L920" t="str">
            <v>จอมทอง</v>
          </cell>
          <cell r="M920" t="str">
            <v>เชียงใหม่ 3</v>
          </cell>
          <cell r="N920">
            <v>8</v>
          </cell>
          <cell r="O920" t="str">
            <v>ธนาคารประชาชน</v>
          </cell>
          <cell r="P920" t="str">
            <v>1.บุคคลค้ำประกัน</v>
          </cell>
          <cell r="Q920">
            <v>66960.5</v>
          </cell>
          <cell r="R920">
            <v>12012.29</v>
          </cell>
          <cell r="S920" t="str">
            <v>จังหวัดฮอด</v>
          </cell>
          <cell r="T920" t="str">
            <v>ผบ1140</v>
          </cell>
          <cell r="U920">
            <v>2562</v>
          </cell>
          <cell r="V920" t="str">
            <v>ผบ.1125</v>
          </cell>
          <cell r="W920">
            <v>2562</v>
          </cell>
          <cell r="AA920">
            <v>18</v>
          </cell>
          <cell r="AB920">
            <v>11</v>
          </cell>
          <cell r="AC920">
            <v>2562</v>
          </cell>
          <cell r="BB920" t="str">
            <v>สืบทรัพย์ 25/03/67//ลงผล3/4/67//</v>
          </cell>
          <cell r="BC920" t="str">
            <v/>
          </cell>
          <cell r="BD920" t="str">
            <v/>
          </cell>
          <cell r="BE920" t="str">
            <v/>
          </cell>
          <cell r="BF920" t="str">
            <v/>
          </cell>
          <cell r="BG920" t="str">
            <v/>
          </cell>
          <cell r="BH920" t="str">
            <v/>
          </cell>
          <cell r="BI920" t="str">
            <v/>
          </cell>
          <cell r="BJ920" t="str">
            <v/>
          </cell>
          <cell r="BK920" t="str">
            <v/>
          </cell>
          <cell r="BL920" t="str">
            <v/>
          </cell>
          <cell r="BM920" t="str">
            <v/>
          </cell>
          <cell r="BN920" t="str">
            <v/>
          </cell>
          <cell r="BO920" t="str">
            <v/>
          </cell>
          <cell r="BP920" t="str">
            <v/>
          </cell>
          <cell r="BQ920" t="str">
            <v/>
          </cell>
          <cell r="BR920" t="str">
            <v/>
          </cell>
          <cell r="BS920" t="str">
            <v/>
          </cell>
          <cell r="BT920" t="str">
            <v>นางสาววราภรณ์ ซิระเซ็น</v>
          </cell>
          <cell r="BU920">
            <v>883262011845</v>
          </cell>
          <cell r="BV920"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0" t="str">
            <v>จำเลยที่ 1
คู่สมรสจำเลยที่ 1 
จำเลยที่ 2
คู่สมรสจำเลยที่ 2
จำเลยที่ 3
คู่สมรสจำเลยที่ 3</v>
          </cell>
          <cell r="BX920" t="str">
            <v xml:space="preserve">1-5002-00020-90-4
1-5002-00102-52-8
1-5016-00115-46-6
3-5016-00124-53-6
1-5002-00060-36-1
1-5099-00202-55-8
</v>
          </cell>
          <cell r="BY9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0" t="str">
            <v xml:space="preserve">พบ
</v>
          </cell>
          <cell r="CB920">
            <v>6</v>
          </cell>
          <cell r="CC920"/>
          <cell r="CF920"/>
          <cell r="CK920"/>
        </row>
        <row r="921">
          <cell r="B921">
            <v>2396</v>
          </cell>
          <cell r="C921">
            <v>913</v>
          </cell>
          <cell r="D921">
            <v>19</v>
          </cell>
          <cell r="E921">
            <v>12</v>
          </cell>
          <cell r="F921">
            <v>2566</v>
          </cell>
          <cell r="G921">
            <v>800058886352</v>
          </cell>
          <cell r="H921" t="str">
            <v>นางสาว</v>
          </cell>
          <cell r="I921" t="str">
            <v>จิราพร</v>
          </cell>
          <cell r="J921" t="str">
            <v>เกษมสุข</v>
          </cell>
          <cell r="K921">
            <v>2500200021089</v>
          </cell>
          <cell r="L921" t="str">
            <v>จอมทอง</v>
          </cell>
          <cell r="M921" t="str">
            <v>เชียงใหม่ 3</v>
          </cell>
          <cell r="N921">
            <v>8</v>
          </cell>
          <cell r="O921" t="str">
            <v>พัฒนาองค์กรชุมชน (รายบุคคล)</v>
          </cell>
          <cell r="P921" t="str">
            <v>1.บุคคลค้ำประกัน</v>
          </cell>
          <cell r="Q921">
            <v>81392.91</v>
          </cell>
          <cell r="R921">
            <v>19048.150000000001</v>
          </cell>
          <cell r="S921" t="str">
            <v>จังหวัดฮอด</v>
          </cell>
          <cell r="T921" t="str">
            <v>ผบ.1137</v>
          </cell>
          <cell r="U921">
            <v>2562</v>
          </cell>
          <cell r="V921" t="str">
            <v>ผบ.1127</v>
          </cell>
          <cell r="W921">
            <v>2562</v>
          </cell>
          <cell r="AA921">
            <v>18</v>
          </cell>
          <cell r="AB921">
            <v>11</v>
          </cell>
          <cell r="AC921">
            <v>2562</v>
          </cell>
          <cell r="BB921" t="str">
            <v>สืบทรัพย์ 25/03/67//ลงผล3/4/67//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นางสาวจิราพร เกษมสุข</v>
          </cell>
          <cell r="BU921">
            <v>883262011790</v>
          </cell>
          <cell r="BV921" t="str">
            <v>1.นางสาวจิราพร เกษมสุข
2.นางยุพิน อัญชลีไพบูลย์
3.นางวรณ์ หลวงคณะ
4.นายนพ หลวงคณะ
5.นางสาวศรีพัน อินต๊ะวงศ์</v>
          </cell>
          <cell r="BW921" t="str">
            <v xml:space="preserve">จำเลยที่ 1
จำเลยที่ 2 
จำเลยที่ 3
คู่สมรสจำเลยที่ 3
จำเลยที่ 4
</v>
          </cell>
          <cell r="BX921" t="str">
            <v>2-5002-00021-08-9
3-5002-00637-46-1
3-5009-00805-33-1
3-5009-00805-32-3
5-5002-90009-52-5</v>
          </cell>
          <cell r="BY92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1" t="str">
            <v>พบ</v>
          </cell>
          <cell r="CB921">
            <v>5</v>
          </cell>
          <cell r="CC921"/>
          <cell r="CF921"/>
          <cell r="CK921"/>
        </row>
        <row r="922">
          <cell r="B922">
            <v>2397</v>
          </cell>
          <cell r="C922">
            <v>914</v>
          </cell>
          <cell r="D922">
            <v>19</v>
          </cell>
          <cell r="E922">
            <v>12</v>
          </cell>
          <cell r="F922">
            <v>2566</v>
          </cell>
          <cell r="G922">
            <v>800077882614</v>
          </cell>
          <cell r="H922" t="str">
            <v>นาย</v>
          </cell>
          <cell r="I922" t="str">
            <v>เอนก</v>
          </cell>
          <cell r="J922" t="str">
            <v>สีทองบูรณ์</v>
          </cell>
          <cell r="K922">
            <v>1501200004187</v>
          </cell>
          <cell r="L922" t="str">
            <v>จอมทอง</v>
          </cell>
          <cell r="M922" t="str">
            <v>เชียงใหม่ 3</v>
          </cell>
          <cell r="N922">
            <v>8</v>
          </cell>
          <cell r="O922" t="str">
            <v>สินเชื่อแก้ไขปัญหาหนี้นอกระบบPAS</v>
          </cell>
          <cell r="P922" t="str">
            <v>1.บุคคลค้ำประกัน</v>
          </cell>
          <cell r="Q922">
            <v>29165.79</v>
          </cell>
          <cell r="R922">
            <v>5373.1</v>
          </cell>
          <cell r="S922" t="str">
            <v>แขวงเชียงใหม่</v>
          </cell>
          <cell r="T922" t="str">
            <v>ผบ10379</v>
          </cell>
          <cell r="U922">
            <v>2562</v>
          </cell>
          <cell r="V922" t="str">
            <v>ผบ.11323</v>
          </cell>
          <cell r="W922">
            <v>2562</v>
          </cell>
          <cell r="AA922">
            <v>4</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นายเอนก สีทองบูรณ์</v>
          </cell>
          <cell r="BU922">
            <v>883262011788</v>
          </cell>
          <cell r="BV922" t="str">
            <v>1.นายเอนก ศีทองบูรณ์
2.นางภริกา พงศ์เมฆินทร์
3. นางเกษม พงศ์เมฆินทร์</v>
          </cell>
          <cell r="BW922" t="str">
            <v>จำเลยที่ 1
จำเลยที่ 2
คู่สมรสจำเลยที่ 2</v>
          </cell>
          <cell r="BX922" t="str">
            <v xml:space="preserve">1-5012-00004-18-7
3-5002-00819-83-6
3-5002--00339-11-7
</v>
          </cell>
          <cell r="BY92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2" t="str">
            <v>ไม่พบ</v>
          </cell>
          <cell r="CB922">
            <v>3</v>
          </cell>
          <cell r="CC922"/>
          <cell r="CF922"/>
          <cell r="CK922"/>
        </row>
        <row r="923">
          <cell r="B923">
            <v>2398</v>
          </cell>
          <cell r="C923">
            <v>915</v>
          </cell>
          <cell r="D923">
            <v>19</v>
          </cell>
          <cell r="E923">
            <v>12</v>
          </cell>
          <cell r="F923">
            <v>2566</v>
          </cell>
          <cell r="G923">
            <v>800077096702</v>
          </cell>
          <cell r="H923" t="str">
            <v>นางสาว</v>
          </cell>
          <cell r="I923" t="str">
            <v>สุพัตรา</v>
          </cell>
          <cell r="J923" t="str">
            <v>สุพรรณ์</v>
          </cell>
          <cell r="K923">
            <v>3500200017616</v>
          </cell>
          <cell r="L923" t="str">
            <v>จอมทอง</v>
          </cell>
          <cell r="M923" t="str">
            <v>เชียงใหม่ 3</v>
          </cell>
          <cell r="N923">
            <v>8</v>
          </cell>
          <cell r="O923" t="str">
            <v>สินเชื่อแก้ไขปัญหาหนี้นอกระบบPAS</v>
          </cell>
          <cell r="P923" t="str">
            <v>1.บุคคลค้ำประกัน</v>
          </cell>
          <cell r="Q923">
            <v>28322.92</v>
          </cell>
          <cell r="R923">
            <v>5592.14</v>
          </cell>
          <cell r="S923" t="str">
            <v>จังหวัดฮอด</v>
          </cell>
          <cell r="T923" t="str">
            <v>ผบ1177</v>
          </cell>
          <cell r="U923">
            <v>2562</v>
          </cell>
          <cell r="V923" t="str">
            <v>ผบ.1311</v>
          </cell>
          <cell r="W923">
            <v>2562</v>
          </cell>
          <cell r="X923">
            <v>2</v>
          </cell>
          <cell r="Y923">
            <v>12</v>
          </cell>
          <cell r="Z923">
            <v>2562</v>
          </cell>
          <cell r="AA923">
            <v>18</v>
          </cell>
          <cell r="AB923">
            <v>11</v>
          </cell>
          <cell r="AC923">
            <v>2562</v>
          </cell>
          <cell r="BB923" t="str">
            <v>สืบทรัพย์ 25/03/67//ลงผล6/4/67//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นางสาวสุพัตรา สุพรรณ์</v>
          </cell>
          <cell r="BU923">
            <v>883262011848</v>
          </cell>
          <cell r="BV923" t="str">
            <v>1. นางสาวสุพัตรา สุพรรณ์
2.นางกันยา สิทธิสอน
3.นายฤทธ์ สิทธิสอน
4.นางมณีรัตน์ ยานะโส</v>
          </cell>
          <cell r="BW923" t="str">
            <v>จำเลยที่ 1
จำเลยที่ 2
คู่สมรสจำเลยที่ 2
จำเลยที่ 3</v>
          </cell>
          <cell r="BX923" t="str">
            <v>3-5002-00017-61-6
3-50103-00413-46-7
3-5002-00017-78-1
3-5002-00021-52-4</v>
          </cell>
          <cell r="BY923"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3" t="str">
            <v>พบ</v>
          </cell>
          <cell r="CB923">
            <v>4</v>
          </cell>
          <cell r="CC923"/>
          <cell r="CF923"/>
          <cell r="CK923"/>
        </row>
        <row r="924">
          <cell r="B924">
            <v>2399</v>
          </cell>
          <cell r="C924">
            <v>916</v>
          </cell>
          <cell r="D924">
            <v>19</v>
          </cell>
          <cell r="E924">
            <v>12</v>
          </cell>
          <cell r="F924">
            <v>2566</v>
          </cell>
          <cell r="G924">
            <v>340744005</v>
          </cell>
          <cell r="H924"/>
          <cell r="I924" t="str">
            <v>บ้านใหม่สามัคคี</v>
          </cell>
          <cell r="J924"/>
          <cell r="K924"/>
          <cell r="L924" t="str">
            <v>จอมทอง</v>
          </cell>
          <cell r="M924" t="str">
            <v>เชียงใหม่ 3</v>
          </cell>
          <cell r="N924">
            <v>8</v>
          </cell>
          <cell r="O924" t="str">
            <v>พัฒนาบนบท</v>
          </cell>
          <cell r="P924" t="str">
            <v>1.บุคคลค้ำประกัน</v>
          </cell>
          <cell r="Q924">
            <v>172593</v>
          </cell>
          <cell r="R924">
            <v>159987</v>
          </cell>
          <cell r="S924" t="str">
            <v>จังหวัดฮอด</v>
          </cell>
          <cell r="T924" t="str">
            <v>ผบ62</v>
          </cell>
          <cell r="U924">
            <v>2561</v>
          </cell>
          <cell r="V924" t="str">
            <v>ผบ306</v>
          </cell>
          <cell r="W924">
            <v>2561</v>
          </cell>
          <cell r="AA924">
            <v>15</v>
          </cell>
          <cell r="AB924">
            <v>5</v>
          </cell>
          <cell r="AC924">
            <v>2561</v>
          </cell>
          <cell r="BB924" t="str">
            <v>สืบทรัพย์ 26/04/67//ลงผล 10/5/67//รายงานผล20/5/67</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14</v>
          </cell>
          <cell r="CC924"/>
          <cell r="CF924"/>
          <cell r="CK924"/>
        </row>
        <row r="925">
          <cell r="B925">
            <v>2400</v>
          </cell>
          <cell r="C925">
            <v>917</v>
          </cell>
          <cell r="D925">
            <v>19</v>
          </cell>
          <cell r="E925">
            <v>12</v>
          </cell>
          <cell r="F925">
            <v>2566</v>
          </cell>
          <cell r="G925">
            <v>800090366959</v>
          </cell>
          <cell r="H925" t="str">
            <v>นางสาว</v>
          </cell>
          <cell r="I925" t="str">
            <v>ภิรัญญา</v>
          </cell>
          <cell r="J925" t="str">
            <v>แสงผึ้ง</v>
          </cell>
          <cell r="K925">
            <v>1500200173409</v>
          </cell>
          <cell r="L925" t="str">
            <v>จอมทอง</v>
          </cell>
          <cell r="M925" t="str">
            <v>เชียงใหม่ 3</v>
          </cell>
          <cell r="N925">
            <v>8</v>
          </cell>
          <cell r="O925" t="str">
            <v>สินเชื่อแก้ไขปัญหาหนี้นอกระบบPAS</v>
          </cell>
          <cell r="P925" t="str">
            <v>1.บุคคลค้ำประกัน</v>
          </cell>
          <cell r="Q925">
            <v>44781.120000000003</v>
          </cell>
          <cell r="R925">
            <v>7273.91</v>
          </cell>
          <cell r="S925" t="str">
            <v>แขวงเชียงใหม่</v>
          </cell>
          <cell r="T925" t="str">
            <v>ผบ3142</v>
          </cell>
          <cell r="U925">
            <v>2563</v>
          </cell>
          <cell r="V925" t="str">
            <v>ผบ.345</v>
          </cell>
          <cell r="W925">
            <v>2564</v>
          </cell>
          <cell r="X925">
            <v>1</v>
          </cell>
          <cell r="Y925">
            <v>6</v>
          </cell>
          <cell r="Z925">
            <v>2564</v>
          </cell>
          <cell r="BB925" t="str">
            <v>สืบทรัพย์ 22/03/67//ลงผล3/4/67//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นางสาวภิรัญญา แสงผึ้ง</v>
          </cell>
          <cell r="BU925">
            <v>883263011147</v>
          </cell>
          <cell r="BV925" t="str">
            <v>1.นางสาว กชนิดา แสงผึ่ง 
2.นางอำพร อินต๊ะยศ
3.นายเอกชัย อินต๊ะยศ 
4.นางจีรภา อุ่นนันกาศ
5.นาย นิเวช อุ่นนันกาศ</v>
          </cell>
          <cell r="BW925" t="str">
            <v>จำเลยที่ 1
จำเลยที่ 2
คู่สมรสจำเลยที่ 2
จำเลยที่ 3
คู่สมรสจำเลยที่ 3</v>
          </cell>
          <cell r="BX925" t="str">
            <v>1-5002-00173-40-9
3-5212-00390-25-3
3-5002-00930-33-8
5-5002-0002-09-7
5-5103-00152-37-5</v>
          </cell>
          <cell r="BY925"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5" t="str">
            <v>ไม่พบ
ไม่พบ
พบ
ไม่พบ
ไม่พบ</v>
          </cell>
          <cell r="CB925">
            <v>5</v>
          </cell>
          <cell r="CC925"/>
          <cell r="CF925"/>
          <cell r="CK925"/>
        </row>
        <row r="926">
          <cell r="B926">
            <v>2401</v>
          </cell>
          <cell r="C926">
            <v>918</v>
          </cell>
          <cell r="D926">
            <v>19</v>
          </cell>
          <cell r="E926">
            <v>12</v>
          </cell>
          <cell r="F926">
            <v>2566</v>
          </cell>
          <cell r="G926">
            <v>800035365280</v>
          </cell>
          <cell r="H926" t="str">
            <v>นางสาว</v>
          </cell>
          <cell r="I926" t="str">
            <v>พัตรพิมล</v>
          </cell>
          <cell r="J926" t="str">
            <v>ตานะเป็ง</v>
          </cell>
          <cell r="K926">
            <v>3580400118858</v>
          </cell>
          <cell r="L926" t="str">
            <v>จอมทอง</v>
          </cell>
          <cell r="M926" t="str">
            <v>เชียงใหม่ 3</v>
          </cell>
          <cell r="N926">
            <v>8</v>
          </cell>
          <cell r="O926" t="str">
            <v>พัฒนาองค์กรชุมชน</v>
          </cell>
          <cell r="P926" t="str">
            <v>1.บุคคลค้ำประกัน</v>
          </cell>
          <cell r="Q926">
            <v>31044.240000000002</v>
          </cell>
          <cell r="R926">
            <v>542.96</v>
          </cell>
          <cell r="S926" t="str">
            <v>จังหวัดฮอด</v>
          </cell>
          <cell r="T926" t="str">
            <v>ผบE263</v>
          </cell>
          <cell r="U926">
            <v>2563</v>
          </cell>
          <cell r="V926" t="str">
            <v>ผบE129</v>
          </cell>
          <cell r="W926">
            <v>2563</v>
          </cell>
          <cell r="X926">
            <v>13</v>
          </cell>
          <cell r="Y926">
            <v>8</v>
          </cell>
          <cell r="Z926">
            <v>2563</v>
          </cell>
          <cell r="AA926">
            <v>15</v>
          </cell>
          <cell r="AB926">
            <v>5</v>
          </cell>
          <cell r="AC926">
            <v>2561</v>
          </cell>
          <cell r="BB926" t="str">
            <v>สืบทรัพย์ 25/03/67//ลงผล6/4/67//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นางสาวพัตรพิมล ตานะเป็ง</v>
          </cell>
          <cell r="BU926">
            <v>883263011129</v>
          </cell>
          <cell r="BV926" t="str">
            <v>1. นางสาวพัตรพิมล ตานะเป็ง
2.นายประเสริฐ ตานะเป็ง
3.นางจินดา ปริยะ
4.นางผ่องศรี วงศ์อ่อน
5.นายมานพ วงศ์อ่อน</v>
          </cell>
          <cell r="BW926" t="str">
            <v>จำเลยที่ 1
คู่สมรสจำเลยที่ 1 
จำเลยที่ 2
จำเลยที่ 3
คู่สมรสจำเลยที่ 3</v>
          </cell>
          <cell r="BX926" t="str">
            <v xml:space="preserve">3-5804-00118-85-8
3-5002-00849-78-6
3-5002-00491-92-0
3-5002-00489-14-3
3-5002-00489-13-5
</v>
          </cell>
          <cell r="BY926"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6" t="str">
            <v>พบ</v>
          </cell>
          <cell r="CB926">
            <v>5</v>
          </cell>
          <cell r="CC926"/>
          <cell r="CF926"/>
          <cell r="CK926"/>
        </row>
        <row r="927">
          <cell r="B927">
            <v>2402</v>
          </cell>
          <cell r="C927">
            <v>919</v>
          </cell>
          <cell r="D927">
            <v>19</v>
          </cell>
          <cell r="E927">
            <v>12</v>
          </cell>
          <cell r="F927">
            <v>2566</v>
          </cell>
          <cell r="G927">
            <v>800059506983</v>
          </cell>
          <cell r="H927" t="str">
            <v>นางสาว</v>
          </cell>
          <cell r="I927" t="str">
            <v>บัณฑิตา</v>
          </cell>
          <cell r="J927" t="str">
            <v>ไทยใหม่</v>
          </cell>
          <cell r="K927">
            <v>3500200066927</v>
          </cell>
          <cell r="L927" t="str">
            <v>จอมทอง</v>
          </cell>
          <cell r="M927" t="str">
            <v>เชียงใหม่ 3</v>
          </cell>
          <cell r="N927">
            <v>8</v>
          </cell>
          <cell r="O927" t="str">
            <v>พัฒนาองค์กรชุมชน</v>
          </cell>
          <cell r="P927" t="str">
            <v>1.บุคคลค้ำประกัน</v>
          </cell>
          <cell r="Q927">
            <v>32314.87</v>
          </cell>
          <cell r="R927">
            <v>9106.91</v>
          </cell>
          <cell r="S927" t="str">
            <v>จังหวัดฮอด</v>
          </cell>
          <cell r="T927" t="str">
            <v>ผบE157</v>
          </cell>
          <cell r="U927">
            <v>2564</v>
          </cell>
          <cell r="V927" t="str">
            <v>ผบE231</v>
          </cell>
          <cell r="W927">
            <v>2564</v>
          </cell>
          <cell r="X927">
            <v>1</v>
          </cell>
          <cell r="Y927">
            <v>6</v>
          </cell>
          <cell r="Z927">
            <v>2564</v>
          </cell>
          <cell r="AA927">
            <v>29</v>
          </cell>
          <cell r="AB927">
            <v>6</v>
          </cell>
          <cell r="AC927">
            <v>2564</v>
          </cell>
          <cell r="BB927" t="str">
            <v>สืบทรัพย์ 25/03/67//ลงผล6/4/67//ลงผลคัดภาพลักษณ์22/4/2567//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นางสาวบัณฑิตา ไทยใหม่</v>
          </cell>
          <cell r="BU927">
            <v>883263011131</v>
          </cell>
          <cell r="BV927" t="str">
            <v>1. นางสาวบัณฑิตา ไทบใหม่
2.นายศุภชัย ไทยใหม่
3. นางอรุณี ไทยใหม่
4.นางก๋องคำ ชะนะแสน</v>
          </cell>
          <cell r="BW927" t="str">
            <v>จำเลยที่ 1
จำเลยที่ 2
คู่สมรสจำเลยที่ 2
จำเลยที่ 3</v>
          </cell>
          <cell r="BX927" t="str">
            <v xml:space="preserve">3-5002-00066-92-7
3-502200066-91-9
3-5002-00938-97-5
3-5002-00063-87-1
</v>
          </cell>
          <cell r="BY927"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7" t="str">
            <v>พบ</v>
          </cell>
          <cell r="CB927">
            <v>4</v>
          </cell>
          <cell r="CC927"/>
          <cell r="CF927"/>
          <cell r="CK927"/>
        </row>
        <row r="928">
          <cell r="B928">
            <v>2403</v>
          </cell>
          <cell r="C928">
            <v>920</v>
          </cell>
          <cell r="D928">
            <v>19</v>
          </cell>
          <cell r="E928">
            <v>12</v>
          </cell>
          <cell r="F928">
            <v>2566</v>
          </cell>
          <cell r="G928">
            <v>800061227297</v>
          </cell>
          <cell r="H928" t="str">
            <v>นาง</v>
          </cell>
          <cell r="I928" t="str">
            <v>จิตตพิมพ์</v>
          </cell>
          <cell r="J928" t="str">
            <v>ศรีคำนวล</v>
          </cell>
          <cell r="K928">
            <v>3520100014925</v>
          </cell>
          <cell r="L928" t="str">
            <v>จอมทอง</v>
          </cell>
          <cell r="M928" t="str">
            <v>เชียงใหม่ 3</v>
          </cell>
          <cell r="N928">
            <v>8</v>
          </cell>
          <cell r="O928" t="str">
            <v>พัฒนาองค์กรชุมชน</v>
          </cell>
          <cell r="P928" t="str">
            <v>1.บุคคลค้ำประกัน</v>
          </cell>
          <cell r="Q928">
            <v>83267.81</v>
          </cell>
          <cell r="R928">
            <v>25718.48</v>
          </cell>
          <cell r="S928" t="str">
            <v>จังหวัดฮอด</v>
          </cell>
          <cell r="T928" t="str">
            <v>ผบE262</v>
          </cell>
          <cell r="U928">
            <v>2563</v>
          </cell>
          <cell r="V928" t="str">
            <v>ผบE100</v>
          </cell>
          <cell r="W928">
            <v>2563</v>
          </cell>
          <cell r="X928">
            <v>6</v>
          </cell>
          <cell r="Y928">
            <v>8</v>
          </cell>
          <cell r="Z928">
            <v>2563</v>
          </cell>
          <cell r="BB928" t="str">
            <v>สืบทรัพย์ 25/03/67//ลงผล9/4/67//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นางจิตตพิมพ์ ศรีคำนวล</v>
          </cell>
          <cell r="BU928">
            <v>883263011037</v>
          </cell>
          <cell r="BV928" t="str">
            <v>1. นางจิตตพิมพ์ ศรีคำนวล
2.นายปัญญา สุวัน
3. นางพิชราภรณ์ อินตา</v>
          </cell>
          <cell r="BW928" t="str">
            <v>จำเลยที่ 1
จำเลยที่ 2
จำเลยที่ 3</v>
          </cell>
          <cell r="BX928" t="str">
            <v xml:space="preserve">3-5201-00014-92-5
5-5007-00004-81-1
3-5002-00702-51-3
</v>
          </cell>
          <cell r="BY928"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28" t="str">
            <v>พบ</v>
          </cell>
          <cell r="CB928">
            <v>3</v>
          </cell>
          <cell r="CC928"/>
          <cell r="CD928" t="str">
            <v>1. นางจิตตพิมพ์ ศรีคำนวล
2.นายปัญญา สุวัน
3. นางพิชราภรณ์ อินตา</v>
          </cell>
          <cell r="CE928" t="str">
            <v>จำเลยที่ 1
จำเลยที่ 2
จำเลยที่ 3</v>
          </cell>
          <cell r="CF928"/>
          <cell r="CG928"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28" t="str">
            <v>พบ</v>
          </cell>
          <cell r="CI928"/>
          <cell r="CJ928">
            <v>3</v>
          </cell>
          <cell r="CK928"/>
        </row>
        <row r="929">
          <cell r="B929">
            <v>2404</v>
          </cell>
          <cell r="C929">
            <v>921</v>
          </cell>
          <cell r="D929">
            <v>19</v>
          </cell>
          <cell r="E929">
            <v>12</v>
          </cell>
          <cell r="F929">
            <v>2566</v>
          </cell>
          <cell r="G929">
            <v>800073059449</v>
          </cell>
          <cell r="H929" t="str">
            <v>นาย</v>
          </cell>
          <cell r="I929" t="str">
            <v>ประสงค์</v>
          </cell>
          <cell r="J929" t="str">
            <v>บูรณะ</v>
          </cell>
          <cell r="K929">
            <v>3500200540114</v>
          </cell>
          <cell r="L929" t="str">
            <v>จอมทอง</v>
          </cell>
          <cell r="M929" t="str">
            <v>เชียงใหม่ 3</v>
          </cell>
          <cell r="N929">
            <v>8</v>
          </cell>
          <cell r="O929" t="str">
            <v>ธนาคารประชาชน</v>
          </cell>
          <cell r="P929" t="str">
            <v>1.บุคคลค้ำประกัน</v>
          </cell>
          <cell r="Q929">
            <v>71127.88</v>
          </cell>
          <cell r="R929">
            <v>23847.62</v>
          </cell>
          <cell r="S929" t="str">
            <v>จังหวัดฮอด</v>
          </cell>
          <cell r="T929" t="str">
            <v>ผบE177</v>
          </cell>
          <cell r="U929">
            <v>2566</v>
          </cell>
          <cell r="V929" t="str">
            <v>ผบE489</v>
          </cell>
          <cell r="W929">
            <v>2566</v>
          </cell>
          <cell r="X929">
            <v>16</v>
          </cell>
          <cell r="Y929">
            <v>5</v>
          </cell>
          <cell r="Z929">
            <v>2566</v>
          </cell>
          <cell r="AA929">
            <v>29</v>
          </cell>
          <cell r="AB929">
            <v>6</v>
          </cell>
          <cell r="AC929">
            <v>2564</v>
          </cell>
          <cell r="BB929" t="str">
            <v>สืบทรัพย์ 25/03/67//ลงผล6/4/67//ลงผลคัดภาพลักษณ์22/4/2567//</v>
          </cell>
          <cell r="BC929">
            <v>1800</v>
          </cell>
          <cell r="BD929">
            <v>1</v>
          </cell>
          <cell r="BE929">
            <v>7</v>
          </cell>
          <cell r="BF929">
            <v>2567</v>
          </cell>
          <cell r="BG929">
            <v>0</v>
          </cell>
          <cell r="BH929" t="str">
            <v>-</v>
          </cell>
          <cell r="BI929" t="str">
            <v>-</v>
          </cell>
          <cell r="BJ929" t="str">
            <v>-</v>
          </cell>
          <cell r="BK929">
            <v>0</v>
          </cell>
          <cell r="BL929">
            <v>1075</v>
          </cell>
          <cell r="BM929">
            <v>0</v>
          </cell>
          <cell r="BN929" t="str">
            <v/>
          </cell>
          <cell r="BO929" t="str">
            <v/>
          </cell>
          <cell r="BP929" t="str">
            <v/>
          </cell>
          <cell r="BQ929" t="str">
            <v>-</v>
          </cell>
          <cell r="BR929" t="str">
            <v>-</v>
          </cell>
          <cell r="BS929" t="str">
            <v>-</v>
          </cell>
          <cell r="BT929" t="str">
            <v>นายประสงค์ บูรณะ</v>
          </cell>
          <cell r="BU929">
            <v>888165010604</v>
          </cell>
          <cell r="BV929" t="str">
            <v>นายประสงค์  บูรณะ  
นายทองสาย  บูรณะ
นายดำรง  แดนไกวัลฉัตร
นางน้อย  ใจฟูโน
นายเอกวัลย์  โยมนา
นางอำพร  โยมนา</v>
          </cell>
          <cell r="BW929" t="str">
            <v>จำเลยที่ 1
คู่สมรสจำเลยที่ 1
จำเลยที่ 2
คู่สมรสจำเลยที่ 2
จำเลยที่ 3
คู่สมรสจำเลยที่ 3</v>
          </cell>
          <cell r="BX929" t="str">
            <v>3-5002-00540-11-4
3-5002-00537-06-7
2-5003-00026-48-1
3-5002-00535-70-6
3-5002-00538-51-9
3-6599-00200-87-9</v>
          </cell>
          <cell r="BY92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29" t="str">
            <v>ไม่พบ</v>
          </cell>
          <cell r="CB929"/>
          <cell r="CC929"/>
          <cell r="CF929"/>
          <cell r="CK929"/>
        </row>
        <row r="930">
          <cell r="B930">
            <v>2405</v>
          </cell>
          <cell r="C930">
            <v>922</v>
          </cell>
          <cell r="D930">
            <v>19</v>
          </cell>
          <cell r="E930">
            <v>12</v>
          </cell>
          <cell r="F930">
            <v>2566</v>
          </cell>
          <cell r="G930">
            <v>800091638190</v>
          </cell>
          <cell r="H930" t="str">
            <v>นางสาว</v>
          </cell>
          <cell r="I930" t="str">
            <v>ณัฐธิดา</v>
          </cell>
          <cell r="J930" t="str">
            <v>วรษายะ</v>
          </cell>
          <cell r="K930">
            <v>1500200156741</v>
          </cell>
          <cell r="L930" t="str">
            <v>จอมทอง</v>
          </cell>
          <cell r="M930" t="str">
            <v>เชียงใหม่ 3</v>
          </cell>
          <cell r="N930">
            <v>8</v>
          </cell>
          <cell r="O930" t="str">
            <v>ธนาคารประชาชน</v>
          </cell>
          <cell r="P930" t="str">
            <v>1.บุคคลค้ำประกัน</v>
          </cell>
          <cell r="Q930">
            <v>43055</v>
          </cell>
          <cell r="R930">
            <v>8846.25</v>
          </cell>
          <cell r="S930" t="str">
            <v>แขวงเชียงใหม่</v>
          </cell>
          <cell r="T930" t="str">
            <v>ผบ.7143</v>
          </cell>
          <cell r="U930">
            <v>2563</v>
          </cell>
          <cell r="V930" t="str">
            <v>ผบ.359</v>
          </cell>
          <cell r="W930">
            <v>2564</v>
          </cell>
          <cell r="X930">
            <v>6</v>
          </cell>
          <cell r="Y930">
            <v>8</v>
          </cell>
          <cell r="Z930">
            <v>2563</v>
          </cell>
          <cell r="AA930">
            <v>1</v>
          </cell>
          <cell r="AB930">
            <v>6</v>
          </cell>
          <cell r="AC930">
            <v>2564</v>
          </cell>
          <cell r="BB930" t="str">
            <v>สืบทรัพย์ 25/04/67//ลงผล 10/5/67//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นางสาวณัฐธิดา วรษายะ</v>
          </cell>
          <cell r="BU930">
            <v>883263011141</v>
          </cell>
          <cell r="BV930" t="str">
            <v>1.นางสาวณัฐธิดา วงษายะ
2.นางชลิตดา ปาริชาติ
3.นายเกษม วงษายะ
4.นางสาวสุทธิพร แปงมูล</v>
          </cell>
          <cell r="BW930" t="str">
            <v>จำเลยที่ 1
จำเลยที่ 2
คู่สมรสจำเลยที่ 2
จำเลยที่ 3</v>
          </cell>
          <cell r="BX930" t="str">
            <v xml:space="preserve">1-5002-00156-74-1
3-5002-00801-68-6
3-5002-00775-82-1
1-5601-00303-58-1
</v>
          </cell>
          <cell r="BY9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0" t="str">
            <v>ไม่พบ</v>
          </cell>
          <cell r="CB930">
            <v>4</v>
          </cell>
          <cell r="CC930"/>
          <cell r="CD930" t="str">
            <v>1. นางจิตตพิมพ์ ศรีคำนวล
2.นายปัญญา สุวัน
3. นางพิชราภรณ์ อินตา</v>
          </cell>
          <cell r="CE930" t="str">
            <v>จำเลยที่ 1
จำเลยที่ 2
จำเลยที่ 3</v>
          </cell>
          <cell r="CF930"/>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2406</v>
          </cell>
          <cell r="C931">
            <v>923</v>
          </cell>
          <cell r="D931">
            <v>19</v>
          </cell>
          <cell r="E931">
            <v>12</v>
          </cell>
          <cell r="F931">
            <v>2566</v>
          </cell>
          <cell r="G931">
            <v>800061226950</v>
          </cell>
          <cell r="H931" t="str">
            <v>นางสาว</v>
          </cell>
          <cell r="I931" t="str">
            <v>มาลี</v>
          </cell>
          <cell r="J931" t="str">
            <v>เตชะตา</v>
          </cell>
          <cell r="K931">
            <v>3500200668218</v>
          </cell>
          <cell r="L931" t="str">
            <v>จอมทอง</v>
          </cell>
          <cell r="M931" t="str">
            <v>เชียงใหม่ 3</v>
          </cell>
          <cell r="N931">
            <v>8</v>
          </cell>
          <cell r="O931" t="str">
            <v>พัฒนาองค์กรชุมชน</v>
          </cell>
          <cell r="P931" t="str">
            <v>1.บุคคลค้ำประกัน</v>
          </cell>
          <cell r="Q931">
            <v>35123.120000000003</v>
          </cell>
          <cell r="R931">
            <v>7484.37</v>
          </cell>
          <cell r="S931" t="str">
            <v>จังหวัดฮอด</v>
          </cell>
          <cell r="T931" t="str">
            <v>ผบE243</v>
          </cell>
          <cell r="U931">
            <v>2563</v>
          </cell>
          <cell r="V931" t="str">
            <v>ผบE121</v>
          </cell>
          <cell r="W931">
            <v>2563</v>
          </cell>
          <cell r="X931">
            <v>16</v>
          </cell>
          <cell r="Y931">
            <v>5</v>
          </cell>
          <cell r="Z931">
            <v>2566</v>
          </cell>
          <cell r="AA931">
            <v>13</v>
          </cell>
          <cell r="AB931">
            <v>8</v>
          </cell>
          <cell r="AC931">
            <v>2563</v>
          </cell>
          <cell r="BB931" t="str">
            <v>สืบทรัพย์ 25/03/67//ลงผล 23/5/67//รายงานผล24/5/67</v>
          </cell>
          <cell r="BC931">
            <v>1800</v>
          </cell>
          <cell r="BD931">
            <v>1</v>
          </cell>
          <cell r="BE931">
            <v>7</v>
          </cell>
          <cell r="BF931">
            <v>2567</v>
          </cell>
          <cell r="BG931">
            <v>0</v>
          </cell>
          <cell r="BH931" t="str">
            <v>-</v>
          </cell>
          <cell r="BI931" t="str">
            <v>-</v>
          </cell>
          <cell r="BJ931" t="str">
            <v>-</v>
          </cell>
          <cell r="BK931">
            <v>0</v>
          </cell>
          <cell r="BL931">
            <v>1200</v>
          </cell>
          <cell r="BM931">
            <v>0</v>
          </cell>
          <cell r="BN931" t="str">
            <v/>
          </cell>
          <cell r="BO931" t="str">
            <v/>
          </cell>
          <cell r="BP931" t="str">
            <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v>4</v>
          </cell>
          <cell r="CC931"/>
          <cell r="CF931"/>
          <cell r="CK931"/>
        </row>
        <row r="932">
          <cell r="B932">
            <v>2407</v>
          </cell>
          <cell r="C932">
            <v>924</v>
          </cell>
          <cell r="D932">
            <v>19</v>
          </cell>
          <cell r="E932">
            <v>12</v>
          </cell>
          <cell r="F932">
            <v>2566</v>
          </cell>
          <cell r="G932">
            <v>800088539864</v>
          </cell>
          <cell r="H932" t="str">
            <v>นาง</v>
          </cell>
          <cell r="I932" t="str">
            <v>สมศรี</v>
          </cell>
          <cell r="J932" t="str">
            <v>จันตะพรม</v>
          </cell>
          <cell r="K932">
            <v>3500200379208</v>
          </cell>
          <cell r="L932" t="str">
            <v>จอมทอง</v>
          </cell>
          <cell r="M932" t="str">
            <v>เชียงใหม่ 3</v>
          </cell>
          <cell r="N932">
            <v>8</v>
          </cell>
          <cell r="O932" t="str">
            <v>พัฒนาผู้มีบัตรสวัสดิการแห่งรัฐ (PSA)</v>
          </cell>
          <cell r="P932" t="str">
            <v>1.บุคคลค้ำประกัน</v>
          </cell>
          <cell r="Q932">
            <v>37799.46</v>
          </cell>
          <cell r="R932">
            <v>3034.5</v>
          </cell>
          <cell r="S932" t="str">
            <v>แขวงเชียงใหม่</v>
          </cell>
          <cell r="T932" t="str">
            <v>ผบE1028</v>
          </cell>
          <cell r="U932">
            <v>2563</v>
          </cell>
          <cell r="V932" t="str">
            <v>ผบE1332</v>
          </cell>
          <cell r="W932">
            <v>2563</v>
          </cell>
          <cell r="AA932">
            <v>29</v>
          </cell>
          <cell r="AB932">
            <v>9</v>
          </cell>
          <cell r="AC932">
            <v>2563</v>
          </cell>
          <cell r="BB932" t="str">
            <v>สืบทรัพย์ 25/04/67//ลงผล 10/5/67//</v>
          </cell>
          <cell r="BC932" t="str">
            <v/>
          </cell>
          <cell r="BD932" t="str">
            <v/>
          </cell>
          <cell r="BE932" t="str">
            <v/>
          </cell>
          <cell r="BF932" t="str">
            <v/>
          </cell>
          <cell r="BG932" t="str">
            <v/>
          </cell>
          <cell r="BH932" t="str">
            <v/>
          </cell>
          <cell r="BI932" t="str">
            <v/>
          </cell>
          <cell r="BJ932" t="str">
            <v/>
          </cell>
          <cell r="BK932" t="str">
            <v/>
          </cell>
          <cell r="BL932" t="str">
            <v/>
          </cell>
          <cell r="BM932" t="str">
            <v/>
          </cell>
          <cell r="BN932" t="str">
            <v/>
          </cell>
          <cell r="BO932" t="str">
            <v/>
          </cell>
          <cell r="BP932" t="str">
            <v/>
          </cell>
          <cell r="BQ932" t="str">
            <v/>
          </cell>
          <cell r="BR932" t="str">
            <v/>
          </cell>
          <cell r="BS932" t="str">
            <v/>
          </cell>
          <cell r="BT932" t="str">
            <v>นางสมศรี จันตะพรม</v>
          </cell>
          <cell r="BU932">
            <v>883263011139</v>
          </cell>
          <cell r="BV932" t="str">
            <v>1.นางสมศรี จันต๊ะพรม
2.นายสนุทร อุ่นเรือน 
3. นายหรือจ.ส.ต เกียรติ รูปดี 
4.นางจิราภรณ์ เดชรักษา
5.นางสาววันเพ็ญ จันต๊ะพรม</v>
          </cell>
          <cell r="BW932" t="str">
            <v>จำเลยที่ 1
คู่สมรสจำเลยที่ 1
จำเลยที่ 2
คู่สมรสจำเลยที่ 2
จำเลยที่ 3</v>
          </cell>
          <cell r="BX932" t="str">
            <v xml:space="preserve">3-5002-00379-20-8
3-5012-00861-07-8
3-5206-00114-11-2
3-3613-00064-44-9
3-5002-00379-21-6
</v>
          </cell>
          <cell r="BY932"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2" t="str">
            <v>ใม่พบ</v>
          </cell>
          <cell r="CB932">
            <v>5</v>
          </cell>
          <cell r="CC932"/>
          <cell r="CF932"/>
          <cell r="CK932"/>
        </row>
        <row r="933">
          <cell r="B933">
            <v>2408</v>
          </cell>
          <cell r="C933">
            <v>925</v>
          </cell>
          <cell r="D933">
            <v>19</v>
          </cell>
          <cell r="E933">
            <v>12</v>
          </cell>
          <cell r="F933">
            <v>2566</v>
          </cell>
          <cell r="G933">
            <v>800027092553</v>
          </cell>
          <cell r="H933" t="str">
            <v>นาง</v>
          </cell>
          <cell r="I933" t="str">
            <v>ฉัตรวลัยหรือหยดวลัย</v>
          </cell>
          <cell r="J933" t="str">
            <v>ปิยพรชัยตระกูลหรือยศถามี</v>
          </cell>
          <cell r="K933">
            <v>3501200398726</v>
          </cell>
          <cell r="L933" t="str">
            <v>จอมทอง</v>
          </cell>
          <cell r="M933" t="str">
            <v>เชียงใหม่ 3</v>
          </cell>
          <cell r="N933">
            <v>8</v>
          </cell>
          <cell r="O933" t="str">
            <v>สินชื่อสวัสดิ์การ</v>
          </cell>
          <cell r="P933" t="str">
            <v>1.บุคคลค้ำประกัน</v>
          </cell>
          <cell r="Q933">
            <v>53969.33</v>
          </cell>
          <cell r="R933">
            <v>5493.3</v>
          </cell>
          <cell r="S933" t="str">
            <v>จังหวัดฮอด</v>
          </cell>
          <cell r="T933" t="str">
            <v>ผบE350</v>
          </cell>
          <cell r="U933">
            <v>2563</v>
          </cell>
          <cell r="V933" t="str">
            <v>ผบE190</v>
          </cell>
          <cell r="W933">
            <v>2563</v>
          </cell>
          <cell r="AA933">
            <v>20</v>
          </cell>
          <cell r="AB933">
            <v>8</v>
          </cell>
          <cell r="AC933">
            <v>2563</v>
          </cell>
          <cell r="BB933" t="str">
            <v>สืบทรัพย์ 26/04/67//ลงผล10/5/67//รายงานผล20/5/67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นางฉัตรวลัยหรือหยดวลัย ปิยพรชัยตระกูลหรือยศถามี</v>
          </cell>
          <cell r="BU933">
            <v>883263011271</v>
          </cell>
          <cell r="BV933" t="str">
            <v>1.นางหยดวลัยหรือฉัตรวลัย ยศถามี
2.นายกรีธา ยศถามี
3.นายศุภวัชร สมบูรณ์พฤกษ์</v>
          </cell>
          <cell r="BW933" t="str">
            <v>จำเลยที่ 1
คู่สมรสจำเลยที่ 1
จำเลยที่ 2</v>
          </cell>
          <cell r="BX933" t="str">
            <v>3-5012-00398-72-6
3-5002-00003-52-6
3-5002-00944-96-7</v>
          </cell>
          <cell r="BY933"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3" t="str">
            <v>พบ</v>
          </cell>
          <cell r="CB933">
            <v>3</v>
          </cell>
          <cell r="CC933"/>
          <cell r="CF933"/>
          <cell r="CK933"/>
        </row>
        <row r="934">
          <cell r="B934">
            <v>2409</v>
          </cell>
          <cell r="C934">
            <v>926</v>
          </cell>
          <cell r="D934">
            <v>19</v>
          </cell>
          <cell r="E934">
            <v>12</v>
          </cell>
          <cell r="F934">
            <v>2566</v>
          </cell>
          <cell r="G934">
            <v>800090821680</v>
          </cell>
          <cell r="H934" t="str">
            <v>นาง</v>
          </cell>
          <cell r="I934" t="str">
            <v>ต้อย</v>
          </cell>
          <cell r="J934" t="str">
            <v>กันทะมาลี</v>
          </cell>
          <cell r="K934">
            <v>3500200575511</v>
          </cell>
          <cell r="L934" t="str">
            <v>จอมทอง</v>
          </cell>
          <cell r="M934" t="str">
            <v>เชียงใหม่ 3</v>
          </cell>
          <cell r="N934">
            <v>8</v>
          </cell>
          <cell r="O934" t="str">
            <v>สินเชื่อแก้ไขปัญหาหนี้นอกระบบPAS</v>
          </cell>
          <cell r="P934" t="str">
            <v>1.บุคคลค้ำประกัน</v>
          </cell>
          <cell r="Q934">
            <v>44162</v>
          </cell>
          <cell r="R934">
            <v>4323.74</v>
          </cell>
          <cell r="S934" t="str">
            <v>จังหวัดฮอด</v>
          </cell>
          <cell r="T934" t="str">
            <v>ผบE349</v>
          </cell>
          <cell r="U934">
            <v>2563</v>
          </cell>
          <cell r="V934" t="str">
            <v>ผบE189</v>
          </cell>
          <cell r="W934">
            <v>2563</v>
          </cell>
          <cell r="AA934">
            <v>20</v>
          </cell>
          <cell r="AB934">
            <v>8</v>
          </cell>
          <cell r="AC934">
            <v>2563</v>
          </cell>
          <cell r="BB934" t="str">
            <v>สืบทรัพย์ 26/04/67//ลงผล 10/5/67//รายงานผล20/5/67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นางต้อย กันทะมาลี</v>
          </cell>
          <cell r="BU934">
            <v>883263011272</v>
          </cell>
          <cell r="BV934"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4" t="str">
            <v>จำเลยที่ 1
คู่สมรสจำเลยที่ 1
จำเลยที่ 2
คู่สมรสจำเลยที่ 2
จำเลยที่ 3
คู่สมรสจำเลยที่ 3</v>
          </cell>
          <cell r="BX934" t="str">
            <v xml:space="preserve">3-5002-00575-51-1
3-5002-00660-29-2
3-5002-00580-11-6
3-5002-00585-66-5
3-5002-00585-66-5
3-5002-00649-80-9
</v>
          </cell>
          <cell r="BY93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4" t="str">
            <v>พบ</v>
          </cell>
          <cell r="CB934">
            <v>6</v>
          </cell>
          <cell r="CC934"/>
          <cell r="CF934"/>
          <cell r="CK934"/>
        </row>
        <row r="935">
          <cell r="B935">
            <v>2410</v>
          </cell>
          <cell r="C935">
            <v>927</v>
          </cell>
          <cell r="D935">
            <v>19</v>
          </cell>
          <cell r="E935">
            <v>12</v>
          </cell>
          <cell r="F935">
            <v>2566</v>
          </cell>
          <cell r="G935">
            <v>800061457332</v>
          </cell>
          <cell r="H935" t="str">
            <v>นาย</v>
          </cell>
          <cell r="I935" t="str">
            <v>ธนากฤต</v>
          </cell>
          <cell r="J935" t="str">
            <v>แสนใจบาล</v>
          </cell>
          <cell r="K935">
            <v>3500200692984</v>
          </cell>
          <cell r="L935" t="str">
            <v>จอมทอง</v>
          </cell>
          <cell r="M935" t="str">
            <v>เชียงใหม่ 3</v>
          </cell>
          <cell r="N935">
            <v>8</v>
          </cell>
          <cell r="O935" t="str">
            <v>พัฒนาองค์กรชุมชน (รายบุคคล)</v>
          </cell>
          <cell r="P935" t="str">
            <v>1.บุคคลค้ำประกัน</v>
          </cell>
          <cell r="Q935">
            <v>41657.360000000001</v>
          </cell>
          <cell r="R935">
            <v>15391.09</v>
          </cell>
          <cell r="S935" t="str">
            <v>จังหวัดฮอด</v>
          </cell>
          <cell r="T935" t="str">
            <v>ผบE156</v>
          </cell>
          <cell r="U935">
            <v>2564</v>
          </cell>
          <cell r="V935" t="str">
            <v>ผบE103</v>
          </cell>
          <cell r="W935">
            <v>2564</v>
          </cell>
          <cell r="X935">
            <v>8</v>
          </cell>
          <cell r="Y935">
            <v>6</v>
          </cell>
          <cell r="Z935">
            <v>2564</v>
          </cell>
          <cell r="AA935">
            <v>20</v>
          </cell>
          <cell r="AB935">
            <v>8</v>
          </cell>
          <cell r="AC935">
            <v>2563</v>
          </cell>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A935"/>
          <cell r="CB935">
            <v>3</v>
          </cell>
          <cell r="CC935"/>
          <cell r="CD935"/>
          <cell r="CE935"/>
          <cell r="CF935"/>
          <cell r="CG935"/>
          <cell r="CH935"/>
          <cell r="CI935"/>
          <cell r="CJ935"/>
          <cell r="CK935"/>
          <cell r="CL935"/>
          <cell r="CM935"/>
          <cell r="CN935"/>
          <cell r="CO935"/>
        </row>
        <row r="936">
          <cell r="B936">
            <v>2411</v>
          </cell>
          <cell r="C936">
            <v>928</v>
          </cell>
          <cell r="D936">
            <v>19</v>
          </cell>
          <cell r="E936">
            <v>12</v>
          </cell>
          <cell r="F936">
            <v>2566</v>
          </cell>
          <cell r="G936">
            <v>800058104087</v>
          </cell>
          <cell r="H936" t="str">
            <v>นาย</v>
          </cell>
          <cell r="I936" t="str">
            <v>เสาร์คำ</v>
          </cell>
          <cell r="J936" t="str">
            <v>ลำยุ</v>
          </cell>
          <cell r="K936">
            <v>3500200137492</v>
          </cell>
          <cell r="L936" t="str">
            <v>จอมทอง</v>
          </cell>
          <cell r="M936" t="str">
            <v>เชียงใหม่ 3</v>
          </cell>
          <cell r="N936">
            <v>8</v>
          </cell>
          <cell r="O936" t="str">
            <v>องค์กรชุมชนรายบุคคล</v>
          </cell>
          <cell r="P936" t="str">
            <v>1.บุคคลค้ำประกัน</v>
          </cell>
          <cell r="Q936">
            <v>77810.38</v>
          </cell>
          <cell r="R936">
            <v>20545.099999999999</v>
          </cell>
          <cell r="S936" t="str">
            <v>จังหวัดฮอด</v>
          </cell>
          <cell r="T936" t="str">
            <v>ผบ534</v>
          </cell>
          <cell r="U936">
            <v>2563</v>
          </cell>
          <cell r="V936" t="str">
            <v>ผบ145</v>
          </cell>
          <cell r="W936">
            <v>2564</v>
          </cell>
          <cell r="X936">
            <v>10</v>
          </cell>
          <cell r="Y936">
            <v>8</v>
          </cell>
          <cell r="Z936">
            <v>2564</v>
          </cell>
          <cell r="AA936">
            <v>20</v>
          </cell>
          <cell r="AB936">
            <v>8</v>
          </cell>
          <cell r="AC936">
            <v>2563</v>
          </cell>
          <cell r="BB936" t="str">
            <v>สืบทรัพย์ 26/04/67//ลงผล 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นายเสาร์คำ ลำยุ</v>
          </cell>
          <cell r="BU936">
            <v>883263011652</v>
          </cell>
          <cell r="BV936" t="str">
            <v>1.นายเสาร์คำ ลำยู
2.นางดวงนภา ปัญญาโท
3.นายหรือจ.ส.ต สัณฑ์ ชินชัย.
4นางนงลักษณ์ กันภัย
5.นายนุภาพ กันภัย</v>
          </cell>
          <cell r="BW936" t="str">
            <v>จำเลยที่ 1
คู่สมรสจำเลยที่ 1
จำเลยที่ 2
จำเลยที่ 3
คู่สมรสจำเลยที่ 3</v>
          </cell>
          <cell r="BX936" t="str">
            <v xml:space="preserve">3-5002-00137-49-2
3-5002-00105-33-7
4-5014-00002-61-1
3-5705-01329-86-2
3-5003-00261-74-8
</v>
          </cell>
          <cell r="BY936"/>
          <cell r="BZ936" t="str">
            <v>พบ</v>
          </cell>
          <cell r="CB936">
            <v>5</v>
          </cell>
          <cell r="CC936"/>
          <cell r="CF936"/>
          <cell r="CK936"/>
        </row>
        <row r="937">
          <cell r="B937">
            <v>2412</v>
          </cell>
          <cell r="C937">
            <v>929</v>
          </cell>
          <cell r="D937">
            <v>19</v>
          </cell>
          <cell r="E937">
            <v>12</v>
          </cell>
          <cell r="F937">
            <v>2566</v>
          </cell>
          <cell r="G937">
            <v>800049510558</v>
          </cell>
          <cell r="H937" t="str">
            <v>นางสาว</v>
          </cell>
          <cell r="I937" t="str">
            <v>อรัญญา</v>
          </cell>
          <cell r="J937" t="str">
            <v>พรรณสุวรรณ์</v>
          </cell>
          <cell r="K937">
            <v>3500200287672</v>
          </cell>
          <cell r="L937" t="str">
            <v>จอมทอง</v>
          </cell>
          <cell r="M937" t="str">
            <v>เชียงใหม่ 3</v>
          </cell>
          <cell r="N937">
            <v>8</v>
          </cell>
          <cell r="O937" t="str">
            <v>ธนาคารประชาชน</v>
          </cell>
          <cell r="P937" t="str">
            <v>1.บุคคลค้ำประกัน</v>
          </cell>
          <cell r="Q937">
            <v>40752.79</v>
          </cell>
          <cell r="R937">
            <v>8566.09</v>
          </cell>
          <cell r="S937" t="str">
            <v>จังหวัดฮอด</v>
          </cell>
          <cell r="T937" t="str">
            <v>ผบ541</v>
          </cell>
          <cell r="U937">
            <v>2563</v>
          </cell>
          <cell r="V937" t="str">
            <v>ผบ14702</v>
          </cell>
          <cell r="W937">
            <v>2564</v>
          </cell>
          <cell r="X937">
            <v>10</v>
          </cell>
          <cell r="Y937">
            <v>8</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10/5/67//รายงานผล 20/5/67</v>
          </cell>
          <cell r="BC937" t="str">
            <v/>
          </cell>
          <cell r="BD937" t="str">
            <v/>
          </cell>
          <cell r="BE937" t="str">
            <v/>
          </cell>
          <cell r="BF937" t="str">
            <v/>
          </cell>
          <cell r="BG937" t="str">
            <v/>
          </cell>
          <cell r="BH937" t="str">
            <v/>
          </cell>
          <cell r="BI937" t="str">
            <v/>
          </cell>
          <cell r="BJ937" t="str">
            <v/>
          </cell>
          <cell r="BK937" t="str">
            <v/>
          </cell>
          <cell r="BL937" t="str">
            <v/>
          </cell>
          <cell r="BM937" t="str">
            <v/>
          </cell>
          <cell r="BN937" t="str">
            <v/>
          </cell>
          <cell r="BO937" t="str">
            <v/>
          </cell>
          <cell r="BP937" t="str">
            <v/>
          </cell>
          <cell r="BQ937" t="str">
            <v/>
          </cell>
          <cell r="BR937" t="str">
            <v/>
          </cell>
          <cell r="BS937" t="str">
            <v/>
          </cell>
          <cell r="BT937" t="str">
            <v>นางสาวอรัญญา พรรณสุวรรณ์</v>
          </cell>
          <cell r="BU937">
            <v>883263011651</v>
          </cell>
          <cell r="BV937" t="str">
            <v>1.นางสาวอรัญญา พรรณสุวรรณ์
2.นายสง่า ยานะโส
3.นางกรรณิการ์ กุยแก้ว
4.นางสาวพัชรี ศรีดอกไม้</v>
          </cell>
          <cell r="BW937" t="str">
            <v>จำเลยที่ 1
จำเลยที่ 2
คู่สมรสจำเลยที่ 2
จำเลยที่ 3</v>
          </cell>
          <cell r="BX937" t="str">
            <v xml:space="preserve">3-5002-00287-67-2
3-5016-00325-08-4
3-5016-00296-50-5
1-5099-01056-57-1
</v>
          </cell>
          <cell r="BY937"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7" t="str">
            <v>พบ</v>
          </cell>
          <cell r="CA937" t="str">
            <v>พบ</v>
          </cell>
          <cell r="CB937">
            <v>4</v>
          </cell>
          <cell r="CC937"/>
          <cell r="CD937"/>
          <cell r="CE937"/>
          <cell r="CF937"/>
          <cell r="CG937"/>
          <cell r="CH937"/>
          <cell r="CI937"/>
          <cell r="CJ937"/>
          <cell r="CK937"/>
          <cell r="CL937"/>
          <cell r="CM937"/>
          <cell r="CN937"/>
          <cell r="CO937"/>
        </row>
        <row r="938">
          <cell r="B938">
            <v>2413</v>
          </cell>
          <cell r="C938">
            <v>930</v>
          </cell>
          <cell r="D938">
            <v>19</v>
          </cell>
          <cell r="E938">
            <v>12</v>
          </cell>
          <cell r="F938">
            <v>2566</v>
          </cell>
          <cell r="G938">
            <v>800058092258</v>
          </cell>
          <cell r="H938" t="str">
            <v>นาง</v>
          </cell>
          <cell r="I938" t="str">
            <v>นิตยา</v>
          </cell>
          <cell r="J938" t="str">
            <v>ศรีวิชัย</v>
          </cell>
          <cell r="K938">
            <v>3500200141422</v>
          </cell>
          <cell r="L938" t="str">
            <v>จอมทอง</v>
          </cell>
          <cell r="M938" t="str">
            <v>เชียงใหม่ 3</v>
          </cell>
          <cell r="N938">
            <v>8</v>
          </cell>
          <cell r="O938" t="str">
            <v>พัฒนาองค์กรชุมชน (รายบุคคล)</v>
          </cell>
          <cell r="P938" t="str">
            <v>1.บุคคลค้ำประกัน</v>
          </cell>
          <cell r="Q938">
            <v>63152.71</v>
          </cell>
          <cell r="R938">
            <v>14289.02</v>
          </cell>
          <cell r="S938" t="str">
            <v>จังหวัดฮอด</v>
          </cell>
          <cell r="T938" t="str">
            <v>ผบ538</v>
          </cell>
          <cell r="U938">
            <v>2563</v>
          </cell>
          <cell r="V938" t="str">
            <v>ผบ134</v>
          </cell>
          <cell r="W938">
            <v>2564</v>
          </cell>
          <cell r="X938">
            <v>10</v>
          </cell>
          <cell r="Y938">
            <v>8</v>
          </cell>
          <cell r="Z938">
            <v>2564</v>
          </cell>
          <cell r="AA938">
            <v>10</v>
          </cell>
          <cell r="AB938">
            <v>8</v>
          </cell>
          <cell r="AC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นางนิตยา ศรีวิชัย</v>
          </cell>
          <cell r="BU938">
            <v>883263011650</v>
          </cell>
          <cell r="BV938" t="str">
            <v>1.นางนิตยา ศรีวิชัย
2.นายวิฑูรย์ ศรีวิชัย
3.นางลัดดา ต้นโน
4.นายชาติชาย ต้นโน
5.นางเลื่อน กาละวิน
6.นายทองสุข กาละวิน</v>
          </cell>
          <cell r="BW938" t="str">
            <v>จำเลยที่ 1
คู่สมรสจำเลยที่ 1
จำเลยที่ 2
คู่สมรสจำเลยที่ 2
จำเลยที่ 3
คู่สมรสจำเลยที่ 3</v>
          </cell>
          <cell r="BX938" t="str">
            <v xml:space="preserve">3-5002-00141-42-2
3-5011-00276-51-3
3-5022-00832-06-9
3-5002-00141-68-6
3-5002-00138-77-4
3-5002-00138-76-6
</v>
          </cell>
          <cell r="BY938"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38" t="str">
            <v>พบ</v>
          </cell>
          <cell r="CB938">
            <v>6</v>
          </cell>
          <cell r="CC938"/>
          <cell r="CF938"/>
          <cell r="CK938"/>
        </row>
        <row r="939">
          <cell r="B939">
            <v>2414</v>
          </cell>
          <cell r="C939">
            <v>931</v>
          </cell>
          <cell r="D939">
            <v>19</v>
          </cell>
          <cell r="E939">
            <v>12</v>
          </cell>
          <cell r="F939">
            <v>2566</v>
          </cell>
          <cell r="G939">
            <v>800058344865</v>
          </cell>
          <cell r="H939" t="str">
            <v>นาง</v>
          </cell>
          <cell r="I939" t="str">
            <v>อรุณี</v>
          </cell>
          <cell r="J939" t="str">
            <v>กองบุญเกิด</v>
          </cell>
          <cell r="K939">
            <v>3501200397908</v>
          </cell>
          <cell r="L939" t="str">
            <v>จอมทอง</v>
          </cell>
          <cell r="M939" t="str">
            <v>เชียงใหม่ 3</v>
          </cell>
          <cell r="N939">
            <v>8</v>
          </cell>
          <cell r="O939" t="str">
            <v>สินเชื่ออุปโภคบริโภคเพื่อสังคม</v>
          </cell>
          <cell r="P939" t="str">
            <v>1.บุคคลค้ำประกัน</v>
          </cell>
          <cell r="Q939">
            <v>78519.91</v>
          </cell>
          <cell r="R939">
            <v>9050.9599999999991</v>
          </cell>
          <cell r="S939" t="str">
            <v>แขวงเชียงใหม่</v>
          </cell>
          <cell r="T939" t="str">
            <v>ผบ9140</v>
          </cell>
          <cell r="U939">
            <v>2563</v>
          </cell>
          <cell r="V939" t="str">
            <v>ผบ363</v>
          </cell>
          <cell r="W939">
            <v>2564</v>
          </cell>
          <cell r="X939">
            <v>10</v>
          </cell>
          <cell r="Y939">
            <v>8</v>
          </cell>
          <cell r="Z939">
            <v>2564</v>
          </cell>
          <cell r="AA939">
            <v>1</v>
          </cell>
          <cell r="AB939">
            <v>6</v>
          </cell>
          <cell r="AC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นางอรุณี กองบุญเกิด</v>
          </cell>
          <cell r="BU939">
            <v>883263011649</v>
          </cell>
          <cell r="BV939" t="str">
            <v>1.นางอรุณี กองบุญเกิด
2.นายนคร กองบุญเกิด
3.นางหรือยนางสาวพิกุล ทองก้อน 
4.นายสุนทร ก่ำแก้ว
5.นางสำเนียง เสวตวงค์</v>
          </cell>
          <cell r="BW939" t="str">
            <v>จำเลยที่ 1
คู่สมรสจำเลยที่ 1
จำเลยที่ 2
คู่สมรสจำเลยที่ 2
จำเลยที่ 3</v>
          </cell>
          <cell r="BX939" t="str">
            <v xml:space="preserve">3-5012-00397-90-8
3-5002-00789-61-9
3-4403-00910-69-1
3-3003-00141-07-8
3-5002-00788-89-2
</v>
          </cell>
          <cell r="BY93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39" t="str">
            <v>พบ</v>
          </cell>
          <cell r="CB939">
            <v>5</v>
          </cell>
          <cell r="CC939"/>
          <cell r="CF939"/>
          <cell r="CK939"/>
        </row>
        <row r="940">
          <cell r="B940">
            <v>2415</v>
          </cell>
          <cell r="C940">
            <v>932</v>
          </cell>
          <cell r="D940">
            <v>19</v>
          </cell>
          <cell r="E940">
            <v>12</v>
          </cell>
          <cell r="F940">
            <v>2566</v>
          </cell>
          <cell r="G940">
            <v>800013649945</v>
          </cell>
          <cell r="H940" t="str">
            <v>นาง</v>
          </cell>
          <cell r="I940" t="str">
            <v>บัวไข</v>
          </cell>
          <cell r="J940" t="str">
            <v>ฤทธิ์เรืองโรจน์</v>
          </cell>
          <cell r="K940">
            <v>3500300372175</v>
          </cell>
          <cell r="L940" t="str">
            <v>จอมทอง</v>
          </cell>
          <cell r="M940" t="str">
            <v>เชียงใหม่ 3</v>
          </cell>
          <cell r="N940">
            <v>8</v>
          </cell>
          <cell r="O940" t="str">
            <v>ธนาคารประชาชน</v>
          </cell>
          <cell r="P940" t="str">
            <v>1.บุคคลค้ำประกัน</v>
          </cell>
          <cell r="Q940">
            <v>71060.639999999999</v>
          </cell>
          <cell r="R940">
            <v>11709.49</v>
          </cell>
          <cell r="S940" t="str">
            <v>จังหวัดฮอด</v>
          </cell>
          <cell r="T940" t="str">
            <v>ผบ535</v>
          </cell>
          <cell r="U940">
            <v>2563</v>
          </cell>
          <cell r="V940" t="str">
            <v>ผบ146</v>
          </cell>
          <cell r="W940">
            <v>2564</v>
          </cell>
          <cell r="X940">
            <v>10</v>
          </cell>
          <cell r="Y940">
            <v>8</v>
          </cell>
          <cell r="Z940">
            <v>2564</v>
          </cell>
          <cell r="AA940">
            <v>10</v>
          </cell>
          <cell r="AB940">
            <v>8</v>
          </cell>
          <cell r="AC940">
            <v>2564</v>
          </cell>
          <cell r="BB940" t="str">
            <v>สืบทรัพย์ 25/04/67//ลงผล 10/5/67//รายงานผล31/5/67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นางบัวไข ฤทธิ์เรืองโรจน์</v>
          </cell>
          <cell r="BU940">
            <v>883263011648</v>
          </cell>
          <cell r="BV940" t="str">
            <v>1.นางบัวไข ฤทธิ์เรืองโรจน์
2.นามสมศักดิ์ จมบาล
3. นางเพียงใข รู้ฉลาด</v>
          </cell>
          <cell r="BW940" t="str">
            <v>จำเลยที่ 1
คู่สมรสจำเลยที่ 1
จำเลยที่ 2</v>
          </cell>
          <cell r="BX940" t="str">
            <v xml:space="preserve">3-5003-00372-17-5
3-5003-00376-31-6
3-5003-00290-22-5
</v>
          </cell>
          <cell r="BY940"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0" t="str">
            <v>พบ</v>
          </cell>
          <cell r="CB940">
            <v>3</v>
          </cell>
          <cell r="CC940"/>
          <cell r="CF940"/>
          <cell r="CK940"/>
        </row>
        <row r="941">
          <cell r="B941">
            <v>2416</v>
          </cell>
          <cell r="C941">
            <v>933</v>
          </cell>
          <cell r="D941">
            <v>19</v>
          </cell>
          <cell r="E941">
            <v>12</v>
          </cell>
          <cell r="F941">
            <v>2566</v>
          </cell>
          <cell r="G941">
            <v>800091482607</v>
          </cell>
          <cell r="H941" t="str">
            <v>นางสาว</v>
          </cell>
          <cell r="I941" t="str">
            <v>สริญญา</v>
          </cell>
          <cell r="J941" t="str">
            <v>ปวนแสนคำ</v>
          </cell>
          <cell r="K941">
            <v>1500901368816</v>
          </cell>
          <cell r="L941" t="str">
            <v>จอมทอง</v>
          </cell>
          <cell r="M941" t="str">
            <v>เชียงใหม่ 3</v>
          </cell>
          <cell r="N941">
            <v>8</v>
          </cell>
          <cell r="O941" t="str">
            <v>ธนาคารประชาชน</v>
          </cell>
          <cell r="P941" t="str">
            <v>1.บุคคลค้ำประกัน</v>
          </cell>
          <cell r="Q941">
            <v>28788.9</v>
          </cell>
          <cell r="R941">
            <v>3199.29</v>
          </cell>
          <cell r="S941" t="str">
            <v>แขวงเชียงใหม่</v>
          </cell>
          <cell r="T941" t="str">
            <v>ผบ7144</v>
          </cell>
          <cell r="U941">
            <v>2563</v>
          </cell>
          <cell r="V941" t="str">
            <v>ผบ342</v>
          </cell>
          <cell r="W941">
            <v>2564</v>
          </cell>
          <cell r="X941">
            <v>1</v>
          </cell>
          <cell r="Y941">
            <v>6</v>
          </cell>
          <cell r="Z941">
            <v>2564</v>
          </cell>
          <cell r="AA941">
            <v>1</v>
          </cell>
          <cell r="AB941">
            <v>6</v>
          </cell>
          <cell r="AC941">
            <v>2564</v>
          </cell>
          <cell r="BB941" t="str">
            <v>สืบทรัพย์ 26/04/67//ลงผล 10/5/67//</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4</v>
          </cell>
          <cell r="CC941"/>
          <cell r="CF941"/>
          <cell r="CK941"/>
        </row>
        <row r="942">
          <cell r="B942">
            <v>2417</v>
          </cell>
          <cell r="C942">
            <v>934</v>
          </cell>
          <cell r="D942">
            <v>19</v>
          </cell>
          <cell r="E942">
            <v>12</v>
          </cell>
          <cell r="F942">
            <v>2566</v>
          </cell>
          <cell r="G942">
            <v>800049619169</v>
          </cell>
          <cell r="H942" t="str">
            <v>นางสาว</v>
          </cell>
          <cell r="I942" t="str">
            <v>ทัศนีย์</v>
          </cell>
          <cell r="J942" t="str">
            <v>ใจจันติ๊บ</v>
          </cell>
          <cell r="K942">
            <v>1509900655714</v>
          </cell>
          <cell r="L942" t="str">
            <v>จอมทอง</v>
          </cell>
          <cell r="M942" t="str">
            <v>เชียงใหม่ 3</v>
          </cell>
          <cell r="N942">
            <v>8</v>
          </cell>
          <cell r="O942" t="str">
            <v>ไทรทอง</v>
          </cell>
          <cell r="P942" t="str">
            <v>2.หลักทรัพย์ค้ำประกัน</v>
          </cell>
          <cell r="Q942">
            <v>467964.54</v>
          </cell>
          <cell r="R942">
            <v>70754.820000000007</v>
          </cell>
          <cell r="S942" t="str">
            <v>จังหวัดฮอด</v>
          </cell>
          <cell r="T942" t="str">
            <v>ผบE302</v>
          </cell>
          <cell r="U942">
            <v>2566</v>
          </cell>
          <cell r="V942" t="str">
            <v>ผบE352</v>
          </cell>
          <cell r="W942">
            <v>2566</v>
          </cell>
          <cell r="X942">
            <v>10</v>
          </cell>
          <cell r="Y942">
            <v>8</v>
          </cell>
          <cell r="Z942">
            <v>2564</v>
          </cell>
          <cell r="AA942">
            <v>25</v>
          </cell>
          <cell r="AB942">
            <v>4</v>
          </cell>
          <cell r="AC942">
            <v>2566</v>
          </cell>
          <cell r="BB942" t="str">
            <v>สืบทรัพย์ 26/04/67//ลงผล 10/5/67//</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นางสาวทัศนีย์ ใจจันติ๊บ</v>
          </cell>
          <cell r="BU942">
            <v>888165010511</v>
          </cell>
          <cell r="BV942" t="str">
            <v>1.นางสาวทัสนีย์ ใจจันติ๊บ
2.นายเมธี กันทะ
3.นายแก้ว ใจจันติ๊บ
4.นางสุธัม นันสุ</v>
          </cell>
          <cell r="BW942" t="str">
            <v>จำเลยที่ 1
คู่สมรสจำเลยที่ 1
จำเลยที่ 2
คู่สมรสจำเลยที่ 2</v>
          </cell>
          <cell r="BX942" t="str">
            <v xml:space="preserve">1-5099-00655-71-4
1-5052-00005-61-6
3-5002-00175-41-6
3-5002-00177-65-6
</v>
          </cell>
          <cell r="BY942"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2" t="str">
            <v>พบ</v>
          </cell>
          <cell r="CB942">
            <v>4</v>
          </cell>
          <cell r="CC942"/>
          <cell r="CF942"/>
          <cell r="CK942"/>
        </row>
        <row r="943">
          <cell r="B943">
            <v>2418</v>
          </cell>
          <cell r="C943">
            <v>935</v>
          </cell>
          <cell r="D943">
            <v>19</v>
          </cell>
          <cell r="E943">
            <v>12</v>
          </cell>
          <cell r="F943">
            <v>2566</v>
          </cell>
          <cell r="G943">
            <v>800062768562</v>
          </cell>
          <cell r="H943" t="str">
            <v>นาย</v>
          </cell>
          <cell r="I943" t="str">
            <v>บุญธรรม</v>
          </cell>
          <cell r="J943" t="str">
            <v>จีนะจุมปู</v>
          </cell>
          <cell r="K943">
            <v>3500200591363</v>
          </cell>
          <cell r="L943" t="str">
            <v>จอมทอง</v>
          </cell>
          <cell r="M943" t="str">
            <v>เชียงใหม่ 3</v>
          </cell>
          <cell r="N943">
            <v>8</v>
          </cell>
          <cell r="O943" t="str">
            <v>พัฒนาองค์กรชุมชน (รายบุคคล)</v>
          </cell>
          <cell r="P943" t="str">
            <v>1.บุคคลค้ำประกัน</v>
          </cell>
          <cell r="Q943">
            <v>63855.63</v>
          </cell>
          <cell r="R943">
            <v>17111.240000000002</v>
          </cell>
          <cell r="S943" t="str">
            <v>จังหวัดฮอด</v>
          </cell>
          <cell r="T943" t="str">
            <v>ผบE176</v>
          </cell>
          <cell r="U943">
            <v>2566</v>
          </cell>
          <cell r="V943" t="str">
            <v>ผบE465</v>
          </cell>
          <cell r="W943">
            <v>2566</v>
          </cell>
          <cell r="X943">
            <v>1</v>
          </cell>
          <cell r="Y943">
            <v>6</v>
          </cell>
          <cell r="Z943">
            <v>2564</v>
          </cell>
          <cell r="AA943">
            <v>16</v>
          </cell>
          <cell r="AB943">
            <v>5</v>
          </cell>
          <cell r="AC943">
            <v>2566</v>
          </cell>
          <cell r="BB943" t="str">
            <v>สืบทรัพย์ 26/04/67//ลงผล 10/5/67//รายงานผล20/5/67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นายบุญธรรม จีนะจุมปู</v>
          </cell>
          <cell r="BU943">
            <v>888165010504</v>
          </cell>
          <cell r="BV943"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3" t="str">
            <v>จำเลยที่ 1
คู่สมรสจำเลยที่ 1
จำเลยที่ 2
คู่สมรสจำเลยที่ 2
จำเลยที่ 3
คู่สมรสจำเลยที่ 3</v>
          </cell>
          <cell r="BX943" t="str">
            <v xml:space="preserve">3-5002-00591-36-3
1-5802-00031-42-6
3-5002-00566-27-0
3-5002-00592-20-3
3-5002-00593-00-5
3-5701-00559-97-2
</v>
          </cell>
          <cell r="BY943"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3" t="str">
            <v>พบ</v>
          </cell>
          <cell r="CB943">
            <v>6</v>
          </cell>
          <cell r="CC943"/>
          <cell r="CF943"/>
          <cell r="CK943"/>
        </row>
        <row r="944">
          <cell r="B944">
            <v>2419</v>
          </cell>
          <cell r="C944">
            <v>936</v>
          </cell>
          <cell r="D944">
            <v>19</v>
          </cell>
          <cell r="E944">
            <v>12</v>
          </cell>
          <cell r="F944">
            <v>2566</v>
          </cell>
          <cell r="G944">
            <v>800125439953</v>
          </cell>
          <cell r="H944" t="str">
            <v>นาย</v>
          </cell>
          <cell r="I944" t="str">
            <v>เจษฎา</v>
          </cell>
          <cell r="J944" t="str">
            <v>หน่อแก้ว</v>
          </cell>
          <cell r="K944">
            <v>1505200041175</v>
          </cell>
          <cell r="L944" t="str">
            <v>จอมทอง</v>
          </cell>
          <cell r="M944" t="str">
            <v>เชียงใหม่ 3</v>
          </cell>
          <cell r="N944">
            <v>8</v>
          </cell>
          <cell r="O944" t="str">
            <v>ธนาคารประชาชน</v>
          </cell>
          <cell r="P944" t="str">
            <v>1.บุคคลค้ำประกัน</v>
          </cell>
          <cell r="Q944">
            <v>46953.33</v>
          </cell>
          <cell r="R944">
            <v>8965.59</v>
          </cell>
          <cell r="S944" t="str">
            <v>แขวงเชียงใหม่</v>
          </cell>
          <cell r="T944" t="str">
            <v>ผบE1174</v>
          </cell>
          <cell r="U944">
            <v>2566</v>
          </cell>
          <cell r="V944" t="str">
            <v>ผบE2957</v>
          </cell>
          <cell r="W944">
            <v>2566</v>
          </cell>
          <cell r="X944">
            <v>7</v>
          </cell>
          <cell r="Y944">
            <v>5</v>
          </cell>
          <cell r="Z944">
            <v>2566</v>
          </cell>
          <cell r="AA944">
            <v>25</v>
          </cell>
          <cell r="AB944">
            <v>4</v>
          </cell>
          <cell r="AC944">
            <v>2566</v>
          </cell>
          <cell r="BB944" t="str">
            <v>สืบทรัพย์ 25/04/67//ลงผล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นายเจษฎา หน่อแก้ว</v>
          </cell>
          <cell r="BU944">
            <v>888165010605</v>
          </cell>
          <cell r="BV944" t="str">
            <v>1.นายเจษฎา หน่อแก้ว
2.นางสาวเอมมิกา ปัญญา
3. นายวิทยา แสงตาหล้า</v>
          </cell>
          <cell r="BW944" t="str">
            <v>จำเลยที่ 1
จำเลยที่ 2
จำเลยที่ 3</v>
          </cell>
          <cell r="BX944" t="str">
            <v>1-5052-00041-17-5
1-5002-01213-65-0
1-5052-00026-80-0</v>
          </cell>
          <cell r="BY9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4" t="str">
            <v>ไม่พบ</v>
          </cell>
          <cell r="CB944">
            <v>3</v>
          </cell>
          <cell r="CC944"/>
          <cell r="CF944"/>
          <cell r="CK944"/>
        </row>
        <row r="945">
          <cell r="B945">
            <v>2420</v>
          </cell>
          <cell r="C945">
            <v>937</v>
          </cell>
          <cell r="D945">
            <v>19</v>
          </cell>
          <cell r="E945">
            <v>12</v>
          </cell>
          <cell r="F945">
            <v>2566</v>
          </cell>
          <cell r="G945">
            <v>856353000115</v>
          </cell>
          <cell r="H945" t="str">
            <v>นาย</v>
          </cell>
          <cell r="I945" t="str">
            <v>ปฏิวัติ</v>
          </cell>
          <cell r="J945" t="str">
            <v>ปู่แก้ว</v>
          </cell>
          <cell r="K945">
            <v>3501800096607</v>
          </cell>
          <cell r="L945" t="str">
            <v>อมก๋อย</v>
          </cell>
          <cell r="M945" t="str">
            <v>เชียงใหม่ 3</v>
          </cell>
          <cell r="N945">
            <v>8</v>
          </cell>
          <cell r="O945" t="str">
            <v>พัฒนากลุ่มอาชีพ</v>
          </cell>
          <cell r="P945" t="str">
            <v>1.บุคคลค้ำประกัน</v>
          </cell>
          <cell r="Q945">
            <v>958721.14</v>
          </cell>
          <cell r="R945">
            <v>124738.99</v>
          </cell>
          <cell r="S945" t="str">
            <v>จังหวัดฮอด</v>
          </cell>
          <cell r="T945" t="str">
            <v>ผบ775</v>
          </cell>
          <cell r="U945">
            <v>2562</v>
          </cell>
          <cell r="V945" t="str">
            <v>ผบ1016</v>
          </cell>
          <cell r="W945">
            <v>2562</v>
          </cell>
          <cell r="AA945">
            <v>29</v>
          </cell>
          <cell r="AB945">
            <v>10</v>
          </cell>
          <cell r="AC945">
            <v>2562</v>
          </cell>
          <cell r="BB945" t="str">
            <v>สืบทรัพย์ 22/03/67//ลงผล3/4/67//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นายปฏิวัติ ปู่แก้ว</v>
          </cell>
          <cell r="BU945">
            <v>883262010713</v>
          </cell>
          <cell r="BV945"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5"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5" t="str">
            <v>3-5018-00096-60-7
3-5018-00105-16-9
3-5099-60255-94-1
3-5018-00112-47-5
35018-00092-09-1
3-5018-00105-76-2
3-5018-00097-64-6
3-5018-00130-33-3
3-5018-00132-10-7
3-5018-00040-18-1
3-5018-00044-08-9
3-5018-00092-15-6
3-5018-00098-14-6
3-5018-00097-91-3
3-5018-00183-49-6
3-5018-00091-91-5
3-5018-00195-48-6</v>
          </cell>
          <cell r="BY94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5" t="str">
            <v>พบ</v>
          </cell>
          <cell r="CB945">
            <v>17</v>
          </cell>
          <cell r="CC945"/>
          <cell r="CF945"/>
          <cell r="CK945"/>
        </row>
        <row r="946">
          <cell r="B946">
            <v>2421</v>
          </cell>
          <cell r="C946">
            <v>938</v>
          </cell>
          <cell r="D946">
            <v>19</v>
          </cell>
          <cell r="E946">
            <v>12</v>
          </cell>
          <cell r="F946">
            <v>2566</v>
          </cell>
          <cell r="G946">
            <v>800027683401</v>
          </cell>
          <cell r="H946" t="str">
            <v>นาง</v>
          </cell>
          <cell r="I946" t="str">
            <v>จิดาภา</v>
          </cell>
          <cell r="J946" t="str">
            <v>จันทร์ราชา</v>
          </cell>
          <cell r="K946">
            <v>3650200352155</v>
          </cell>
          <cell r="L946" t="str">
            <v>อมก๋อย</v>
          </cell>
          <cell r="M946" t="str">
            <v>เชียงใหม่ 3</v>
          </cell>
          <cell r="N946">
            <v>8</v>
          </cell>
          <cell r="O946" t="str">
            <v>ห้องแถว</v>
          </cell>
          <cell r="P946" t="str">
            <v>1.บุคคลค้ำประกัน</v>
          </cell>
          <cell r="Q946">
            <v>312252.64</v>
          </cell>
          <cell r="R946">
            <v>30366.49</v>
          </cell>
          <cell r="S946" t="str">
            <v>จังหวัดเชียงใหม่</v>
          </cell>
          <cell r="T946" t="str">
            <v>ผบ1165</v>
          </cell>
          <cell r="U946">
            <v>2562</v>
          </cell>
          <cell r="V946" t="str">
            <v>ผบ1748</v>
          </cell>
          <cell r="W946">
            <v>2562</v>
          </cell>
          <cell r="X946">
            <v>19</v>
          </cell>
          <cell r="Y946">
            <v>8</v>
          </cell>
          <cell r="Z946">
            <v>2562</v>
          </cell>
          <cell r="BB946" t="str">
            <v>สืบทรัพย์ 22/02/67//ลงผลสืบทรัพย์26/3/67//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นางจิดาภา จันทร์ราชา</v>
          </cell>
          <cell r="BU946">
            <v>883262010669</v>
          </cell>
          <cell r="BV946"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6" t="str">
            <v>จำเลยที่ 1
คู่สมรสจำเลยที่ 1
จำเลยที่ 2
คู่สมรสจำเลยที่ 2
จำเลยที่ 3
คู่สมรสจำเลยที่ 3</v>
          </cell>
          <cell r="BX946" t="str">
            <v>3-6502-00352-15-5
3-500-00028-76-7
3-5015-00464-18-0
3-5002-00167-47-2
3-5013-00707-71-2
3-5012-00442-17-2</v>
          </cell>
          <cell r="BY946" t="str">
            <v xml:space="preserve">-ไม่พบว่ามีกรรมสิทธิ์ในที่ดิน อ.จอมทอง จ.เชียงใหม่ </v>
          </cell>
          <cell r="BZ946"/>
          <cell r="CB946"/>
          <cell r="CC946"/>
          <cell r="CF946"/>
          <cell r="CK946"/>
        </row>
        <row r="947">
          <cell r="B947">
            <v>2422</v>
          </cell>
          <cell r="C947">
            <v>939</v>
          </cell>
          <cell r="D947">
            <v>19</v>
          </cell>
          <cell r="E947">
            <v>12</v>
          </cell>
          <cell r="F947">
            <v>2566</v>
          </cell>
          <cell r="G947">
            <v>800029149260</v>
          </cell>
          <cell r="H947" t="str">
            <v>นาย</v>
          </cell>
          <cell r="I947" t="str">
            <v>สุรศักดิ์</v>
          </cell>
          <cell r="J947" t="str">
            <v>กติกาชีวิน</v>
          </cell>
          <cell r="K947">
            <v>3501800132603</v>
          </cell>
          <cell r="L947" t="str">
            <v>อมก๋อย</v>
          </cell>
          <cell r="M947" t="str">
            <v>เชียงใหม่ 3</v>
          </cell>
          <cell r="N947">
            <v>8</v>
          </cell>
          <cell r="O947" t="str">
            <v>ธนาคารประชาชน</v>
          </cell>
          <cell r="P947" t="str">
            <v>1.บุคคลค้ำประกัน</v>
          </cell>
          <cell r="Q947">
            <v>78361.320000000007</v>
          </cell>
          <cell r="R947">
            <v>10983.6</v>
          </cell>
          <cell r="S947" t="str">
            <v>จังหวัดฮอด</v>
          </cell>
          <cell r="T947" t="str">
            <v>ผบE346</v>
          </cell>
          <cell r="U947">
            <v>2563</v>
          </cell>
          <cell r="V947" t="str">
            <v>ผบE186</v>
          </cell>
          <cell r="W947">
            <v>2563</v>
          </cell>
          <cell r="X947">
            <v>20</v>
          </cell>
          <cell r="Y947">
            <v>8</v>
          </cell>
          <cell r="Z947">
            <v>2563</v>
          </cell>
          <cell r="AA947">
            <v>29</v>
          </cell>
          <cell r="AB947">
            <v>10</v>
          </cell>
          <cell r="AC947">
            <v>2562</v>
          </cell>
          <cell r="BB947" t="str">
            <v>สืบทรัพย์วันที่ 25/3/2567//ลงผลรายงานวันที่ 17/4/2567//รายงานผล17/4/2567//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นายสุรศักดิ์ กติกาชีวิน</v>
          </cell>
          <cell r="BU947">
            <v>883263011054</v>
          </cell>
          <cell r="BV947" t="str">
            <v>1.นายสุรศักดิ์  กติชีวิน  
2.นางสาวบุญญาพร  สิริธัญญา</v>
          </cell>
          <cell r="BW947" t="str">
            <v>จำเลยที่ 1
คู่สมรสจำเลยที่ 1</v>
          </cell>
          <cell r="BX947" t="str">
            <v>3-5018-00132-60-3
1-5018-00101-80-9</v>
          </cell>
          <cell r="BY947" t="str">
            <v>-ไม่พบว่ามีกรรมสิทิ์ในที่ดิน อ.อมก๋อย จ.เชียงใหม่
-ไม่พบว่ามีกรรมสิทิ์ในที่ดิน อ.อมก๋อย จ.เชียงใหม่</v>
          </cell>
          <cell r="BZ947" t="str">
            <v>ไม่พบ</v>
          </cell>
          <cell r="CB947"/>
          <cell r="CC947"/>
          <cell r="CF947"/>
          <cell r="CK947"/>
        </row>
        <row r="948">
          <cell r="B948">
            <v>2423</v>
          </cell>
          <cell r="C948">
            <v>940</v>
          </cell>
          <cell r="D948">
            <v>19</v>
          </cell>
          <cell r="E948">
            <v>12</v>
          </cell>
          <cell r="F948">
            <v>2566</v>
          </cell>
          <cell r="G948">
            <v>800090775357</v>
          </cell>
          <cell r="H948" t="str">
            <v>นาย</v>
          </cell>
          <cell r="I948" t="str">
            <v>อุเทน</v>
          </cell>
          <cell r="J948" t="str">
            <v>ทิพย์ธรรม</v>
          </cell>
          <cell r="K948">
            <v>3501800093811</v>
          </cell>
          <cell r="L948" t="str">
            <v>อมก๋อย</v>
          </cell>
          <cell r="M948" t="str">
            <v>เชียงใหม่ 3</v>
          </cell>
          <cell r="N948">
            <v>8</v>
          </cell>
          <cell r="O948" t="str">
            <v>สินเชื่อแก้ไขปัญหาหนี้นอกระบบPAS</v>
          </cell>
          <cell r="P948" t="str">
            <v>1.บุคคลค้ำประกัน</v>
          </cell>
          <cell r="Q948">
            <v>48611</v>
          </cell>
          <cell r="R948">
            <v>8268.1</v>
          </cell>
          <cell r="S948" t="str">
            <v>จังหวัดฮอด</v>
          </cell>
          <cell r="T948" t="str">
            <v>ผบE324</v>
          </cell>
          <cell r="U948">
            <v>2563</v>
          </cell>
          <cell r="V948" t="str">
            <v>ผบE166</v>
          </cell>
          <cell r="W948">
            <v>2563</v>
          </cell>
          <cell r="X948">
            <v>19</v>
          </cell>
          <cell r="Y948">
            <v>8</v>
          </cell>
          <cell r="Z948">
            <v>2563</v>
          </cell>
          <cell r="BB948" t="str">
            <v>สืบทรัพย์22/1/67//ลงผลสืบทรัพย์ 26/6/67//</v>
          </cell>
          <cell r="BC948">
            <v>900</v>
          </cell>
          <cell r="BD948">
            <v>1</v>
          </cell>
          <cell r="BE948">
            <v>7</v>
          </cell>
          <cell r="BF948">
            <v>2567</v>
          </cell>
          <cell r="BG948">
            <v>0</v>
          </cell>
          <cell r="BH948" t="str">
            <v>-</v>
          </cell>
          <cell r="BI948" t="str">
            <v>-</v>
          </cell>
          <cell r="BJ948" t="str">
            <v>-</v>
          </cell>
          <cell r="BK948">
            <v>0</v>
          </cell>
          <cell r="BL948">
            <v>580</v>
          </cell>
          <cell r="BM948">
            <v>0</v>
          </cell>
          <cell r="BN948" t="str">
            <v/>
          </cell>
          <cell r="BO948" t="str">
            <v/>
          </cell>
          <cell r="BP948" t="str">
            <v/>
          </cell>
          <cell r="BQ948" t="str">
            <v>-</v>
          </cell>
          <cell r="BR948" t="str">
            <v>-</v>
          </cell>
          <cell r="BS948" t="str">
            <v>-</v>
          </cell>
          <cell r="BT948" t="str">
            <v>นายอุเทน ทิพย์ธรรม</v>
          </cell>
          <cell r="BU948">
            <v>883263011063</v>
          </cell>
          <cell r="BV948" t="str">
            <v>1.นายอุเทน   ทิพย์ธรรม
2.นายชวนชัย   วิเชียรชม
3.นางสาวณัฎฐริกา    คำใจ</v>
          </cell>
          <cell r="BW948" t="str">
            <v>จำเลยที่ 1
จำเลยที่ 2
คู่สมรสจำเลยที่ 2</v>
          </cell>
          <cell r="BX948" t="str">
            <v>3-5018-00093-81-1
3-5018-00121-43-1
3-5018-00092-01-6</v>
          </cell>
          <cell r="BY94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48"/>
          <cell r="CB948"/>
          <cell r="CC948"/>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cell r="CK948"/>
        </row>
        <row r="949">
          <cell r="B949">
            <v>2424</v>
          </cell>
          <cell r="C949">
            <v>941</v>
          </cell>
          <cell r="D949">
            <v>19</v>
          </cell>
          <cell r="E949">
            <v>12</v>
          </cell>
          <cell r="F949">
            <v>2566</v>
          </cell>
          <cell r="G949">
            <v>800054069953</v>
          </cell>
          <cell r="H949" t="str">
            <v>นาง</v>
          </cell>
          <cell r="I949" t="str">
            <v>สุทิน</v>
          </cell>
          <cell r="J949" t="str">
            <v>สุวรรณ</v>
          </cell>
          <cell r="K949">
            <v>3501800006144</v>
          </cell>
          <cell r="L949" t="str">
            <v>อมก๋อย</v>
          </cell>
          <cell r="M949" t="str">
            <v>เชียงใหม่ 3</v>
          </cell>
          <cell r="N949">
            <v>8</v>
          </cell>
          <cell r="O949" t="str">
            <v>ธนาคารประชาชน</v>
          </cell>
          <cell r="P949" t="str">
            <v>1.บุคคลค้ำประกัน</v>
          </cell>
          <cell r="Q949">
            <v>62632</v>
          </cell>
          <cell r="R949">
            <v>16701.14</v>
          </cell>
          <cell r="S949" t="str">
            <v>จังหวัดฮอด</v>
          </cell>
          <cell r="T949" t="str">
            <v>ผบE343</v>
          </cell>
          <cell r="U949">
            <v>2563</v>
          </cell>
          <cell r="V949" t="str">
            <v>ผบE183</v>
          </cell>
          <cell r="W949">
            <v>2563</v>
          </cell>
          <cell r="X949">
            <v>20</v>
          </cell>
          <cell r="Y949">
            <v>8</v>
          </cell>
          <cell r="Z949">
            <v>2563</v>
          </cell>
          <cell r="AA949">
            <v>20</v>
          </cell>
          <cell r="AB949">
            <v>8</v>
          </cell>
          <cell r="AC949">
            <v>2563</v>
          </cell>
          <cell r="BB949" t="str">
            <v>สืบทรัพย์ 22/03/67//ลงผล3/4/67//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นางสุทิน สุวรรณ</v>
          </cell>
          <cell r="BU949">
            <v>883263011060</v>
          </cell>
          <cell r="BV949" t="str">
            <v>1.นางสุทิน สุวรรณ
2.นางจันทร์แรม ดวงเพชร
3.นายวิเชียร ดวงเพชร</v>
          </cell>
          <cell r="BW949" t="str">
            <v>จำเลยที่ 1
จำเลยที่ 2
คู่สมรสจำเลยที่ 2</v>
          </cell>
          <cell r="BX949" t="str">
            <v>3-5018-00006-14-4
3-1008-00687-77-2
3-5007-00519-24-6</v>
          </cell>
          <cell r="BY949"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49" t="str">
            <v>พบ</v>
          </cell>
          <cell r="CB949">
            <v>3</v>
          </cell>
          <cell r="CC949"/>
          <cell r="CF949"/>
          <cell r="CK949"/>
        </row>
        <row r="950">
          <cell r="B950">
            <v>2425</v>
          </cell>
          <cell r="C950">
            <v>942</v>
          </cell>
          <cell r="D950">
            <v>19</v>
          </cell>
          <cell r="E950">
            <v>12</v>
          </cell>
          <cell r="F950">
            <v>2566</v>
          </cell>
          <cell r="G950">
            <v>800058887996</v>
          </cell>
          <cell r="H950" t="str">
            <v>นาง</v>
          </cell>
          <cell r="I950" t="str">
            <v>จุฑามาศ</v>
          </cell>
          <cell r="J950" t="str">
            <v>คำภีระ</v>
          </cell>
          <cell r="K950">
            <v>3500900403616</v>
          </cell>
          <cell r="L950" t="str">
            <v>จอมทอง</v>
          </cell>
          <cell r="M950" t="str">
            <v>เชียงใหม่ 3</v>
          </cell>
          <cell r="N950">
            <v>8</v>
          </cell>
          <cell r="O950" t="str">
            <v>องค์กรชุมชน</v>
          </cell>
          <cell r="P950" t="str">
            <v>1.บุคคลค้ำประกัน</v>
          </cell>
          <cell r="Q950">
            <v>81564.649999999994</v>
          </cell>
          <cell r="R950">
            <v>15745.68</v>
          </cell>
          <cell r="S950" t="str">
            <v>จังหวัดฮอด</v>
          </cell>
          <cell r="T950" t="str">
            <v>ผบ1143</v>
          </cell>
          <cell r="U950">
            <v>2562</v>
          </cell>
          <cell r="V950" t="str">
            <v>ผบ1128</v>
          </cell>
          <cell r="W950">
            <v>2562</v>
          </cell>
          <cell r="X950">
            <v>19</v>
          </cell>
          <cell r="Y950">
            <v>8</v>
          </cell>
          <cell r="Z950">
            <v>2563</v>
          </cell>
          <cell r="AA950">
            <v>18</v>
          </cell>
          <cell r="AB950">
            <v>11</v>
          </cell>
          <cell r="AC950">
            <v>2562</v>
          </cell>
          <cell r="BB950" t="str">
            <v>สืบทรัพย์ 26/04/67//ลงผล 10/5/67//รายงานผล20/5/67</v>
          </cell>
          <cell r="BC950" t="str">
            <v/>
          </cell>
          <cell r="BD950" t="str">
            <v/>
          </cell>
          <cell r="BE950" t="str">
            <v/>
          </cell>
          <cell r="BF950" t="str">
            <v/>
          </cell>
          <cell r="BG950" t="str">
            <v/>
          </cell>
          <cell r="BH950" t="str">
            <v/>
          </cell>
          <cell r="BI950" t="str">
            <v/>
          </cell>
          <cell r="BJ950" t="str">
            <v/>
          </cell>
          <cell r="BK950" t="str">
            <v/>
          </cell>
          <cell r="BL950" t="str">
            <v/>
          </cell>
          <cell r="BM950" t="str">
            <v/>
          </cell>
          <cell r="BN950" t="str">
            <v/>
          </cell>
          <cell r="BO950" t="str">
            <v/>
          </cell>
          <cell r="BP950" t="str">
            <v/>
          </cell>
          <cell r="BQ950" t="str">
            <v/>
          </cell>
          <cell r="BR950" t="str">
            <v/>
          </cell>
          <cell r="BS950" t="str">
            <v/>
          </cell>
          <cell r="BT950" t="str">
            <v>นางจุฑามาศ คำภีระ</v>
          </cell>
          <cell r="BU950">
            <v>883262011824</v>
          </cell>
          <cell r="BV950"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0" t="str">
            <v>จำเลยที่ 1
คู่สมรสจำเลยที่ 1
จำเลยที่ 2
คู่สมรสจำเลยที่ 2
จำเลยที่ 3
คู่สมรสจำเลยที่ 3</v>
          </cell>
          <cell r="BX950" t="str">
            <v xml:space="preserve">3-5009-00403-61-6
3-5099-00286-58-8
3-5002-00636-45-6
3-5002-00636-44-8
3-5002-00636-06-5
3-5002-00655-53-1
</v>
          </cell>
          <cell r="BY950"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0" t="str">
            <v>พบ</v>
          </cell>
          <cell r="CB950">
            <v>6</v>
          </cell>
          <cell r="CC950"/>
          <cell r="CF950"/>
          <cell r="CK950"/>
        </row>
        <row r="951">
          <cell r="B951">
            <v>2426</v>
          </cell>
          <cell r="C951">
            <v>943</v>
          </cell>
          <cell r="D951">
            <v>19</v>
          </cell>
          <cell r="E951">
            <v>12</v>
          </cell>
          <cell r="F951">
            <v>2566</v>
          </cell>
          <cell r="G951">
            <v>800058887970</v>
          </cell>
          <cell r="H951" t="str">
            <v>นาง</v>
          </cell>
          <cell r="I951" t="str">
            <v>บัวคลี่</v>
          </cell>
          <cell r="J951" t="str">
            <v>สมสิงห์คำ</v>
          </cell>
          <cell r="K951">
            <v>3500200636456</v>
          </cell>
          <cell r="L951" t="str">
            <v>จอมทอง</v>
          </cell>
          <cell r="M951" t="str">
            <v>เชียงใหม่ 3</v>
          </cell>
          <cell r="N951">
            <v>8</v>
          </cell>
          <cell r="O951" t="str">
            <v>องค์กรชุมชน</v>
          </cell>
          <cell r="P951" t="str">
            <v>1.บุคคลค้ำประกัน</v>
          </cell>
          <cell r="Q951">
            <v>77282.41</v>
          </cell>
          <cell r="R951">
            <v>16538.310000000001</v>
          </cell>
          <cell r="S951" t="str">
            <v>จังหวัดฮอด</v>
          </cell>
          <cell r="T951" t="str">
            <v>ผบ1156</v>
          </cell>
          <cell r="U951">
            <v>2562</v>
          </cell>
          <cell r="V951" t="str">
            <v>ผบ1112</v>
          </cell>
          <cell r="W951">
            <v>2562</v>
          </cell>
          <cell r="AA951">
            <v>18</v>
          </cell>
          <cell r="AB951">
            <v>11</v>
          </cell>
          <cell r="AC951">
            <v>2562</v>
          </cell>
          <cell r="BB951" t="str">
            <v>สืบทรัพย์ 25/04/67//ลงผล 20/5/67//รายงานผล20/5/67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นางบัวคลี่ สมสิงห์คำ</v>
          </cell>
          <cell r="BU951">
            <v>883262011825</v>
          </cell>
          <cell r="BV951"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1" t="str">
            <v>จำเลยที่ 1
คู่สมรสจำเลยที่ 1
จำเลยที่ 2
คู่สมรสจำเลยที่ 2
จำเลยที่ 3
คู่สมรสจำเลยที่ 3</v>
          </cell>
          <cell r="BX951" t="str">
            <v xml:space="preserve">3-5009-00403-61-6
3-5099-00286-58-8
3-5002-00636-45-6 
3-5002-00636-44-8
3-5002-00636-06-5
3-5002-00655-53-1
</v>
          </cell>
          <cell r="BY951"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1" t="str">
            <v>พบ</v>
          </cell>
          <cell r="CA951"/>
          <cell r="CB951">
            <v>3</v>
          </cell>
          <cell r="CC951"/>
          <cell r="CD951"/>
          <cell r="CF951"/>
          <cell r="CK951"/>
        </row>
        <row r="952">
          <cell r="B952">
            <v>2427</v>
          </cell>
          <cell r="C952">
            <v>944</v>
          </cell>
          <cell r="D952">
            <v>19</v>
          </cell>
          <cell r="E952">
            <v>12</v>
          </cell>
          <cell r="F952">
            <v>2566</v>
          </cell>
          <cell r="G952">
            <v>800058589410</v>
          </cell>
          <cell r="H952" t="str">
            <v>นาย</v>
          </cell>
          <cell r="I952" t="str">
            <v>ณรงค์</v>
          </cell>
          <cell r="J952" t="str">
            <v>เดชดง</v>
          </cell>
          <cell r="K952">
            <v>1509900289971</v>
          </cell>
          <cell r="L952" t="str">
            <v>จอมทอง</v>
          </cell>
          <cell r="M952" t="str">
            <v>เชียงใหม่ 3</v>
          </cell>
          <cell r="N952">
            <v>8</v>
          </cell>
          <cell r="O952" t="str">
            <v>ธนาคารประชาชน</v>
          </cell>
          <cell r="P952" t="str">
            <v>1.บุคคลค้ำประกัน</v>
          </cell>
          <cell r="Q952">
            <v>64434</v>
          </cell>
          <cell r="R952">
            <v>28844.73</v>
          </cell>
          <cell r="S952" t="str">
            <v>จังหวัดลำพูน</v>
          </cell>
          <cell r="T952" t="str">
            <v>ผบE615</v>
          </cell>
          <cell r="U952">
            <v>2564</v>
          </cell>
          <cell r="V952" t="str">
            <v>ผบE999</v>
          </cell>
          <cell r="W952">
            <v>2564</v>
          </cell>
          <cell r="AA952">
            <v>26</v>
          </cell>
          <cell r="AB952">
            <v>8</v>
          </cell>
          <cell r="AC952">
            <v>2564</v>
          </cell>
          <cell r="BB952" t="str">
            <v>สืบทรัพย์ 26/04/67//ลงผล 10/5/67//รายงานผล20/5/67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นายณรงค์ เดชดง</v>
          </cell>
          <cell r="BU952">
            <v>883263011049</v>
          </cell>
          <cell r="BV952" t="str">
            <v>1.นายณรงค์ เดชดง
2.นงสาวสุภาวิณี ใจยะสุ
3. นายมนตรี ใจยะสุ
4.นางสมเพชร บุญเรือง
5.นายอำนวย บุญเรือง</v>
          </cell>
          <cell r="BW952" t="str">
            <v>จำเลยที่ 1
คู่สมรสจำเลยที่ 1
จำเลยที่ 2
จำเลยที่ 3
คู่สมรสจำเลยที่ 3</v>
          </cell>
          <cell r="BX952" t="str">
            <v xml:space="preserve">1-5099-00289-97-1
1-5099-00509-31-9
3-5106-00510-82-4
3-5106-00633-57-8
5-5106-90000-67-3
</v>
          </cell>
          <cell r="BY952"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2" t="str">
            <v>พบ</v>
          </cell>
          <cell r="CB952">
            <v>5</v>
          </cell>
          <cell r="CC952"/>
          <cell r="CF952"/>
          <cell r="CK952"/>
        </row>
        <row r="953">
          <cell r="B953">
            <v>2428</v>
          </cell>
          <cell r="C953">
            <v>945</v>
          </cell>
          <cell r="D953">
            <v>19</v>
          </cell>
          <cell r="E953">
            <v>12</v>
          </cell>
          <cell r="F953">
            <v>2566</v>
          </cell>
          <cell r="G953">
            <v>800043122772</v>
          </cell>
          <cell r="H953" t="str">
            <v>นาย</v>
          </cell>
          <cell r="I953" t="str">
            <v>ไสว</v>
          </cell>
          <cell r="J953" t="str">
            <v>ทาสี</v>
          </cell>
          <cell r="K953">
            <v>3500200061950</v>
          </cell>
          <cell r="L953" t="str">
            <v>จอมทอง</v>
          </cell>
          <cell r="M953" t="str">
            <v>เชียงใหม่ 3</v>
          </cell>
          <cell r="N953">
            <v>8</v>
          </cell>
          <cell r="O953" t="str">
            <v>ธนาคารประชาชน</v>
          </cell>
          <cell r="P953" t="str">
            <v>1.บุคคลค้ำประกัน</v>
          </cell>
          <cell r="Q953">
            <v>56728.959999999999</v>
          </cell>
          <cell r="R953">
            <v>7144.55</v>
          </cell>
          <cell r="S953" t="str">
            <v>จังหวัดฮอด</v>
          </cell>
          <cell r="T953" t="str">
            <v>ผบ1136</v>
          </cell>
          <cell r="U953">
            <v>2562</v>
          </cell>
          <cell r="V953" t="str">
            <v>ผบ1134</v>
          </cell>
          <cell r="W953">
            <v>2562</v>
          </cell>
          <cell r="AA953">
            <v>18</v>
          </cell>
          <cell r="AB953">
            <v>11</v>
          </cell>
          <cell r="AC953">
            <v>2562</v>
          </cell>
          <cell r="BB953" t="str">
            <v>สืบทรัพย์ 8/05/67//ลงผล 27/5/67//รายงานผล31/5/67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นายไสว ทาสี</v>
          </cell>
          <cell r="BU953">
            <v>883262011828</v>
          </cell>
          <cell r="BV953" t="str">
            <v xml:space="preserve">1.นายไสว ทาลี 
2.นางสาวนงค์คาร โปทา
3.นายสุริยนต์ ปันใจ
4.นางจันทิพย์ จารุวรรณ์
5.นางบุญใจ คำจั๋นใจ
</v>
          </cell>
          <cell r="BW953" t="str">
            <v xml:space="preserve">จำเลยที่ 1
คู่สมรสจำเลยที่ 1
จำเลยที่ 2
คู่สมรสจำเลยที่ 2
จำเลยที่ 3
</v>
          </cell>
          <cell r="BX953" t="str">
            <v xml:space="preserve">3-5002-00061-95-0
3-5002-00601-67-9
5-5002-90001-04-4
5-5002-90001-07-9
3-5002-00063-68-5
</v>
          </cell>
          <cell r="BY953"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3" t="str">
            <v>พบ</v>
          </cell>
          <cell r="CA953"/>
          <cell r="CB953">
            <v>6</v>
          </cell>
          <cell r="CC953"/>
          <cell r="CD953"/>
          <cell r="CF953"/>
          <cell r="CK953"/>
        </row>
        <row r="954">
          <cell r="B954">
            <v>2429</v>
          </cell>
          <cell r="C954">
            <v>946</v>
          </cell>
          <cell r="D954">
            <v>19</v>
          </cell>
          <cell r="E954">
            <v>12</v>
          </cell>
          <cell r="F954">
            <v>2566</v>
          </cell>
          <cell r="G954">
            <v>800059505365</v>
          </cell>
          <cell r="H954" t="str">
            <v>นาย</v>
          </cell>
          <cell r="I954" t="str">
            <v>ไสว</v>
          </cell>
          <cell r="J954" t="str">
            <v>ทาสี</v>
          </cell>
          <cell r="K954">
            <v>3500200061950</v>
          </cell>
          <cell r="L954" t="str">
            <v>จอมทอง</v>
          </cell>
          <cell r="M954" t="str">
            <v>เชียงใหม่ 3</v>
          </cell>
          <cell r="N954">
            <v>8</v>
          </cell>
          <cell r="O954" t="str">
            <v>องค์กรชุมชน</v>
          </cell>
          <cell r="P954" t="str">
            <v>1.บุคคลค้ำประกัน</v>
          </cell>
          <cell r="Q954">
            <v>80660.75</v>
          </cell>
          <cell r="R954">
            <v>16485.84</v>
          </cell>
          <cell r="S954" t="str">
            <v>จังหวัดฮอด</v>
          </cell>
          <cell r="T954" t="str">
            <v>ผบ1135</v>
          </cell>
          <cell r="U954">
            <v>2562</v>
          </cell>
          <cell r="V954" t="str">
            <v>ผบ1133</v>
          </cell>
          <cell r="W954">
            <v>2562</v>
          </cell>
          <cell r="AA954">
            <v>18</v>
          </cell>
          <cell r="AB954">
            <v>11</v>
          </cell>
          <cell r="AC954">
            <v>2562</v>
          </cell>
          <cell r="BB954" t="str">
            <v>สืบทรัพย์ 8/05/67//ลงผล 27/5/67//รายงานผล31/5/67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นายไสว ทาสี</v>
          </cell>
          <cell r="BU954">
            <v>883262011828</v>
          </cell>
          <cell r="BV954"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4" t="str">
            <v xml:space="preserve">จำเลยที่ 1
คู่สมรสจำเลยที่ 1
จำเลยที่ 2
คู่สมรสจำเลยที่ 2
จำเลยที่ 3
คู่สมรสจำเลยที่ 3
</v>
          </cell>
          <cell r="BX954" t="str">
            <v xml:space="preserve">3-5002-00061-95-0
3-5002-00601-67-9
3-5002-00062-45-0
3-5002-00016-58-6
5-5002-90001-04-4
5-5002-90001-07-9
</v>
          </cell>
          <cell r="BY954"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4" t="str">
            <v>พบ</v>
          </cell>
          <cell r="CB954">
            <v>6</v>
          </cell>
          <cell r="CC954"/>
          <cell r="CF954"/>
          <cell r="CK954"/>
        </row>
        <row r="955">
          <cell r="B955">
            <v>2430</v>
          </cell>
          <cell r="C955">
            <v>947</v>
          </cell>
          <cell r="D955">
            <v>19</v>
          </cell>
          <cell r="E955">
            <v>12</v>
          </cell>
          <cell r="F955">
            <v>2566</v>
          </cell>
          <cell r="G955">
            <v>800074278709</v>
          </cell>
          <cell r="H955" t="str">
            <v>นาย</v>
          </cell>
          <cell r="I955" t="str">
            <v>สุทธิศักดิ์</v>
          </cell>
          <cell r="J955" t="str">
            <v>ขัดก๋า</v>
          </cell>
          <cell r="K955">
            <v>1500200165236</v>
          </cell>
          <cell r="L955" t="str">
            <v>จอมทอง</v>
          </cell>
          <cell r="M955" t="str">
            <v>เชียงใหม่ 3</v>
          </cell>
          <cell r="N955">
            <v>8</v>
          </cell>
          <cell r="O955" t="str">
            <v>ธนาคารประชาชน</v>
          </cell>
          <cell r="P955" t="str">
            <v>1.บุคคลค้ำประกัน</v>
          </cell>
          <cell r="Q955">
            <v>30000</v>
          </cell>
          <cell r="R955">
            <v>7150.08</v>
          </cell>
          <cell r="S955" t="str">
            <v>จังหวัดฮอด</v>
          </cell>
          <cell r="T955" t="str">
            <v>ผบ1165</v>
          </cell>
          <cell r="U955">
            <v>2562</v>
          </cell>
          <cell r="V955" t="str">
            <v>ผบ1140</v>
          </cell>
          <cell r="W955">
            <v>2562</v>
          </cell>
          <cell r="AA955">
            <v>18</v>
          </cell>
          <cell r="AB955">
            <v>11</v>
          </cell>
          <cell r="AC955">
            <v>2562</v>
          </cell>
          <cell r="BB955" t="str">
            <v>สืบทรัพย์ 26/04/67//ลงผล 10/5/67//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นายสุทธิศักดิ์ ขัดก๋า</v>
          </cell>
          <cell r="BU955">
            <v>883262011827</v>
          </cell>
          <cell r="BV955" t="str">
            <v xml:space="preserve">3. </v>
          </cell>
          <cell r="BW955" t="str">
            <v>จำเลยที่ 1
จำเลยที่ 2
จำเลยที่ 3</v>
          </cell>
          <cell r="BX955" t="str">
            <v xml:space="preserve">1-5002-00165-23-6
1-5002-00149-73-7
3-5002-00272-36-5
</v>
          </cell>
          <cell r="BY955"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5" t="str">
            <v>พบ</v>
          </cell>
          <cell r="CB955">
            <v>3</v>
          </cell>
          <cell r="CC955"/>
          <cell r="CF955"/>
          <cell r="CK955"/>
        </row>
        <row r="956">
          <cell r="B956">
            <v>2431</v>
          </cell>
          <cell r="C956">
            <v>948</v>
          </cell>
          <cell r="D956">
            <v>19</v>
          </cell>
          <cell r="E956">
            <v>12</v>
          </cell>
          <cell r="F956">
            <v>2566</v>
          </cell>
          <cell r="G956">
            <v>800033424121</v>
          </cell>
          <cell r="H956" t="str">
            <v>นาย</v>
          </cell>
          <cell r="I956" t="str">
            <v>อิทธิพล</v>
          </cell>
          <cell r="J956" t="str">
            <v>สายกันธา</v>
          </cell>
          <cell r="K956">
            <v>3501500490440</v>
          </cell>
          <cell r="L956" t="str">
            <v>จอมทอง</v>
          </cell>
          <cell r="M956" t="str">
            <v>เชียงใหม่ 3</v>
          </cell>
          <cell r="N956">
            <v>8</v>
          </cell>
          <cell r="O956" t="str">
            <v>ธนาคารประชาชน</v>
          </cell>
          <cell r="P956" t="str">
            <v>1.บุคคลค้ำประกัน</v>
          </cell>
          <cell r="Q956">
            <v>82348.62</v>
          </cell>
          <cell r="R956">
            <v>24546.9</v>
          </cell>
          <cell r="S956" t="str">
            <v>แขวงเชียงใหม่</v>
          </cell>
          <cell r="T956" t="str">
            <v>ผบ527</v>
          </cell>
          <cell r="U956">
            <v>2564</v>
          </cell>
          <cell r="V956" t="str">
            <v>ผบ1074</v>
          </cell>
          <cell r="W956">
            <v>2564</v>
          </cell>
          <cell r="AA956">
            <v>6</v>
          </cell>
          <cell r="AB956">
            <v>7</v>
          </cell>
          <cell r="AC956">
            <v>2564</v>
          </cell>
          <cell r="BB956" t="str">
            <v>สืบทรัพย์ 25/04/67//ลงผล 10/5/67//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นายอิทธิพล สายกันธา</v>
          </cell>
          <cell r="BU956">
            <v>883263011046</v>
          </cell>
          <cell r="BV956" t="str">
            <v>4.</v>
          </cell>
          <cell r="BW956" t="str">
            <v>จำเลยที่ 1
คู่สมรสจำเลยที่ 1
จำเลยที่ 2
คู่สมรสจำเลยที่ 2
จำเลยที่ 3
คู่สมรสจำเลยที่ 3</v>
          </cell>
          <cell r="BX956" t="str">
            <v xml:space="preserve">3-5015-00440-44-0
3-5002-00919-38-5
3-5002-00931-11-3
3-5002-00386-92-1
5-5002-00017-79-5
3-5002-00917-76-5
</v>
          </cell>
          <cell r="BY956"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6" t="str">
            <v>ไม่พบ</v>
          </cell>
          <cell r="CB956">
            <v>6</v>
          </cell>
          <cell r="CC956"/>
          <cell r="CF956"/>
          <cell r="CK956"/>
        </row>
        <row r="957">
          <cell r="B957">
            <v>2432</v>
          </cell>
          <cell r="C957">
            <v>949</v>
          </cell>
          <cell r="D957">
            <v>19</v>
          </cell>
          <cell r="E957">
            <v>12</v>
          </cell>
          <cell r="F957">
            <v>2566</v>
          </cell>
          <cell r="G957">
            <v>800049442992</v>
          </cell>
          <cell r="H957" t="str">
            <v>นาย</v>
          </cell>
          <cell r="I957" t="str">
            <v>วิรัตน์</v>
          </cell>
          <cell r="J957" t="str">
            <v>พงศ์พนาชีวิน</v>
          </cell>
          <cell r="K957">
            <v>2500200001240</v>
          </cell>
          <cell r="L957" t="str">
            <v>จอมทอง</v>
          </cell>
          <cell r="M957" t="str">
            <v>เชียงใหม่ 3</v>
          </cell>
          <cell r="N957">
            <v>8</v>
          </cell>
          <cell r="O957" t="str">
            <v>ธนาคารประชาชน</v>
          </cell>
          <cell r="P957" t="str">
            <v>1.บุคคลค้ำประกัน</v>
          </cell>
          <cell r="Q957">
            <v>51512.58</v>
          </cell>
          <cell r="R957">
            <v>16093.91</v>
          </cell>
          <cell r="S957" t="str">
            <v>จังหวัดฮอด</v>
          </cell>
          <cell r="T957" t="str">
            <v>ผบ539</v>
          </cell>
          <cell r="U957">
            <v>2563</v>
          </cell>
          <cell r="V957" t="str">
            <v>ผบ161</v>
          </cell>
          <cell r="W957">
            <v>2564</v>
          </cell>
          <cell r="AA957">
            <v>24</v>
          </cell>
          <cell r="AB957">
            <v>8</v>
          </cell>
          <cell r="AC957">
            <v>2564</v>
          </cell>
          <cell r="BB957" t="str">
            <v>สืบทรัพย์ 26/04/67//ลงผล 21/5/67//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นายวิรัตน์ พงศ์พนาชีวิน</v>
          </cell>
          <cell r="BU957">
            <v>883263011267</v>
          </cell>
          <cell r="BV957"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7" t="str">
            <v>จำเลยที่ 1
คู่สมรสจำเลยที่ 1
จำเลยที่ 2
คู่สมรสจำเลยที่ 2
จำเลยที่ 3
คู่สมรสจำเลยที่ 3</v>
          </cell>
          <cell r="BX957" t="str">
            <v>2-5002-00001-24-0
3-5002-00503-65-1
1-5002-00002-11-6
1-5002-00022-44-3
3-5002-00494-10-4
3-5003-00272-78-2</v>
          </cell>
          <cell r="BY957"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7" t="str">
            <v>ไม่พบ</v>
          </cell>
          <cell r="CB957">
            <v>6</v>
          </cell>
          <cell r="CC957"/>
          <cell r="CF957"/>
          <cell r="CK957"/>
        </row>
        <row r="958">
          <cell r="B958">
            <v>2433</v>
          </cell>
          <cell r="C958">
            <v>950</v>
          </cell>
          <cell r="D958">
            <v>19</v>
          </cell>
          <cell r="E958">
            <v>12</v>
          </cell>
          <cell r="F958">
            <v>2566</v>
          </cell>
          <cell r="G958">
            <v>800067572381</v>
          </cell>
          <cell r="H958" t="str">
            <v>นาย</v>
          </cell>
          <cell r="I958" t="str">
            <v>สุทัศน์</v>
          </cell>
          <cell r="J958" t="str">
            <v>บุญทา</v>
          </cell>
          <cell r="K958">
            <v>3500200517198</v>
          </cell>
          <cell r="L958" t="str">
            <v>จอมทอง</v>
          </cell>
          <cell r="M958" t="str">
            <v>เชียงใหม่ 3</v>
          </cell>
          <cell r="N958">
            <v>8</v>
          </cell>
          <cell r="O958" t="str">
            <v>ธนาคารประชาชน</v>
          </cell>
          <cell r="P958" t="str">
            <v>1.บุคคลค้ำประกัน</v>
          </cell>
          <cell r="Q958">
            <v>42996.06</v>
          </cell>
          <cell r="R958">
            <v>12966.29</v>
          </cell>
          <cell r="S958" t="str">
            <v>จังหวัดฮอด</v>
          </cell>
          <cell r="T958" t="str">
            <v>ผบ.1168</v>
          </cell>
          <cell r="U958">
            <v>2562</v>
          </cell>
          <cell r="V958" t="str">
            <v>ผบ.1308</v>
          </cell>
          <cell r="W958">
            <v>2562</v>
          </cell>
          <cell r="X958">
            <v>2</v>
          </cell>
          <cell r="Y958">
            <v>12</v>
          </cell>
          <cell r="Z958">
            <v>2562</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นายสุทัศน์ บุญทา</v>
          </cell>
          <cell r="BU958">
            <v>883262011834</v>
          </cell>
          <cell r="BV958" t="str">
            <v>1.นายสุทัศน์ บถุญทา
2.นายวัชรินทร์ พจนบัณฑิต
3.นางอาภาพร  พจนบัณฑิต
4.นายอุทัย ดำรงอนุรักษ์
5.นายจุฬา โชติธนกายจน์</v>
          </cell>
          <cell r="BW958" t="str">
            <v>จำเลยที่ 1
จำเลยที่ 2
คู่สมรสจำเลยที่ 2
จำเลยที่ 3
จำเลยที่ 4</v>
          </cell>
          <cell r="BX958" t="str">
            <v xml:space="preserve">3-500-00517-19-8
3-5002-00526-64-2
3-5002-00528-31-9
2-5002-000002-97-1
3-5002-00529-12-9
</v>
          </cell>
          <cell r="BY958" t="e">
            <v>#NAME?</v>
          </cell>
          <cell r="BZ958" t="str">
            <v>พบ</v>
          </cell>
          <cell r="CB958">
            <v>5</v>
          </cell>
          <cell r="CC958"/>
          <cell r="CF958"/>
          <cell r="CK958"/>
        </row>
        <row r="959">
          <cell r="B959">
            <v>2434</v>
          </cell>
          <cell r="C959">
            <v>951</v>
          </cell>
          <cell r="D959">
            <v>19</v>
          </cell>
          <cell r="E959">
            <v>12</v>
          </cell>
          <cell r="F959">
            <v>2566</v>
          </cell>
          <cell r="G959">
            <v>800043581399</v>
          </cell>
          <cell r="H959" t="str">
            <v>นาย</v>
          </cell>
          <cell r="I959" t="str">
            <v>เอกถวัลย์</v>
          </cell>
          <cell r="J959" t="str">
            <v>โยมนา</v>
          </cell>
          <cell r="K959">
            <v>3500200538519</v>
          </cell>
          <cell r="L959" t="str">
            <v>จอมทอง</v>
          </cell>
          <cell r="M959" t="str">
            <v>เชียงใหม่ 3</v>
          </cell>
          <cell r="N959">
            <v>8</v>
          </cell>
          <cell r="O959" t="str">
            <v>ธนาคารประชาชน</v>
          </cell>
          <cell r="P959" t="str">
            <v>1.บุคคลค้ำประกัน</v>
          </cell>
          <cell r="Q959">
            <v>65552</v>
          </cell>
          <cell r="R959">
            <v>12818.65</v>
          </cell>
          <cell r="S959" t="str">
            <v>จังหวัดฮอด</v>
          </cell>
          <cell r="T959" t="str">
            <v>ผบ.1180</v>
          </cell>
          <cell r="U959">
            <v>2562</v>
          </cell>
          <cell r="V959" t="str">
            <v>ผบ.1150</v>
          </cell>
          <cell r="W959">
            <v>2562</v>
          </cell>
          <cell r="AA959">
            <v>18</v>
          </cell>
          <cell r="AB959">
            <v>11</v>
          </cell>
          <cell r="AC959">
            <v>2562</v>
          </cell>
          <cell r="BB959" t="str">
            <v>สืบทรัพย์ 25/04/67//ลงผล 10/5/67//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นายเอกถวัลย์ โยมนา</v>
          </cell>
          <cell r="BU959">
            <v>883262011836</v>
          </cell>
          <cell r="BV959" t="str">
            <v>1.นายเอกวัลย์ โยมนา
2.นางอำพร ใจมูล
3. นายประสงค์ บูรณะ
4.นางทองสาย คำใจ
5.นายดำรง แดนไกวัลฉัตร
6.นางน้อย ใจฟูโน</v>
          </cell>
          <cell r="BW959" t="str">
            <v>จำเลยที่ 1
คู่สมรสจำเลยที่ 1
จำเลยที่ 2
คู่สมรสจำเลยที่ 2
จำเลยที่ 3
คู่สมรสจำเลยที่ 3</v>
          </cell>
          <cell r="BX959" t="str">
            <v xml:space="preserve">3-5002-00538-51-9
3-6599-00200-87-9
3-5002-00540-11-4
3-5002-00537-06-7
2-5003-00026-48-1
3-5002-00535-70-6
</v>
          </cell>
          <cell r="BY959"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59" t="str">
            <v>ไม่พบ</v>
          </cell>
          <cell r="CB959">
            <v>6</v>
          </cell>
          <cell r="CC959"/>
          <cell r="CF959"/>
          <cell r="CK959"/>
        </row>
        <row r="960">
          <cell r="B960">
            <v>2435</v>
          </cell>
          <cell r="C960">
            <v>952</v>
          </cell>
          <cell r="D960">
            <v>23</v>
          </cell>
          <cell r="E960">
            <v>1</v>
          </cell>
          <cell r="F960">
            <v>2567</v>
          </cell>
          <cell r="G960">
            <v>800032568506</v>
          </cell>
          <cell r="H960" t="str">
            <v>นาย</v>
          </cell>
          <cell r="I960" t="str">
            <v>มงคล</v>
          </cell>
          <cell r="J960" t="str">
            <v>บุตรต๊ะ</v>
          </cell>
          <cell r="K960"/>
          <cell r="L960" t="str">
            <v>จอมทอง</v>
          </cell>
          <cell r="M960" t="str">
            <v>เชียงใหม่ 3</v>
          </cell>
          <cell r="N960">
            <v>8</v>
          </cell>
          <cell r="O960"/>
          <cell r="P960"/>
          <cell r="Q960"/>
          <cell r="R960"/>
          <cell r="S960" t="str">
            <v>จังหวัดฮอด</v>
          </cell>
          <cell r="T960" t="str">
            <v>ผบ.1468</v>
          </cell>
          <cell r="U960">
            <v>2561</v>
          </cell>
          <cell r="V960" t="str">
            <v>ผบ.139</v>
          </cell>
          <cell r="W960">
            <v>2562</v>
          </cell>
          <cell r="X960"/>
          <cell r="Y960"/>
          <cell r="Z960"/>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A960"/>
          <cell r="CB960">
            <v>5</v>
          </cell>
          <cell r="CC960"/>
          <cell r="CD960"/>
          <cell r="CE960"/>
          <cell r="CF960"/>
          <cell r="CG960"/>
          <cell r="CH960"/>
          <cell r="CI960"/>
          <cell r="CJ960"/>
          <cell r="CK960"/>
          <cell r="CL960"/>
          <cell r="CM960"/>
          <cell r="CN960"/>
          <cell r="CO960"/>
          <cell r="CP960"/>
        </row>
        <row r="961">
          <cell r="B961">
            <v>2436</v>
          </cell>
          <cell r="C961">
            <v>953</v>
          </cell>
          <cell r="D961">
            <v>23</v>
          </cell>
          <cell r="E961">
            <v>1</v>
          </cell>
          <cell r="F961">
            <v>2567</v>
          </cell>
          <cell r="G961">
            <v>800031141891</v>
          </cell>
          <cell r="H961" t="str">
            <v>นาย</v>
          </cell>
          <cell r="I961" t="str">
            <v>อุ่นคำ</v>
          </cell>
          <cell r="J961" t="str">
            <v>คำมูล</v>
          </cell>
          <cell r="K961"/>
          <cell r="L961" t="str">
            <v>ดอยเต่า</v>
          </cell>
          <cell r="M961" t="str">
            <v>เชียงใหม่ 3</v>
          </cell>
          <cell r="N961">
            <v>8</v>
          </cell>
          <cell r="O961"/>
          <cell r="P961"/>
          <cell r="Q961"/>
          <cell r="R961"/>
          <cell r="S961" t="str">
            <v>จังหวัดฮอด</v>
          </cell>
          <cell r="T961" t="str">
            <v>ผบ.1328</v>
          </cell>
          <cell r="U961">
            <v>2559</v>
          </cell>
          <cell r="V961" t="str">
            <v>ผบ.1474</v>
          </cell>
          <cell r="W961">
            <v>2559</v>
          </cell>
          <cell r="X961"/>
          <cell r="Y961"/>
          <cell r="Z961"/>
          <cell r="AA961">
            <v>18</v>
          </cell>
          <cell r="AB961">
            <v>11</v>
          </cell>
          <cell r="AC961">
            <v>2562</v>
          </cell>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A961"/>
          <cell r="CB961">
            <v>6</v>
          </cell>
          <cell r="CC961"/>
          <cell r="CD961"/>
          <cell r="CE961"/>
          <cell r="CF961"/>
          <cell r="CG961"/>
          <cell r="CH961"/>
          <cell r="CI961"/>
          <cell r="CJ961"/>
          <cell r="CK961"/>
          <cell r="CL961"/>
          <cell r="CM961"/>
          <cell r="CN961"/>
          <cell r="CO961"/>
          <cell r="CP961"/>
        </row>
        <row r="962">
          <cell r="B962">
            <v>2437</v>
          </cell>
          <cell r="C962">
            <v>954</v>
          </cell>
          <cell r="D962">
            <v>23</v>
          </cell>
          <cell r="E962">
            <v>1</v>
          </cell>
          <cell r="F962">
            <v>2567</v>
          </cell>
          <cell r="G962">
            <v>8590530009</v>
          </cell>
          <cell r="H962" t="str">
            <v>นางสาว</v>
          </cell>
          <cell r="I962" t="str">
            <v>สายฝน</v>
          </cell>
          <cell r="J962" t="str">
            <v>ศรีสกุลดสาวภาคย์</v>
          </cell>
          <cell r="K962"/>
          <cell r="L962" t="str">
            <v>ดอยเต่า</v>
          </cell>
          <cell r="M962" t="str">
            <v>เชียงใหม่ 3</v>
          </cell>
          <cell r="N962">
            <v>8</v>
          </cell>
          <cell r="O962"/>
          <cell r="P962"/>
          <cell r="Q962"/>
          <cell r="R962"/>
          <cell r="S962" t="str">
            <v>จังหวัดฮอด</v>
          </cell>
          <cell r="T962" t="str">
            <v>ผบ.22</v>
          </cell>
          <cell r="U962">
            <v>2559</v>
          </cell>
          <cell r="V962" t="str">
            <v>ผบ.119</v>
          </cell>
          <cell r="W962">
            <v>2559</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นางสาวสายฝน ศรีสกุลดสาวภาคย์</v>
          </cell>
          <cell r="BU962">
            <v>0</v>
          </cell>
          <cell r="BV962"/>
          <cell r="BW962"/>
          <cell r="BX962"/>
          <cell r="BY962"/>
          <cell r="BZ962"/>
          <cell r="CA962"/>
          <cell r="CB962"/>
          <cell r="CC962"/>
          <cell r="CD962"/>
          <cell r="CE962"/>
          <cell r="CF962"/>
          <cell r="CG962"/>
          <cell r="CH962"/>
          <cell r="CI962"/>
          <cell r="CJ962"/>
          <cell r="CK962"/>
          <cell r="CL962"/>
          <cell r="CM962"/>
          <cell r="CN962"/>
          <cell r="CO962"/>
          <cell r="CP962"/>
        </row>
        <row r="963">
          <cell r="B963">
            <v>2438</v>
          </cell>
          <cell r="C963">
            <v>955</v>
          </cell>
          <cell r="D963">
            <v>23</v>
          </cell>
          <cell r="E963">
            <v>1</v>
          </cell>
          <cell r="F963">
            <v>2567</v>
          </cell>
          <cell r="G963">
            <v>800023546487</v>
          </cell>
          <cell r="H963" t="str">
            <v>นาง</v>
          </cell>
          <cell r="I963" t="str">
            <v>ทองเหรียญ</v>
          </cell>
          <cell r="J963" t="str">
            <v>แสนปัญญา</v>
          </cell>
          <cell r="K963"/>
          <cell r="L963" t="str">
            <v>ฮอด</v>
          </cell>
          <cell r="M963" t="str">
            <v>เชียงใหม่ 3</v>
          </cell>
          <cell r="N963">
            <v>8</v>
          </cell>
          <cell r="O963"/>
          <cell r="P963"/>
          <cell r="Q963"/>
          <cell r="R963"/>
          <cell r="S963" t="str">
            <v>จังหวัดฮอด</v>
          </cell>
          <cell r="T963" t="str">
            <v>ผบ.597</v>
          </cell>
          <cell r="U963">
            <v>2558</v>
          </cell>
          <cell r="V963" t="str">
            <v>ผบ.600</v>
          </cell>
          <cell r="W963">
            <v>2558</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นางทองเหรียญ แสนปัญญา</v>
          </cell>
          <cell r="BU963">
            <v>0</v>
          </cell>
          <cell r="BV963"/>
          <cell r="BW963"/>
          <cell r="BX963"/>
          <cell r="BY963"/>
          <cell r="BZ963"/>
          <cell r="CA963"/>
          <cell r="CB963"/>
          <cell r="CC963"/>
          <cell r="CD963"/>
          <cell r="CE963"/>
          <cell r="CF963"/>
          <cell r="CG963"/>
          <cell r="CH963"/>
          <cell r="CI963"/>
          <cell r="CJ963"/>
          <cell r="CK963"/>
          <cell r="CL963"/>
          <cell r="CM963"/>
          <cell r="CN963"/>
          <cell r="CO963"/>
          <cell r="CP963"/>
        </row>
        <row r="964">
          <cell r="B964">
            <v>2439</v>
          </cell>
          <cell r="C964">
            <v>956</v>
          </cell>
          <cell r="D964">
            <v>19</v>
          </cell>
          <cell r="E964">
            <v>3</v>
          </cell>
          <cell r="F964">
            <v>2567</v>
          </cell>
          <cell r="G964">
            <v>800081021811</v>
          </cell>
          <cell r="H964" t="str">
            <v>นาย</v>
          </cell>
          <cell r="I964" t="str">
            <v>สมคเนย์</v>
          </cell>
          <cell r="J964" t="str">
            <v>คชศิลา</v>
          </cell>
          <cell r="K964">
            <v>1100201226101</v>
          </cell>
          <cell r="L964" t="str">
            <v>เมญ่าเชียงใหม่</v>
          </cell>
          <cell r="M964" t="str">
            <v>เชียงใหม่ 1</v>
          </cell>
          <cell r="N964">
            <v>8</v>
          </cell>
          <cell r="O964" t="str">
            <v>ธนาคารประชาชน</v>
          </cell>
          <cell r="P964" t="str">
            <v>1.บุคคลค้ำประกัน</v>
          </cell>
          <cell r="Q964">
            <v>87963.65</v>
          </cell>
          <cell r="R964"/>
          <cell r="S964" t="str">
            <v>แขวงเชียงใหม่</v>
          </cell>
          <cell r="T964" t="str">
            <v>ผบE369</v>
          </cell>
          <cell r="U964">
            <v>2566</v>
          </cell>
          <cell r="V964">
            <v>3172</v>
          </cell>
          <cell r="W964">
            <v>2566</v>
          </cell>
          <cell r="X964"/>
          <cell r="Y964"/>
          <cell r="Z964"/>
          <cell r="AA964">
            <v>15</v>
          </cell>
          <cell r="AB964">
            <v>5</v>
          </cell>
          <cell r="AC964">
            <v>2566</v>
          </cell>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cell r="BD964"/>
          <cell r="BE964"/>
          <cell r="BF964"/>
          <cell r="BG964"/>
          <cell r="BH964"/>
          <cell r="BI964"/>
          <cell r="BJ964"/>
          <cell r="BK964"/>
          <cell r="BL964"/>
          <cell r="BM964"/>
          <cell r="BN964"/>
          <cell r="BO964"/>
          <cell r="BP964"/>
          <cell r="BQ964"/>
          <cell r="BR964"/>
          <cell r="BS964"/>
          <cell r="BT964" t="str">
            <v>นายสมคเนย์ คชศิลา</v>
          </cell>
          <cell r="BU964">
            <v>0</v>
          </cell>
          <cell r="BV964"/>
          <cell r="BW964"/>
          <cell r="BX964"/>
          <cell r="BY964"/>
          <cell r="BZ964"/>
          <cell r="CA964"/>
          <cell r="CB964"/>
          <cell r="CC964"/>
          <cell r="CD964"/>
          <cell r="CE964"/>
          <cell r="CF964"/>
          <cell r="CG964"/>
          <cell r="CH964"/>
          <cell r="CI964"/>
          <cell r="CJ964"/>
          <cell r="CK964"/>
          <cell r="CL964"/>
          <cell r="CM964"/>
          <cell r="CN964"/>
          <cell r="CO964"/>
          <cell r="CP964"/>
        </row>
        <row r="965">
          <cell r="B965">
            <v>2439</v>
          </cell>
          <cell r="C965">
            <v>1591</v>
          </cell>
          <cell r="D965">
            <v>25</v>
          </cell>
          <cell r="E965">
            <v>1</v>
          </cell>
          <cell r="F965">
            <v>2567</v>
          </cell>
          <cell r="G965" t="str">
            <v>800056042438,
 800077713405</v>
          </cell>
          <cell r="H965" t="str">
            <v>นางสาว</v>
          </cell>
          <cell r="I965" t="str">
            <v>พรพิมล</v>
          </cell>
          <cell r="J965" t="str">
            <v>ดีนะ</v>
          </cell>
          <cell r="K965">
            <v>1501800074950</v>
          </cell>
          <cell r="L965" t="str">
            <v>อมก๋อย</v>
          </cell>
          <cell r="M965" t="str">
            <v>เชียงใหม่ 3</v>
          </cell>
          <cell r="N965">
            <v>8</v>
          </cell>
          <cell r="O965" t="str">
            <v>ธนาคารประชาชน</v>
          </cell>
          <cell r="P965" t="str">
            <v>1.บุคคลค้ำประกัน</v>
          </cell>
          <cell r="Q965">
            <v>76349.61</v>
          </cell>
          <cell r="R965">
            <v>18843.650000000001</v>
          </cell>
          <cell r="S965" t="str">
            <v>จังหวัดฮอด</v>
          </cell>
          <cell r="T965" t="str">
            <v>ผบE210</v>
          </cell>
          <cell r="U965">
            <v>2563</v>
          </cell>
          <cell r="V965" t="str">
            <v>ผบE331</v>
          </cell>
          <cell r="W965">
            <v>2563</v>
          </cell>
          <cell r="X965">
            <v>10</v>
          </cell>
          <cell r="Y965">
            <v>9</v>
          </cell>
          <cell r="Z965">
            <v>2563</v>
          </cell>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cell r="BD965"/>
          <cell r="BE965"/>
          <cell r="BF965"/>
          <cell r="BG965"/>
          <cell r="BH965"/>
          <cell r="BI965"/>
          <cell r="BJ965"/>
          <cell r="BK965"/>
          <cell r="BL965"/>
          <cell r="BM965"/>
          <cell r="BN965"/>
          <cell r="BO965"/>
          <cell r="BP965"/>
          <cell r="BQ965"/>
          <cell r="BR965"/>
          <cell r="BS965"/>
          <cell r="BT965" t="str">
            <v>นางสาวพรพิมล ดีนะ</v>
          </cell>
          <cell r="BU965">
            <v>883262011669</v>
          </cell>
          <cell r="BV965"/>
          <cell r="BW965"/>
          <cell r="BX965"/>
          <cell r="BY965"/>
          <cell r="BZ965"/>
          <cell r="CA965"/>
          <cell r="CB965"/>
          <cell r="CC965"/>
          <cell r="CD965" t="str">
            <v>นางสาวพรพิมล ดีนะ</v>
          </cell>
          <cell r="CE965"/>
          <cell r="CF965"/>
          <cell r="CG965"/>
          <cell r="CH965"/>
          <cell r="CI965"/>
          <cell r="CJ965"/>
          <cell r="CK965"/>
          <cell r="CL965"/>
          <cell r="CM965"/>
          <cell r="CN965"/>
          <cell r="CO965"/>
          <cell r="CP965"/>
        </row>
        <row r="966">
          <cell r="B966">
            <v>2440</v>
          </cell>
          <cell r="C966">
            <v>1592</v>
          </cell>
          <cell r="D966">
            <v>25</v>
          </cell>
          <cell r="E966">
            <v>1</v>
          </cell>
          <cell r="F966">
            <v>2567</v>
          </cell>
          <cell r="G966" t="str">
            <v>800071176211, 800062370302</v>
          </cell>
          <cell r="H966" t="str">
            <v>นาย</v>
          </cell>
          <cell r="I966" t="str">
            <v>วิทยา</v>
          </cell>
          <cell r="J966" t="str">
            <v>เจริญอายุวัฒ</v>
          </cell>
          <cell r="K966">
            <v>2501800081822</v>
          </cell>
          <cell r="L966" t="str">
            <v>อมก๋อย</v>
          </cell>
          <cell r="M966" t="str">
            <v>เชียงใหม่ 3</v>
          </cell>
          <cell r="N966">
            <v>8</v>
          </cell>
          <cell r="O966" t="str">
            <v>แก้ไขหนี้ฯ, ธนาคารประชาชน</v>
          </cell>
          <cell r="P966" t="str">
            <v>1.บุคคลค้ำประกัน</v>
          </cell>
          <cell r="Q966">
            <v>37920.99</v>
          </cell>
          <cell r="R966">
            <v>13100.95</v>
          </cell>
          <cell r="S966" t="str">
            <v>จังหวัดฮอด</v>
          </cell>
          <cell r="T966" t="str">
            <v>ผบ19</v>
          </cell>
          <cell r="U966">
            <v>2564</v>
          </cell>
          <cell r="V966" t="str">
            <v>ผบ39</v>
          </cell>
          <cell r="W966">
            <v>2564</v>
          </cell>
          <cell r="X966">
            <v>1</v>
          </cell>
          <cell r="Y966">
            <v>6</v>
          </cell>
          <cell r="Z966">
            <v>2564</v>
          </cell>
          <cell r="AA966"/>
          <cell r="AB966"/>
          <cell r="AC966"/>
          <cell r="AD966"/>
          <cell r="AE966"/>
          <cell r="AF966"/>
          <cell r="AG966">
            <v>7</v>
          </cell>
          <cell r="AH966">
            <v>6</v>
          </cell>
          <cell r="AI966">
            <v>2565</v>
          </cell>
          <cell r="AJ966"/>
          <cell r="AK966"/>
          <cell r="AL966"/>
          <cell r="AM966"/>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cell r="BM966"/>
          <cell r="BN966"/>
          <cell r="BO966"/>
          <cell r="BP966"/>
          <cell r="BQ966"/>
          <cell r="BR966"/>
          <cell r="BS966"/>
          <cell r="BT966" t="str">
            <v>นายวิทยา เจริญอายุวัฒ</v>
          </cell>
          <cell r="BU966">
            <v>883263011620</v>
          </cell>
          <cell r="BV966"/>
          <cell r="BW966"/>
          <cell r="BX966"/>
          <cell r="BY966"/>
          <cell r="BZ966"/>
          <cell r="CA966"/>
          <cell r="CB966"/>
          <cell r="CC966"/>
          <cell r="CD966" t="str">
            <v>นายวิทยา เจริญอายุวัฒ</v>
          </cell>
          <cell r="CE966"/>
          <cell r="CF966"/>
          <cell r="CG966"/>
          <cell r="CH966"/>
          <cell r="CI966"/>
          <cell r="CJ966"/>
          <cell r="CK966"/>
          <cell r="CL966"/>
          <cell r="CM966"/>
          <cell r="CN966"/>
          <cell r="CO966"/>
          <cell r="CP966"/>
        </row>
        <row r="967">
          <cell r="B967">
            <v>2441</v>
          </cell>
          <cell r="C967">
            <v>1593</v>
          </cell>
          <cell r="D967">
            <v>25</v>
          </cell>
          <cell r="E967">
            <v>1</v>
          </cell>
          <cell r="F967">
            <v>2567</v>
          </cell>
          <cell r="G967" t="str">
            <v>800073300793, 800097659448</v>
          </cell>
          <cell r="H967" t="str">
            <v>นางสาว</v>
          </cell>
          <cell r="I967" t="str">
            <v>อรพินธิ์</v>
          </cell>
          <cell r="J967" t="str">
            <v>จี่มะลิ</v>
          </cell>
          <cell r="K967">
            <v>3501800012004</v>
          </cell>
          <cell r="L967" t="str">
            <v>อมก๋อย</v>
          </cell>
          <cell r="M967" t="str">
            <v>เชียงใหม่ 3</v>
          </cell>
          <cell r="N967">
            <v>8</v>
          </cell>
          <cell r="O967" t="str">
            <v>แก้ไขหนี้ฯ</v>
          </cell>
          <cell r="P967" t="str">
            <v>1.บุคคลค้ำประกัน</v>
          </cell>
          <cell r="Q967">
            <v>32411.59</v>
          </cell>
          <cell r="R967">
            <v>7581.68</v>
          </cell>
          <cell r="S967" t="str">
            <v>จังหวัดฮอด</v>
          </cell>
          <cell r="T967" t="str">
            <v>ผบE169</v>
          </cell>
          <cell r="U967">
            <v>2563</v>
          </cell>
          <cell r="V967" t="str">
            <v>ผบE265</v>
          </cell>
          <cell r="W967">
            <v>2563</v>
          </cell>
          <cell r="X967"/>
          <cell r="Y967"/>
          <cell r="Z967"/>
          <cell r="AA967">
            <v>2</v>
          </cell>
          <cell r="AB967">
            <v>9</v>
          </cell>
          <cell r="AC967">
            <v>2563</v>
          </cell>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cell r="BM967"/>
          <cell r="BN967"/>
          <cell r="BO967"/>
          <cell r="BP967"/>
          <cell r="BQ967"/>
          <cell r="BR967"/>
          <cell r="BS967"/>
          <cell r="BT967" t="str">
            <v>นางสาวอรพินธิ์ จี่มะลิ</v>
          </cell>
          <cell r="BU967">
            <v>883262011656</v>
          </cell>
          <cell r="BV967"/>
          <cell r="BW967"/>
          <cell r="BX967"/>
          <cell r="BY967"/>
          <cell r="BZ967"/>
          <cell r="CA967"/>
          <cell r="CB967"/>
          <cell r="CC967"/>
          <cell r="CD967" t="str">
            <v>นางสาวอรพินธิ์ จี่มะลิ</v>
          </cell>
          <cell r="CE967"/>
          <cell r="CF967"/>
          <cell r="CG967"/>
          <cell r="CH967"/>
          <cell r="CI967"/>
          <cell r="CJ967"/>
          <cell r="CK967"/>
          <cell r="CL967"/>
          <cell r="CM967"/>
          <cell r="CN967"/>
          <cell r="CO967"/>
          <cell r="CP967"/>
        </row>
        <row r="968">
          <cell r="B968">
            <v>2442</v>
          </cell>
          <cell r="C968">
            <v>1594</v>
          </cell>
          <cell r="D968">
            <v>25</v>
          </cell>
          <cell r="E968">
            <v>1</v>
          </cell>
          <cell r="F968">
            <v>2567</v>
          </cell>
          <cell r="G968">
            <v>800076741258</v>
          </cell>
          <cell r="H968" t="str">
            <v>นาย</v>
          </cell>
          <cell r="I968" t="str">
            <v>บุญชม</v>
          </cell>
          <cell r="J968" t="str">
            <v>ขอนพืช</v>
          </cell>
          <cell r="K968">
            <v>3540600085309</v>
          </cell>
          <cell r="L968" t="str">
            <v>อมก๋อย</v>
          </cell>
          <cell r="M968" t="str">
            <v>เชียงใหม่ 3</v>
          </cell>
          <cell r="N968">
            <v>8</v>
          </cell>
          <cell r="O968"/>
          <cell r="P968" t="str">
            <v>1.บุคคลค้ำประกัน</v>
          </cell>
          <cell r="Q968">
            <v>37228.019999999997</v>
          </cell>
          <cell r="R968">
            <v>6236.13</v>
          </cell>
          <cell r="S968" t="str">
            <v>จังหวัดฮอด</v>
          </cell>
          <cell r="T968" t="str">
            <v>ผบ1036</v>
          </cell>
          <cell r="U968">
            <v>2562</v>
          </cell>
          <cell r="V968" t="str">
            <v>ผบ1174</v>
          </cell>
          <cell r="W968">
            <v>2562</v>
          </cell>
          <cell r="X968"/>
          <cell r="Y968"/>
          <cell r="Z968"/>
          <cell r="AA968">
            <v>19</v>
          </cell>
          <cell r="AB968">
            <v>11</v>
          </cell>
          <cell r="AC968">
            <v>2562</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cell r="BM968"/>
          <cell r="BN968"/>
          <cell r="BO968"/>
          <cell r="BP968"/>
          <cell r="BQ968"/>
          <cell r="BR968"/>
          <cell r="BS968"/>
          <cell r="BT968" t="str">
            <v>นายบุญชม ขอนพืช</v>
          </cell>
          <cell r="BU968">
            <v>883262011661</v>
          </cell>
          <cell r="BV968"/>
          <cell r="BW968"/>
          <cell r="BX968"/>
          <cell r="BY968"/>
          <cell r="BZ968"/>
          <cell r="CA968"/>
          <cell r="CB968"/>
          <cell r="CC968"/>
          <cell r="CD968" t="str">
            <v>นายบุญชม ขอนพืช</v>
          </cell>
          <cell r="CE968"/>
          <cell r="CF968"/>
          <cell r="CG968"/>
          <cell r="CH968"/>
          <cell r="CI968"/>
          <cell r="CJ968"/>
          <cell r="CK968"/>
          <cell r="CL968"/>
          <cell r="CM968"/>
          <cell r="CN968"/>
          <cell r="CO968"/>
          <cell r="CP968"/>
        </row>
        <row r="969">
          <cell r="B969">
            <v>2443</v>
          </cell>
          <cell r="C969">
            <v>1595</v>
          </cell>
          <cell r="D969">
            <v>31</v>
          </cell>
          <cell r="E969">
            <v>1</v>
          </cell>
          <cell r="F969">
            <v>2567</v>
          </cell>
          <cell r="G969">
            <v>800028944646</v>
          </cell>
          <cell r="H969" t="str">
            <v>นาย</v>
          </cell>
          <cell r="I969" t="str">
            <v>สุชาติ</v>
          </cell>
          <cell r="J969" t="str">
            <v>เทียนทอง</v>
          </cell>
          <cell r="K969" t="str">
            <v>3 5407 00442 53 7</v>
          </cell>
          <cell r="L969" t="str">
            <v>ดอยสะเก็ด</v>
          </cell>
          <cell r="M969" t="str">
            <v>เชียงใหม่ 2</v>
          </cell>
          <cell r="N969">
            <v>8</v>
          </cell>
          <cell r="O969"/>
          <cell r="P969" t="str">
            <v>1.บุคคลค้ำประกัน</v>
          </cell>
          <cell r="Q969"/>
          <cell r="R969"/>
          <cell r="S969" t="str">
            <v>จังหวัดแพร่</v>
          </cell>
          <cell r="T969" t="str">
            <v>ผบ.2265</v>
          </cell>
          <cell r="U969">
            <v>2557</v>
          </cell>
          <cell r="V969" t="str">
            <v>ผบ.2482</v>
          </cell>
          <cell r="W969">
            <v>2557</v>
          </cell>
          <cell r="X969">
            <v>27</v>
          </cell>
          <cell r="Y969">
            <v>10</v>
          </cell>
          <cell r="Z969">
            <v>2557</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cell r="BM969"/>
          <cell r="BN969"/>
          <cell r="BO969"/>
          <cell r="BP969"/>
          <cell r="BQ969"/>
          <cell r="BR969"/>
          <cell r="BS969"/>
          <cell r="BT969" t="str">
            <v>นายสุชาติ เทียนทอง</v>
          </cell>
          <cell r="BU969">
            <v>0</v>
          </cell>
          <cell r="BV969" t="str">
            <v>1.นายสุชาติ เทียนทอง 
2.นางหรือนางสาวสมบูรณ์ อาจหาญ
3.นางสาวเกษราภรณ์ ศรีแก้วขัน</v>
          </cell>
          <cell r="BW969" t="str">
            <v>จำเลยที่ 1
จำเลยที่ 2
จำเลยที่ 3</v>
          </cell>
          <cell r="BX969" t="str">
            <v xml:space="preserve">3-5407-00442-53-7
3-5006-00260-21-6
1-5099-00455-54-5
</v>
          </cell>
          <cell r="BY969"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69" t="str">
            <v>ไม่พบ</v>
          </cell>
          <cell r="CA969"/>
          <cell r="CB969"/>
          <cell r="CC969"/>
          <cell r="CD969" t="str">
            <v>นายสุชาติ เทียนทอง</v>
          </cell>
          <cell r="CE969"/>
          <cell r="CF969"/>
          <cell r="CG969"/>
          <cell r="CH969"/>
          <cell r="CI969"/>
          <cell r="CJ969"/>
          <cell r="CK969"/>
          <cell r="CL969"/>
          <cell r="CM969"/>
          <cell r="CN969"/>
          <cell r="CO969"/>
          <cell r="CP969"/>
        </row>
        <row r="970">
          <cell r="B970">
            <v>2444</v>
          </cell>
          <cell r="C970">
            <v>1596</v>
          </cell>
          <cell r="D970">
            <v>25</v>
          </cell>
          <cell r="E970">
            <v>1</v>
          </cell>
          <cell r="F970">
            <v>2567</v>
          </cell>
          <cell r="G970">
            <v>800075028780</v>
          </cell>
          <cell r="H970" t="str">
            <v>นาย</v>
          </cell>
          <cell r="I970" t="str">
            <v xml:space="preserve">นครินทร์ </v>
          </cell>
          <cell r="J970" t="str">
            <v>ญาติมาก</v>
          </cell>
          <cell r="K970">
            <v>1500400057852</v>
          </cell>
          <cell r="L970" t="str">
            <v>อมก๋อย</v>
          </cell>
          <cell r="M970" t="str">
            <v>เชียงใหม่ 3</v>
          </cell>
          <cell r="N970">
            <v>8</v>
          </cell>
          <cell r="O970" t="str">
            <v>ธนาคารประชาชน</v>
          </cell>
          <cell r="P970" t="str">
            <v>1.บุคคลค้ำประกัน</v>
          </cell>
          <cell r="Q970">
            <v>83330</v>
          </cell>
          <cell r="R970">
            <v>15085.06</v>
          </cell>
          <cell r="S970" t="str">
            <v>จังหวัดฮอด</v>
          </cell>
          <cell r="T970" t="str">
            <v>ผบ1037</v>
          </cell>
          <cell r="U970">
            <v>2562</v>
          </cell>
          <cell r="V970" t="str">
            <v>ผบ1175</v>
          </cell>
          <cell r="W970">
            <v>2562</v>
          </cell>
          <cell r="X970"/>
          <cell r="Y970"/>
          <cell r="Z970"/>
          <cell r="AA970">
            <v>19</v>
          </cell>
          <cell r="AB970">
            <v>11</v>
          </cell>
          <cell r="AC970">
            <v>2562</v>
          </cell>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cell r="BM970"/>
          <cell r="BN970"/>
          <cell r="BO970"/>
          <cell r="BP970"/>
          <cell r="BQ970"/>
          <cell r="BR970"/>
          <cell r="BS970"/>
          <cell r="BT970" t="str">
            <v>นายนครินทร์  ญาติมาก</v>
          </cell>
          <cell r="BU970">
            <v>883262011662</v>
          </cell>
          <cell r="BV970" t="str">
            <v>2.</v>
          </cell>
          <cell r="BW970"/>
          <cell r="BX970"/>
          <cell r="BY970"/>
          <cell r="BZ970"/>
          <cell r="CA970"/>
          <cell r="CB970"/>
          <cell r="CC970"/>
          <cell r="CD970" t="str">
            <v>นายนครินทร์  ญาติมาก</v>
          </cell>
          <cell r="CE970"/>
          <cell r="CF970"/>
          <cell r="CG970"/>
          <cell r="CH970"/>
          <cell r="CI970"/>
          <cell r="CJ970"/>
          <cell r="CK970"/>
          <cell r="CL970"/>
          <cell r="CM970"/>
          <cell r="CN970"/>
          <cell r="CO970"/>
          <cell r="CP970"/>
        </row>
        <row r="971">
          <cell r="B971">
            <v>2445</v>
          </cell>
          <cell r="C971">
            <v>1597</v>
          </cell>
          <cell r="D971">
            <v>25</v>
          </cell>
          <cell r="E971">
            <v>1</v>
          </cell>
          <cell r="F971">
            <v>2567</v>
          </cell>
          <cell r="G971">
            <v>800072148938</v>
          </cell>
          <cell r="H971" t="str">
            <v>นางสาว</v>
          </cell>
          <cell r="I971" t="str">
            <v>พิมฤทัย</v>
          </cell>
          <cell r="J971" t="str">
            <v>ไชยวงษ์</v>
          </cell>
          <cell r="K971">
            <v>1501800073597</v>
          </cell>
          <cell r="L971" t="str">
            <v>อมก๋อย</v>
          </cell>
          <cell r="M971" t="str">
            <v>เชียงใหม่ 3</v>
          </cell>
          <cell r="N971">
            <v>8</v>
          </cell>
          <cell r="O971" t="str">
            <v>แก้ไขหนี้ฯ</v>
          </cell>
          <cell r="P971" t="str">
            <v>1.บุคคลค้ำประกัน</v>
          </cell>
          <cell r="Q971">
            <v>40277</v>
          </cell>
          <cell r="R971">
            <v>10178.950000000001</v>
          </cell>
          <cell r="S971" t="str">
            <v>จังหวัดฮอด</v>
          </cell>
          <cell r="T971" t="str">
            <v>ผบ1038</v>
          </cell>
          <cell r="U971">
            <v>2562</v>
          </cell>
          <cell r="V971" t="str">
            <v>ผบ1176</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cell r="BM971"/>
          <cell r="BN971"/>
          <cell r="BO971"/>
          <cell r="BP971"/>
          <cell r="BQ971"/>
          <cell r="BR971"/>
          <cell r="BS971"/>
          <cell r="BT971" t="str">
            <v>นางสาวพิมฤทัย ไชยวงษ์</v>
          </cell>
          <cell r="BU971">
            <v>883262011665</v>
          </cell>
          <cell r="BV971" t="str">
            <v xml:space="preserve">3. </v>
          </cell>
          <cell r="BW971"/>
          <cell r="BX971"/>
          <cell r="BY971"/>
          <cell r="BZ971"/>
          <cell r="CA971"/>
          <cell r="CB971"/>
          <cell r="CC971"/>
          <cell r="CD971" t="str">
            <v>นางสาวพิมฤทัย ไชยวงษ์</v>
          </cell>
          <cell r="CE971"/>
          <cell r="CF971"/>
          <cell r="CG971"/>
          <cell r="CH971"/>
          <cell r="CI971"/>
          <cell r="CJ971"/>
          <cell r="CK971"/>
          <cell r="CL971"/>
          <cell r="CM971"/>
          <cell r="CN971"/>
          <cell r="CO971"/>
          <cell r="CP971"/>
        </row>
        <row r="972">
          <cell r="B972">
            <v>2446</v>
          </cell>
          <cell r="C972">
            <v>1598</v>
          </cell>
          <cell r="D972">
            <v>25</v>
          </cell>
          <cell r="E972">
            <v>1</v>
          </cell>
          <cell r="F972">
            <v>2567</v>
          </cell>
          <cell r="G972" t="str">
            <v>800087363175, 800087363183, 800087363167</v>
          </cell>
          <cell r="H972" t="str">
            <v>นางสาว</v>
          </cell>
          <cell r="I972" t="str">
            <v>มัณฑนา</v>
          </cell>
          <cell r="J972" t="str">
            <v>ดาวเลิศ</v>
          </cell>
          <cell r="K972">
            <v>1509900032831</v>
          </cell>
          <cell r="L972" t="str">
            <v>อมก๋อย</v>
          </cell>
          <cell r="M972" t="str">
            <v>เชียงใหม่ 3</v>
          </cell>
          <cell r="N972">
            <v>8</v>
          </cell>
          <cell r="O972" t="str">
            <v>เคหะ, ไทรทอง, ไทรทอง</v>
          </cell>
          <cell r="P972" t="str">
            <v>2.หลักทรัพย์ค้ำประกัน</v>
          </cell>
          <cell r="Q972">
            <v>2529940.9700000002</v>
          </cell>
          <cell r="R972">
            <v>322602.84000000003</v>
          </cell>
          <cell r="S972" t="str">
            <v>จังหวัดเชียงใหม่</v>
          </cell>
          <cell r="T972" t="str">
            <v>ผบE689</v>
          </cell>
          <cell r="U972">
            <v>2566</v>
          </cell>
          <cell r="V972" t="str">
            <v>ผบE917</v>
          </cell>
          <cell r="W972">
            <v>2566</v>
          </cell>
          <cell r="X972">
            <v>12</v>
          </cell>
          <cell r="Y972">
            <v>6</v>
          </cell>
          <cell r="Z972">
            <v>2566</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//เอาไปยึด 11/6/2567//</v>
          </cell>
          <cell r="BC972"/>
          <cell r="BD972"/>
          <cell r="BE972"/>
          <cell r="BF972"/>
          <cell r="BG972"/>
          <cell r="BH972"/>
          <cell r="BI972"/>
          <cell r="BJ972"/>
          <cell r="BK972"/>
          <cell r="BL972"/>
          <cell r="BM972"/>
          <cell r="BN972"/>
          <cell r="BO972"/>
          <cell r="BP972"/>
          <cell r="BQ972"/>
          <cell r="BR972"/>
          <cell r="BS972"/>
          <cell r="BT972" t="str">
            <v>นางสาวมัณฑนา ดาวเลิศ</v>
          </cell>
          <cell r="BU972">
            <v>888166010068</v>
          </cell>
          <cell r="BV972"/>
          <cell r="BW972"/>
          <cell r="BX972"/>
          <cell r="BY972"/>
          <cell r="BZ972"/>
          <cell r="CA972"/>
          <cell r="CB972"/>
          <cell r="CC972"/>
          <cell r="CD972" t="str">
            <v>นางสาวมัณฑนา ดาวเลิศ</v>
          </cell>
          <cell r="CE972"/>
          <cell r="CF972"/>
          <cell r="CG972"/>
          <cell r="CH972"/>
          <cell r="CI972"/>
          <cell r="CJ972"/>
          <cell r="CK972"/>
          <cell r="CL972"/>
          <cell r="CM972"/>
          <cell r="CN972"/>
          <cell r="CO972"/>
          <cell r="CP972"/>
        </row>
        <row r="973">
          <cell r="B973">
            <v>2447</v>
          </cell>
          <cell r="C973">
            <v>1599</v>
          </cell>
          <cell r="D973">
            <v>25</v>
          </cell>
          <cell r="E973">
            <v>1</v>
          </cell>
          <cell r="F973">
            <v>2567</v>
          </cell>
          <cell r="G973">
            <v>800055923216</v>
          </cell>
          <cell r="H973" t="str">
            <v>นางสาว</v>
          </cell>
          <cell r="I973" t="str">
            <v>สมศรี</v>
          </cell>
          <cell r="J973" t="str">
            <v>วีรยุทธกำจร</v>
          </cell>
          <cell r="K973">
            <v>3501800239289</v>
          </cell>
          <cell r="L973" t="str">
            <v>อมก๋อย</v>
          </cell>
          <cell r="M973" t="str">
            <v>เชียงใหม่ 3</v>
          </cell>
          <cell r="N973">
            <v>8</v>
          </cell>
          <cell r="O973" t="str">
            <v>ธนาคารประชาชน</v>
          </cell>
          <cell r="P973" t="str">
            <v>1.บุคคลค้ำประกัน</v>
          </cell>
          <cell r="Q973">
            <v>80542.720000000001</v>
          </cell>
          <cell r="R973">
            <v>37414.269999999997</v>
          </cell>
          <cell r="S973" t="str">
            <v>จังหวัดฮอด</v>
          </cell>
          <cell r="T973" t="str">
            <v>ผบE568</v>
          </cell>
          <cell r="U973">
            <v>2566</v>
          </cell>
          <cell r="V973" t="str">
            <v>ผบE794</v>
          </cell>
          <cell r="W973">
            <v>2566</v>
          </cell>
          <cell r="X973">
            <v>11</v>
          </cell>
          <cell r="Y973">
            <v>7</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cell r="BM973"/>
          <cell r="BN973"/>
          <cell r="BO973"/>
          <cell r="BP973"/>
          <cell r="BQ973"/>
          <cell r="BR973"/>
          <cell r="BS973"/>
          <cell r="BT973" t="str">
            <v>นางสาวสมศรี วีรยุทธกำจร</v>
          </cell>
          <cell r="BU973">
            <v>888166010041</v>
          </cell>
          <cell r="BV973"/>
          <cell r="BW973"/>
          <cell r="BX973"/>
          <cell r="BY973"/>
          <cell r="BZ973"/>
          <cell r="CA973"/>
          <cell r="CB973"/>
          <cell r="CC973"/>
          <cell r="CD973" t="str">
            <v>นางสาวสมศรี วีรยุทธกำจร</v>
          </cell>
          <cell r="CE973"/>
          <cell r="CF973"/>
          <cell r="CG973"/>
          <cell r="CH973"/>
          <cell r="CI973"/>
          <cell r="CJ973"/>
          <cell r="CK973"/>
          <cell r="CL973"/>
          <cell r="CM973"/>
          <cell r="CN973"/>
          <cell r="CO973"/>
          <cell r="CP973"/>
        </row>
        <row r="974">
          <cell r="B974">
            <v>2448</v>
          </cell>
          <cell r="C974">
            <v>1600</v>
          </cell>
          <cell r="D974">
            <v>25</v>
          </cell>
          <cell r="E974">
            <v>1</v>
          </cell>
          <cell r="F974">
            <v>2567</v>
          </cell>
          <cell r="G974">
            <v>800064000931</v>
          </cell>
          <cell r="H974" t="str">
            <v>นางสาว</v>
          </cell>
          <cell r="I974" t="str">
            <v xml:space="preserve">เบญญาภา </v>
          </cell>
          <cell r="J974" t="str">
            <v>ม่วงใหม่</v>
          </cell>
          <cell r="K974">
            <v>1361000209721</v>
          </cell>
          <cell r="L974" t="str">
            <v>ฮอด</v>
          </cell>
          <cell r="M974" t="str">
            <v>เชียงใหม่ 3</v>
          </cell>
          <cell r="N974">
            <v>8</v>
          </cell>
          <cell r="O974" t="str">
            <v>ธนาคารประชาชน</v>
          </cell>
          <cell r="P974" t="str">
            <v>1.บุคคลค้ำประกัน</v>
          </cell>
          <cell r="Q974">
            <v>174870</v>
          </cell>
          <cell r="R974">
            <v>44824.97</v>
          </cell>
          <cell r="S974" t="str">
            <v>จังหวัดฮอด</v>
          </cell>
          <cell r="T974" t="str">
            <v>ผบE204</v>
          </cell>
          <cell r="U974">
            <v>2563</v>
          </cell>
          <cell r="V974" t="str">
            <v>ผบE329</v>
          </cell>
          <cell r="W974">
            <v>2563</v>
          </cell>
          <cell r="X974">
            <v>10</v>
          </cell>
          <cell r="Y974">
            <v>9</v>
          </cell>
          <cell r="Z974">
            <v>2563</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cell r="BD974"/>
          <cell r="BE974"/>
          <cell r="BF974"/>
          <cell r="BG974"/>
          <cell r="BH974"/>
          <cell r="BI974"/>
          <cell r="BJ974"/>
          <cell r="BK974"/>
          <cell r="BL974"/>
          <cell r="BM974"/>
          <cell r="BN974"/>
          <cell r="BO974"/>
          <cell r="BP974"/>
          <cell r="BQ974"/>
          <cell r="BR974"/>
          <cell r="BS974"/>
          <cell r="BT974" t="str">
            <v>นางสาวเบญญาภา  ม่วงใหม่</v>
          </cell>
          <cell r="BU974">
            <v>883263011167</v>
          </cell>
          <cell r="BV974"/>
          <cell r="BW974"/>
          <cell r="BX974"/>
          <cell r="BY974"/>
          <cell r="BZ974"/>
          <cell r="CA974"/>
          <cell r="CB974"/>
          <cell r="CC974"/>
          <cell r="CD974" t="str">
            <v>นางสาวเบญญาภา  ม่วงใหม่</v>
          </cell>
          <cell r="CE974"/>
          <cell r="CF974"/>
          <cell r="CG974"/>
          <cell r="CH974"/>
          <cell r="CI974"/>
          <cell r="CJ974"/>
          <cell r="CK974"/>
          <cell r="CL974"/>
          <cell r="CM974"/>
          <cell r="CN974"/>
          <cell r="CO974"/>
          <cell r="CP974"/>
        </row>
        <row r="975">
          <cell r="B975">
            <v>2449</v>
          </cell>
          <cell r="C975">
            <v>1601</v>
          </cell>
          <cell r="D975">
            <v>25</v>
          </cell>
          <cell r="E975">
            <v>1</v>
          </cell>
          <cell r="F975">
            <v>2567</v>
          </cell>
          <cell r="G975">
            <v>800088364669</v>
          </cell>
          <cell r="H975" t="str">
            <v>นาย</v>
          </cell>
          <cell r="I975" t="str">
            <v>เจริญพร</v>
          </cell>
          <cell r="J975" t="str">
            <v>สินสะโน</v>
          </cell>
          <cell r="K975">
            <v>1310600017147</v>
          </cell>
          <cell r="L975" t="str">
            <v>ฮอด</v>
          </cell>
          <cell r="M975" t="str">
            <v>เชียงใหม่ 3</v>
          </cell>
          <cell r="N975">
            <v>8</v>
          </cell>
          <cell r="O975" t="str">
            <v>ธนาคารประชาชน</v>
          </cell>
          <cell r="P975" t="str">
            <v>1.บุคคลค้ำประกัน</v>
          </cell>
          <cell r="Q975">
            <v>193216</v>
          </cell>
          <cell r="R975">
            <v>34710.15</v>
          </cell>
          <cell r="S975" t="str">
            <v>จังหวัดฮอด</v>
          </cell>
          <cell r="T975" t="str">
            <v>ผบE192</v>
          </cell>
          <cell r="U975">
            <v>2563</v>
          </cell>
          <cell r="V975" t="str">
            <v>ผบE321</v>
          </cell>
          <cell r="W975">
            <v>2563</v>
          </cell>
          <cell r="X975">
            <v>9</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cell r="BD975"/>
          <cell r="BE975"/>
          <cell r="BF975"/>
          <cell r="BG975"/>
          <cell r="BH975"/>
          <cell r="BI975"/>
          <cell r="BJ975"/>
          <cell r="BK975"/>
          <cell r="BL975"/>
          <cell r="BM975"/>
          <cell r="BN975"/>
          <cell r="BO975"/>
          <cell r="BP975"/>
          <cell r="BQ975"/>
          <cell r="BR975"/>
          <cell r="BS975"/>
          <cell r="BT975" t="str">
            <v>นายเจริญพร สินสะโน</v>
          </cell>
          <cell r="BU975">
            <v>883263011097</v>
          </cell>
          <cell r="BV975"/>
          <cell r="BW975"/>
          <cell r="BX975"/>
          <cell r="BY975"/>
          <cell r="BZ975"/>
          <cell r="CA975"/>
          <cell r="CB975"/>
          <cell r="CC975"/>
          <cell r="CD975" t="str">
            <v>นายเจริญพร สินสะโน</v>
          </cell>
          <cell r="CE975"/>
          <cell r="CF975"/>
          <cell r="CG975"/>
          <cell r="CH975"/>
          <cell r="CI975"/>
          <cell r="CJ975"/>
          <cell r="CK975"/>
          <cell r="CL975"/>
          <cell r="CM975"/>
          <cell r="CN975"/>
          <cell r="CO975"/>
          <cell r="CP975"/>
        </row>
        <row r="976">
          <cell r="B976">
            <v>2450</v>
          </cell>
          <cell r="C976">
            <v>1602</v>
          </cell>
          <cell r="D976">
            <v>25</v>
          </cell>
          <cell r="E976">
            <v>1</v>
          </cell>
          <cell r="F976">
            <v>2567</v>
          </cell>
          <cell r="G976">
            <v>800085273889</v>
          </cell>
          <cell r="H976" t="str">
            <v>นาย</v>
          </cell>
          <cell r="I976" t="str">
            <v>ณัฐกร</v>
          </cell>
          <cell r="J976" t="str">
            <v>เสนะจุติ</v>
          </cell>
          <cell r="K976">
            <v>1509970118611</v>
          </cell>
          <cell r="L976" t="str">
            <v>ฮอด</v>
          </cell>
          <cell r="M976" t="str">
            <v>เชียงใหม่ 3</v>
          </cell>
          <cell r="N976">
            <v>8</v>
          </cell>
          <cell r="O976" t="str">
            <v>ธนาคารประชาชน</v>
          </cell>
          <cell r="P976" t="str">
            <v>1.บุคคลค้ำประกัน</v>
          </cell>
          <cell r="Q976">
            <v>38324</v>
          </cell>
          <cell r="R976">
            <v>4910.3</v>
          </cell>
          <cell r="S976" t="str">
            <v>จังหวัดฮอด</v>
          </cell>
          <cell r="T976" t="str">
            <v>ผบE171</v>
          </cell>
          <cell r="U976">
            <v>2563</v>
          </cell>
          <cell r="V976" t="str">
            <v>ผบE286</v>
          </cell>
          <cell r="W976">
            <v>2563</v>
          </cell>
          <cell r="X976"/>
          <cell r="Y976"/>
          <cell r="Z976"/>
          <cell r="AA976">
            <v>3</v>
          </cell>
          <cell r="AB976">
            <v>9</v>
          </cell>
          <cell r="AC976">
            <v>2563</v>
          </cell>
          <cell r="AD976"/>
          <cell r="AE976"/>
          <cell r="AF976"/>
          <cell r="AG976">
            <v>19</v>
          </cell>
          <cell r="AH976">
            <v>10</v>
          </cell>
          <cell r="AI976">
            <v>2564</v>
          </cell>
          <cell r="AJ976"/>
          <cell r="AK976"/>
          <cell r="AL976"/>
          <cell r="AM976"/>
          <cell r="AN976"/>
          <cell r="AO976"/>
          <cell r="AP976"/>
          <cell r="AQ976"/>
          <cell r="AR976"/>
          <cell r="AS976"/>
          <cell r="AT976"/>
          <cell r="AU976"/>
          <cell r="AV976"/>
          <cell r="AW976"/>
          <cell r="AX976"/>
          <cell r="AY976"/>
          <cell r="AZ976"/>
          <cell r="BA976"/>
          <cell r="BB976"/>
          <cell r="BC976"/>
          <cell r="BD976"/>
          <cell r="BE976"/>
          <cell r="BF976"/>
          <cell r="BG976"/>
          <cell r="BH976"/>
          <cell r="BI976"/>
          <cell r="BJ976"/>
          <cell r="BK976"/>
          <cell r="BL976"/>
          <cell r="BM976"/>
          <cell r="BN976"/>
          <cell r="BO976"/>
          <cell r="BP976"/>
          <cell r="BQ976"/>
          <cell r="BR976"/>
          <cell r="BS976"/>
          <cell r="BT976" t="str">
            <v>นายณัฐกร เสนะจุติ</v>
          </cell>
          <cell r="BU976">
            <v>883263011165</v>
          </cell>
          <cell r="BV976"/>
          <cell r="BW976"/>
          <cell r="BX976"/>
          <cell r="BY976"/>
          <cell r="BZ976"/>
          <cell r="CA976"/>
          <cell r="CB976"/>
          <cell r="CC976"/>
          <cell r="CD976" t="str">
            <v>นายณัฐกร เสนะจุติ</v>
          </cell>
          <cell r="CE976"/>
          <cell r="CF976"/>
          <cell r="CG976"/>
          <cell r="CH976"/>
          <cell r="CI976"/>
          <cell r="CJ976"/>
          <cell r="CK976"/>
          <cell r="CL976"/>
          <cell r="CM976"/>
          <cell r="CN976"/>
          <cell r="CO976"/>
          <cell r="CP976"/>
        </row>
        <row r="977">
          <cell r="B977">
            <v>2451</v>
          </cell>
          <cell r="C977">
            <v>1603</v>
          </cell>
          <cell r="D977">
            <v>25</v>
          </cell>
          <cell r="E977">
            <v>1</v>
          </cell>
          <cell r="F977">
            <v>2567</v>
          </cell>
          <cell r="G977">
            <v>800064124434</v>
          </cell>
          <cell r="H977" t="str">
            <v>นาย</v>
          </cell>
          <cell r="I977" t="str">
            <v>ชัชวาล</v>
          </cell>
          <cell r="J977" t="str">
            <v>ไร่ดี</v>
          </cell>
          <cell r="K977">
            <v>3301201316580</v>
          </cell>
          <cell r="L977" t="str">
            <v>ฮอด</v>
          </cell>
          <cell r="M977" t="str">
            <v>เชียงใหม่ 3</v>
          </cell>
          <cell r="N977">
            <v>8</v>
          </cell>
          <cell r="O977" t="str">
            <v>ธนาคารประชาชน</v>
          </cell>
          <cell r="P977" t="str">
            <v>1.บุคคลค้ำประกัน</v>
          </cell>
          <cell r="Q977">
            <v>139564</v>
          </cell>
          <cell r="R977">
            <v>25367.09</v>
          </cell>
          <cell r="S977" t="str">
            <v>จังหวัดฮอด</v>
          </cell>
          <cell r="T977" t="str">
            <v>ผบE195</v>
          </cell>
          <cell r="U977">
            <v>2563</v>
          </cell>
          <cell r="V977" t="str">
            <v>ผบE323</v>
          </cell>
          <cell r="W977">
            <v>2563</v>
          </cell>
          <cell r="X977">
            <v>9</v>
          </cell>
          <cell r="Y977">
            <v>9</v>
          </cell>
          <cell r="Z977">
            <v>2563</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cell r="BD977"/>
          <cell r="BE977"/>
          <cell r="BF977"/>
          <cell r="BG977"/>
          <cell r="BH977"/>
          <cell r="BI977"/>
          <cell r="BJ977"/>
          <cell r="BK977"/>
          <cell r="BL977"/>
          <cell r="BM977"/>
          <cell r="BN977"/>
          <cell r="BO977"/>
          <cell r="BP977"/>
          <cell r="BQ977"/>
          <cell r="BR977"/>
          <cell r="BS977"/>
          <cell r="BT977" t="str">
            <v>นายชัชวาล ไร่ดี</v>
          </cell>
          <cell r="BU977">
            <v>883263011100</v>
          </cell>
          <cell r="BV977"/>
          <cell r="BW977"/>
          <cell r="BX977"/>
          <cell r="BY977"/>
          <cell r="BZ977"/>
          <cell r="CA977"/>
          <cell r="CB977"/>
          <cell r="CC977"/>
          <cell r="CD977" t="str">
            <v>นายชัชวาล ไร่ดี</v>
          </cell>
          <cell r="CE977"/>
          <cell r="CF977"/>
          <cell r="CG977"/>
          <cell r="CH977"/>
          <cell r="CI977"/>
          <cell r="CJ977"/>
          <cell r="CK977"/>
          <cell r="CL977"/>
          <cell r="CM977"/>
          <cell r="CN977"/>
          <cell r="CO977"/>
          <cell r="CP977"/>
        </row>
        <row r="978">
          <cell r="B978">
            <v>2452</v>
          </cell>
          <cell r="C978">
            <v>1604</v>
          </cell>
          <cell r="D978">
            <v>25</v>
          </cell>
          <cell r="E978">
            <v>1</v>
          </cell>
          <cell r="F978">
            <v>2567</v>
          </cell>
          <cell r="G978">
            <v>800058815633</v>
          </cell>
          <cell r="H978" t="str">
            <v>นางสาว</v>
          </cell>
          <cell r="I978" t="str">
            <v>หทัยกาญจน์</v>
          </cell>
          <cell r="J978" t="str">
            <v>ศิริ</v>
          </cell>
          <cell r="K978">
            <v>3501800062630</v>
          </cell>
          <cell r="L978" t="str">
            <v>ฮอด</v>
          </cell>
          <cell r="M978" t="str">
            <v>เชียงใหม่ 3</v>
          </cell>
          <cell r="N978">
            <v>8</v>
          </cell>
          <cell r="O978" t="str">
            <v>พัฒนาองค์กรชุมชน</v>
          </cell>
          <cell r="P978" t="str">
            <v>1.บุคคลค้ำประกัน</v>
          </cell>
          <cell r="Q978">
            <v>64253.760000000002</v>
          </cell>
          <cell r="R978">
            <v>15337.07</v>
          </cell>
          <cell r="S978" t="str">
            <v>จังหวัดฮอด</v>
          </cell>
          <cell r="T978" t="str">
            <v>ผบE200</v>
          </cell>
          <cell r="U978">
            <v>2563</v>
          </cell>
          <cell r="V978" t="str">
            <v>ผบE318</v>
          </cell>
          <cell r="W978">
            <v>2563</v>
          </cell>
          <cell r="X978"/>
          <cell r="Y978"/>
          <cell r="Z978"/>
          <cell r="AA978">
            <v>9</v>
          </cell>
          <cell r="AB978">
            <v>9</v>
          </cell>
          <cell r="AC978">
            <v>2563</v>
          </cell>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cell r="BD978"/>
          <cell r="BE978"/>
          <cell r="BF978"/>
          <cell r="BG978"/>
          <cell r="BH978"/>
          <cell r="BI978"/>
          <cell r="BJ978"/>
          <cell r="BK978"/>
          <cell r="BL978"/>
          <cell r="BM978"/>
          <cell r="BN978"/>
          <cell r="BO978"/>
          <cell r="BP978"/>
          <cell r="BQ978"/>
          <cell r="BR978"/>
          <cell r="BS978"/>
          <cell r="BT978" t="str">
            <v>นางสาวหทัยกาญจน์ ศิริ</v>
          </cell>
          <cell r="BU978">
            <v>883263011109</v>
          </cell>
          <cell r="BV978"/>
          <cell r="BW978"/>
          <cell r="BX978"/>
          <cell r="BY978"/>
          <cell r="BZ978"/>
          <cell r="CA978"/>
          <cell r="CB978"/>
          <cell r="CC978"/>
          <cell r="CD978" t="str">
            <v>นางสาวหทัยกาญจน์ ศิริ</v>
          </cell>
          <cell r="CE978"/>
          <cell r="CF978"/>
          <cell r="CG978"/>
          <cell r="CH978"/>
          <cell r="CI978"/>
          <cell r="CJ978"/>
          <cell r="CK978"/>
          <cell r="CL978"/>
          <cell r="CM978"/>
          <cell r="CN978"/>
          <cell r="CO978"/>
          <cell r="CP978"/>
        </row>
        <row r="979">
          <cell r="B979">
            <v>2453</v>
          </cell>
          <cell r="C979">
            <v>1605</v>
          </cell>
          <cell r="D979">
            <v>25</v>
          </cell>
          <cell r="E979">
            <v>1</v>
          </cell>
          <cell r="F979">
            <v>2567</v>
          </cell>
          <cell r="G979">
            <v>856253002476</v>
          </cell>
          <cell r="H979" t="str">
            <v>นาง</v>
          </cell>
          <cell r="I979" t="str">
            <v>ชิณากานต์</v>
          </cell>
          <cell r="J979" t="str">
            <v>เจริญสุข</v>
          </cell>
          <cell r="K979">
            <v>3501200598547</v>
          </cell>
          <cell r="L979" t="str">
            <v>ฮอด</v>
          </cell>
          <cell r="M979" t="str">
            <v>เชียงใหม่ 3</v>
          </cell>
          <cell r="N979">
            <v>8</v>
          </cell>
          <cell r="O979" t="str">
            <v>พัฒนาชีวิตครู</v>
          </cell>
          <cell r="P979" t="str">
            <v>1.บุคคลค้ำประกัน</v>
          </cell>
          <cell r="Q979">
            <v>1295870.43</v>
          </cell>
          <cell r="R979">
            <v>316713.37</v>
          </cell>
          <cell r="S979" t="str">
            <v>จังหวัดเชียงใหม่</v>
          </cell>
          <cell r="T979" t="str">
            <v>ผบ2315</v>
          </cell>
          <cell r="U979">
            <v>2560</v>
          </cell>
          <cell r="V979" t="str">
            <v>ผบ2690</v>
          </cell>
          <cell r="W979">
            <v>2560</v>
          </cell>
          <cell r="X979"/>
          <cell r="Y979"/>
          <cell r="Z979"/>
          <cell r="AA979">
            <v>25</v>
          </cell>
          <cell r="AB979">
            <v>12</v>
          </cell>
          <cell r="AC979">
            <v>2560</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cell r="BD979"/>
          <cell r="BE979"/>
          <cell r="BF979"/>
          <cell r="BG979"/>
          <cell r="BH979"/>
          <cell r="BI979"/>
          <cell r="BJ979"/>
          <cell r="BK979"/>
          <cell r="BL979"/>
          <cell r="BM979"/>
          <cell r="BN979"/>
          <cell r="BO979"/>
          <cell r="BP979"/>
          <cell r="BQ979"/>
          <cell r="BR979"/>
          <cell r="BS979"/>
          <cell r="BT979" t="str">
            <v>นางชิณากานต์ เจริญสุข</v>
          </cell>
          <cell r="BU979">
            <v>823760010284</v>
          </cell>
          <cell r="BV979"/>
          <cell r="BW979"/>
          <cell r="BX979"/>
          <cell r="BY979"/>
          <cell r="BZ979"/>
          <cell r="CA979"/>
          <cell r="CB979"/>
          <cell r="CC979"/>
          <cell r="CD979" t="str">
            <v>นางชิณากานต์ เจริญสุข</v>
          </cell>
          <cell r="CE979"/>
          <cell r="CF979"/>
          <cell r="CG979"/>
          <cell r="CH979"/>
          <cell r="CI979"/>
          <cell r="CJ979"/>
          <cell r="CK979"/>
          <cell r="CL979"/>
          <cell r="CM979"/>
          <cell r="CN979"/>
          <cell r="CO979"/>
          <cell r="CP979"/>
        </row>
        <row r="980">
          <cell r="B980">
            <v>2454</v>
          </cell>
          <cell r="C980">
            <v>1606</v>
          </cell>
          <cell r="D980">
            <v>25</v>
          </cell>
          <cell r="E980">
            <v>1</v>
          </cell>
          <cell r="F980">
            <v>2567</v>
          </cell>
          <cell r="G980">
            <v>856251001942</v>
          </cell>
          <cell r="H980" t="str">
            <v>นาย
นาง</v>
          </cell>
          <cell r="I980" t="str">
            <v>เสริม 
ไฝทอง</v>
          </cell>
          <cell r="J980" t="str">
            <v>แก้วก๋องมา
แก้วก๋องมา</v>
          </cell>
          <cell r="K980" t="str">
            <v>3 5002 00041 81 9
3 5002 00625 68 3</v>
          </cell>
          <cell r="L980" t="str">
            <v>ฮอด</v>
          </cell>
          <cell r="M980" t="str">
            <v>เชียงใหม่ 3</v>
          </cell>
          <cell r="N980">
            <v>8</v>
          </cell>
          <cell r="O980" t="str">
            <v>ไทรทอง</v>
          </cell>
          <cell r="P980" t="str">
            <v>2.หลักทรัพย์ค้ำประกัน</v>
          </cell>
          <cell r="Q980">
            <v>176124.86</v>
          </cell>
          <cell r="R980">
            <v>21415.01</v>
          </cell>
          <cell r="S980" t="str">
            <v>จังหวัดฮอด</v>
          </cell>
          <cell r="T980" t="str">
            <v>ผบ227</v>
          </cell>
          <cell r="U980">
            <v>2559</v>
          </cell>
          <cell r="V980" t="str">
            <v>ผบ330</v>
          </cell>
          <cell r="W980">
            <v>2559</v>
          </cell>
          <cell r="X980">
            <v>23</v>
          </cell>
          <cell r="Y980">
            <v>6</v>
          </cell>
          <cell r="Z980">
            <v>2559</v>
          </cell>
          <cell r="AA980"/>
          <cell r="AB980"/>
          <cell r="AC980"/>
          <cell r="AD980"/>
          <cell r="AE980"/>
          <cell r="AF980"/>
          <cell r="AG980">
            <v>1</v>
          </cell>
          <cell r="AH980">
            <v>5</v>
          </cell>
          <cell r="AI980">
            <v>2560</v>
          </cell>
          <cell r="AJ980"/>
          <cell r="AK980"/>
          <cell r="AL980"/>
          <cell r="AM980"/>
          <cell r="AN980"/>
          <cell r="AO980"/>
          <cell r="AP980"/>
          <cell r="AQ980"/>
          <cell r="AR980"/>
          <cell r="AS980"/>
          <cell r="AT980"/>
          <cell r="AU980"/>
          <cell r="AV980"/>
          <cell r="AW980"/>
          <cell r="AX980"/>
          <cell r="AY980"/>
          <cell r="AZ980"/>
          <cell r="BA980"/>
          <cell r="BB980"/>
          <cell r="BC980"/>
          <cell r="BD980"/>
          <cell r="BE980"/>
          <cell r="BF980"/>
          <cell r="BG980"/>
          <cell r="BH980"/>
          <cell r="BI980"/>
          <cell r="BJ980"/>
          <cell r="BK980"/>
          <cell r="BL980"/>
          <cell r="BM980"/>
          <cell r="BN980"/>
          <cell r="BO980"/>
          <cell r="BP980"/>
          <cell r="BQ980"/>
          <cell r="BR980"/>
          <cell r="BS980"/>
          <cell r="BT980" t="str">
            <v>นาย
นางเสริม 
ไฝทอง แก้วก๋องมา
แก้วก๋องมา</v>
          </cell>
          <cell r="BU980">
            <v>823759010207</v>
          </cell>
          <cell r="BV980"/>
          <cell r="BW980"/>
          <cell r="BX980"/>
          <cell r="BY980"/>
          <cell r="BZ980"/>
          <cell r="CA980"/>
          <cell r="CB980"/>
          <cell r="CC980"/>
          <cell r="CD980" t="str">
            <v>นาย
นางเสริม 
ไฝทอง แก้วก๋องมา
แก้วก๋องมา</v>
          </cell>
          <cell r="CE980"/>
          <cell r="CF980"/>
          <cell r="CG980"/>
          <cell r="CH980"/>
          <cell r="CI980"/>
          <cell r="CJ980"/>
          <cell r="CK980"/>
          <cell r="CL980"/>
          <cell r="CM980"/>
          <cell r="CN980"/>
          <cell r="CO980"/>
          <cell r="CP980"/>
        </row>
        <row r="981">
          <cell r="B981">
            <v>2455</v>
          </cell>
          <cell r="C981">
            <v>1607</v>
          </cell>
          <cell r="D981">
            <v>25</v>
          </cell>
          <cell r="E981">
            <v>1</v>
          </cell>
          <cell r="F981">
            <v>2567</v>
          </cell>
          <cell r="G981">
            <v>800062007847</v>
          </cell>
          <cell r="H981" t="str">
            <v>นาย</v>
          </cell>
          <cell r="I981" t="str">
            <v>รังสรรค์</v>
          </cell>
          <cell r="J981" t="str">
            <v>อินทะนู</v>
          </cell>
          <cell r="K981">
            <v>3190200547431</v>
          </cell>
          <cell r="L981" t="str">
            <v>ฮอด</v>
          </cell>
          <cell r="M981" t="str">
            <v>เชียงใหม่ 3</v>
          </cell>
          <cell r="N981">
            <v>8</v>
          </cell>
          <cell r="O981" t="str">
            <v>ธนาคารประชาชน</v>
          </cell>
          <cell r="P981" t="str">
            <v>1.บุคคลค้ำประกัน</v>
          </cell>
          <cell r="Q981">
            <v>49712.87</v>
          </cell>
          <cell r="R981">
            <v>19877.259999999998</v>
          </cell>
          <cell r="S981" t="str">
            <v>จังหวัดฮอด</v>
          </cell>
          <cell r="T981" t="str">
            <v>ผบ62</v>
          </cell>
          <cell r="U981">
            <v>2564</v>
          </cell>
          <cell r="V981" t="str">
            <v>ผบ77</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cell r="BD981"/>
          <cell r="BE981"/>
          <cell r="BF981"/>
          <cell r="BG981"/>
          <cell r="BH981"/>
          <cell r="BI981"/>
          <cell r="BJ981"/>
          <cell r="BK981"/>
          <cell r="BL981"/>
          <cell r="BM981"/>
          <cell r="BN981"/>
          <cell r="BO981"/>
          <cell r="BP981"/>
          <cell r="BQ981"/>
          <cell r="BR981"/>
          <cell r="BS981"/>
          <cell r="BT981" t="str">
            <v>นายรังสรรค์ อินทะนู</v>
          </cell>
          <cell r="BU981">
            <v>883263011156</v>
          </cell>
          <cell r="BV981"/>
          <cell r="BW981"/>
          <cell r="BX981"/>
          <cell r="BY981"/>
          <cell r="BZ981"/>
          <cell r="CA981"/>
          <cell r="CB981"/>
          <cell r="CC981"/>
          <cell r="CD981" t="str">
            <v>นายรังสรรค์ อินทะนู</v>
          </cell>
          <cell r="CE981"/>
          <cell r="CF981"/>
          <cell r="CG981"/>
          <cell r="CH981"/>
          <cell r="CI981"/>
          <cell r="CJ981"/>
          <cell r="CK981"/>
          <cell r="CL981"/>
          <cell r="CM981"/>
          <cell r="CN981"/>
          <cell r="CO981"/>
          <cell r="CP981"/>
        </row>
        <row r="982">
          <cell r="B982">
            <v>2456</v>
          </cell>
          <cell r="C982">
            <v>1608</v>
          </cell>
          <cell r="D982">
            <v>25</v>
          </cell>
          <cell r="E982">
            <v>1</v>
          </cell>
          <cell r="F982">
            <v>2567</v>
          </cell>
          <cell r="G982">
            <v>800039105724</v>
          </cell>
          <cell r="H982" t="str">
            <v>นาง</v>
          </cell>
          <cell r="I982" t="str">
            <v>ธัญญรัตน์</v>
          </cell>
          <cell r="J982" t="str">
            <v>คำแห่</v>
          </cell>
          <cell r="K982">
            <v>3500200005189</v>
          </cell>
          <cell r="L982" t="str">
            <v>ฮอด</v>
          </cell>
          <cell r="M982" t="str">
            <v>เชียงใหม่ 3</v>
          </cell>
          <cell r="N982">
            <v>8</v>
          </cell>
          <cell r="O982" t="str">
            <v>ธนาคารประชาชน</v>
          </cell>
          <cell r="P982" t="str">
            <v>1.บุคคลค้ำประกัน</v>
          </cell>
          <cell r="Q982">
            <v>55000</v>
          </cell>
          <cell r="R982">
            <v>5979.04</v>
          </cell>
          <cell r="S982" t="str">
            <v>จังหวัดฮอด</v>
          </cell>
          <cell r="T982" t="str">
            <v>ผบ257</v>
          </cell>
          <cell r="U982">
            <v>2560</v>
          </cell>
          <cell r="V982" t="str">
            <v>ผบ260</v>
          </cell>
          <cell r="W982">
            <v>2560</v>
          </cell>
          <cell r="X982"/>
          <cell r="Y982"/>
          <cell r="Z982"/>
          <cell r="AA982">
            <v>14</v>
          </cell>
          <cell r="AB982">
            <v>6</v>
          </cell>
          <cell r="AC982">
            <v>2560</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cell r="BD982"/>
          <cell r="BE982"/>
          <cell r="BF982"/>
          <cell r="BG982"/>
          <cell r="BH982"/>
          <cell r="BI982"/>
          <cell r="BJ982"/>
          <cell r="BK982"/>
          <cell r="BL982"/>
          <cell r="BM982"/>
          <cell r="BN982"/>
          <cell r="BO982"/>
          <cell r="BP982"/>
          <cell r="BQ982"/>
          <cell r="BR982"/>
          <cell r="BS982"/>
          <cell r="BT982" t="str">
            <v>นางธัญญรัตน์ คำแห่</v>
          </cell>
          <cell r="BU982">
            <v>8237599010210</v>
          </cell>
          <cell r="BV982"/>
          <cell r="BW982"/>
          <cell r="BX982"/>
          <cell r="BY982"/>
          <cell r="BZ982"/>
          <cell r="CA982"/>
          <cell r="CB982"/>
          <cell r="CC982"/>
          <cell r="CD982" t="str">
            <v>นางธัญญรัตน์ คำแห่</v>
          </cell>
          <cell r="CE982"/>
          <cell r="CF982"/>
          <cell r="CG982"/>
          <cell r="CH982"/>
          <cell r="CI982"/>
          <cell r="CJ982"/>
          <cell r="CK982"/>
          <cell r="CL982"/>
          <cell r="CM982"/>
          <cell r="CN982"/>
          <cell r="CO982"/>
          <cell r="CP982"/>
        </row>
        <row r="983">
          <cell r="B983">
            <v>2457</v>
          </cell>
          <cell r="C983">
            <v>1609</v>
          </cell>
          <cell r="D983">
            <v>25</v>
          </cell>
          <cell r="E983">
            <v>1</v>
          </cell>
          <cell r="F983">
            <v>2567</v>
          </cell>
          <cell r="G983">
            <v>800021574465</v>
          </cell>
          <cell r="H983" t="str">
            <v>นาง</v>
          </cell>
          <cell r="I983" t="str">
            <v>แสงจันทร์</v>
          </cell>
          <cell r="J983" t="str">
            <v>วิมาลา</v>
          </cell>
          <cell r="K983">
            <v>3501600100732</v>
          </cell>
          <cell r="L983" t="str">
            <v>ฮอด</v>
          </cell>
          <cell r="M983" t="str">
            <v>เชียงใหม่ 3</v>
          </cell>
          <cell r="N983">
            <v>8</v>
          </cell>
          <cell r="O983" t="str">
            <v>ธนาคารประชาชน</v>
          </cell>
          <cell r="P983" t="str">
            <v>1.บุคคลค้ำประกัน</v>
          </cell>
          <cell r="Q983">
            <v>37628.76</v>
          </cell>
          <cell r="R983">
            <v>13553.68</v>
          </cell>
          <cell r="S983" t="str">
            <v>จังหวัดฮอด</v>
          </cell>
          <cell r="T983" t="str">
            <v>ผบ1060</v>
          </cell>
          <cell r="U983">
            <v>2562</v>
          </cell>
          <cell r="V983" t="str">
            <v>ผบ1188</v>
          </cell>
          <cell r="W983">
            <v>2562</v>
          </cell>
          <cell r="X983"/>
          <cell r="Y983"/>
          <cell r="Z983"/>
          <cell r="AA983">
            <v>19</v>
          </cell>
          <cell r="AB983">
            <v>11</v>
          </cell>
          <cell r="AC983">
            <v>2562</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cell r="BD983"/>
          <cell r="BE983"/>
          <cell r="BF983"/>
          <cell r="BG983"/>
          <cell r="BH983"/>
          <cell r="BI983"/>
          <cell r="BJ983"/>
          <cell r="BK983"/>
          <cell r="BL983"/>
          <cell r="BM983"/>
          <cell r="BN983"/>
          <cell r="BO983"/>
          <cell r="BP983"/>
          <cell r="BQ983"/>
          <cell r="BR983"/>
          <cell r="BS983"/>
          <cell r="BT983" t="str">
            <v>นางแสงจันทร์ วิมาลา</v>
          </cell>
          <cell r="BU983">
            <v>823758010717</v>
          </cell>
          <cell r="BV983"/>
          <cell r="BW983"/>
          <cell r="BX983"/>
          <cell r="BY983"/>
          <cell r="BZ983"/>
          <cell r="CA983"/>
          <cell r="CB983"/>
          <cell r="CC983"/>
          <cell r="CD983" t="str">
            <v>นางแสงจันทร์ วิมาลา</v>
          </cell>
          <cell r="CE983"/>
          <cell r="CF983"/>
          <cell r="CG983"/>
          <cell r="CH983"/>
          <cell r="CI983"/>
          <cell r="CJ983"/>
          <cell r="CK983"/>
          <cell r="CL983"/>
          <cell r="CM983"/>
          <cell r="CN983"/>
          <cell r="CO983"/>
          <cell r="CP983"/>
        </row>
        <row r="984">
          <cell r="B984">
            <v>2458</v>
          </cell>
          <cell r="C984">
            <v>1610</v>
          </cell>
          <cell r="D984">
            <v>25</v>
          </cell>
          <cell r="E984">
            <v>1</v>
          </cell>
          <cell r="F984">
            <v>2567</v>
          </cell>
          <cell r="G984">
            <v>800026585599</v>
          </cell>
          <cell r="H984" t="str">
            <v>นาง</v>
          </cell>
          <cell r="I984" t="str">
            <v>วิลาวัลย์</v>
          </cell>
          <cell r="J984" t="str">
            <v>เจริญสุข</v>
          </cell>
          <cell r="K984">
            <v>3501600010989</v>
          </cell>
          <cell r="L984" t="str">
            <v>ฮอด</v>
          </cell>
          <cell r="M984" t="str">
            <v xml:space="preserve">เชียงใหม่ 3 </v>
          </cell>
          <cell r="N984">
            <v>8</v>
          </cell>
          <cell r="O984" t="str">
            <v>ธนาคารประชาชน</v>
          </cell>
          <cell r="P984" t="str">
            <v>1.บุคคลค้ำประกัน</v>
          </cell>
          <cell r="Q984">
            <v>164572</v>
          </cell>
          <cell r="R984">
            <v>19668.18</v>
          </cell>
          <cell r="S984" t="str">
            <v>จังหวัดฮอด</v>
          </cell>
          <cell r="T984" t="str">
            <v>ผบ749</v>
          </cell>
          <cell r="U984">
            <v>2558</v>
          </cell>
          <cell r="V984" t="str">
            <v>ผบ1140</v>
          </cell>
          <cell r="W984">
            <v>2559</v>
          </cell>
          <cell r="X984">
            <v>7</v>
          </cell>
          <cell r="Y984">
            <v>3</v>
          </cell>
          <cell r="Z984">
            <v>2559</v>
          </cell>
          <cell r="AA984"/>
          <cell r="AB984"/>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cell r="BD984"/>
          <cell r="BE984"/>
          <cell r="BF984"/>
          <cell r="BG984"/>
          <cell r="BH984"/>
          <cell r="BI984"/>
          <cell r="BJ984"/>
          <cell r="BK984"/>
          <cell r="BL984"/>
          <cell r="BM984"/>
          <cell r="BN984"/>
          <cell r="BO984"/>
          <cell r="BP984"/>
          <cell r="BQ984"/>
          <cell r="BR984"/>
          <cell r="BS984"/>
          <cell r="BT984" t="str">
            <v>นางวิลาวัลย์ เจริญสุข</v>
          </cell>
          <cell r="BU984">
            <v>0</v>
          </cell>
          <cell r="BV984"/>
          <cell r="BW984"/>
          <cell r="BX984"/>
          <cell r="BY984"/>
          <cell r="BZ984"/>
          <cell r="CA984"/>
          <cell r="CB984"/>
          <cell r="CC984"/>
          <cell r="CD984" t="str">
            <v>นางวิลาวัลย์ เจริญสุข</v>
          </cell>
          <cell r="CE984"/>
          <cell r="CF984"/>
          <cell r="CG984"/>
          <cell r="CH984"/>
          <cell r="CI984"/>
          <cell r="CJ984"/>
          <cell r="CK984"/>
          <cell r="CL984"/>
          <cell r="CM984"/>
          <cell r="CN984"/>
          <cell r="CO984"/>
          <cell r="CP984"/>
        </row>
        <row r="985">
          <cell r="B985">
            <v>2459</v>
          </cell>
          <cell r="C985">
            <v>1611</v>
          </cell>
          <cell r="D985">
            <v>25</v>
          </cell>
          <cell r="E985">
            <v>1</v>
          </cell>
          <cell r="F985">
            <v>2567</v>
          </cell>
          <cell r="G985">
            <v>800040378435</v>
          </cell>
          <cell r="H985" t="str">
            <v>นาย</v>
          </cell>
          <cell r="I985" t="str">
            <v>วิทยา</v>
          </cell>
          <cell r="J985" t="str">
            <v>คำมาวัน</v>
          </cell>
          <cell r="K985">
            <v>3500200821253</v>
          </cell>
          <cell r="L985" t="str">
            <v>ฮอด</v>
          </cell>
          <cell r="M985" t="str">
            <v>เชียงใหม่ 3</v>
          </cell>
          <cell r="N985">
            <v>8</v>
          </cell>
          <cell r="O985" t="str">
            <v>ธนาคารประชาชน</v>
          </cell>
          <cell r="P985" t="str">
            <v>1.บุคคลค้ำประกัน</v>
          </cell>
          <cell r="Q985">
            <v>31652</v>
          </cell>
          <cell r="R985">
            <v>5073.4799999999996</v>
          </cell>
          <cell r="S985" t="str">
            <v>จังหวัดฮอด</v>
          </cell>
          <cell r="T985" t="str">
            <v>ผบ258</v>
          </cell>
          <cell r="U985">
            <v>2560</v>
          </cell>
          <cell r="V985" t="str">
            <v>ผบ335</v>
          </cell>
          <cell r="W985">
            <v>2560</v>
          </cell>
          <cell r="X985"/>
          <cell r="Y985"/>
          <cell r="Z985"/>
          <cell r="AA985">
            <v>25</v>
          </cell>
          <cell r="AB985">
            <v>7</v>
          </cell>
          <cell r="AC985">
            <v>2560</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cell r="BD985"/>
          <cell r="BE985"/>
          <cell r="BF985"/>
          <cell r="BG985"/>
          <cell r="BH985"/>
          <cell r="BI985"/>
          <cell r="BJ985"/>
          <cell r="BK985"/>
          <cell r="BL985"/>
          <cell r="BM985"/>
          <cell r="BN985"/>
          <cell r="BO985"/>
          <cell r="BP985"/>
          <cell r="BQ985"/>
          <cell r="BR985"/>
          <cell r="BS985"/>
          <cell r="BT985" t="str">
            <v>นายวิทยา คำมาวัน</v>
          </cell>
          <cell r="BU985">
            <v>0</v>
          </cell>
          <cell r="BV985"/>
          <cell r="BW985"/>
          <cell r="BX985"/>
          <cell r="BY985"/>
          <cell r="BZ985"/>
          <cell r="CA985"/>
          <cell r="CB985"/>
          <cell r="CC985"/>
          <cell r="CD985" t="str">
            <v>นายวิทยา คำมาวัน</v>
          </cell>
          <cell r="CE985"/>
          <cell r="CF985"/>
          <cell r="CG985"/>
          <cell r="CH985"/>
          <cell r="CI985"/>
          <cell r="CJ985"/>
          <cell r="CK985"/>
          <cell r="CL985"/>
          <cell r="CM985"/>
          <cell r="CN985"/>
          <cell r="CO985"/>
          <cell r="CP985"/>
        </row>
        <row r="986">
          <cell r="B986">
            <v>2460</v>
          </cell>
          <cell r="C986">
            <v>1612</v>
          </cell>
          <cell r="D986">
            <v>25</v>
          </cell>
          <cell r="E986">
            <v>1</v>
          </cell>
          <cell r="F986">
            <v>2567</v>
          </cell>
          <cell r="G986">
            <v>800027345639</v>
          </cell>
          <cell r="H986" t="str">
            <v>นางสาว
นาย</v>
          </cell>
          <cell r="I986" t="str">
            <v>ปีย์วรา
จักรกริศน์</v>
          </cell>
          <cell r="J986" t="str">
            <v>ปราบไพรี
ปราบไพรี</v>
          </cell>
          <cell r="K986" t="str">
            <v>3 6105 00141 43 5
3 5099 00112 74 1</v>
          </cell>
          <cell r="L986" t="str">
            <v>ฮอด</v>
          </cell>
          <cell r="M986" t="str">
            <v>เชียงใหม่ 3</v>
          </cell>
          <cell r="N986">
            <v>8</v>
          </cell>
          <cell r="O986" t="str">
            <v>เคหะ</v>
          </cell>
          <cell r="P986" t="str">
            <v>2.หลักทรัพย์ค้ำประกัน</v>
          </cell>
          <cell r="Q986">
            <v>1443563.36</v>
          </cell>
          <cell r="R986">
            <v>200386.23</v>
          </cell>
          <cell r="S986" t="str">
            <v>จังหวัดเชียงใหม่</v>
          </cell>
          <cell r="T986" t="str">
            <v>ผบ1847</v>
          </cell>
          <cell r="U986">
            <v>2558</v>
          </cell>
          <cell r="V986" t="str">
            <v>ผบ2331</v>
          </cell>
          <cell r="W986">
            <v>2558</v>
          </cell>
          <cell r="X986">
            <v>16</v>
          </cell>
          <cell r="Y986">
            <v>11</v>
          </cell>
          <cell r="Z986">
            <v>2558</v>
          </cell>
          <cell r="AA986"/>
          <cell r="AB986"/>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cell r="BD986"/>
          <cell r="BE986"/>
          <cell r="BF986"/>
          <cell r="BG986"/>
          <cell r="BH986"/>
          <cell r="BI986"/>
          <cell r="BJ986"/>
          <cell r="BK986"/>
          <cell r="BL986"/>
          <cell r="BM986"/>
          <cell r="BN986"/>
          <cell r="BO986"/>
          <cell r="BP986"/>
          <cell r="BQ986"/>
          <cell r="BR986"/>
          <cell r="BS986"/>
          <cell r="BT986" t="str">
            <v>นางสาว
นายปีย์วรา
จักรกริศน์ ปราบไพรี
ปราบไพรี</v>
          </cell>
          <cell r="BU986">
            <v>823758010346</v>
          </cell>
          <cell r="BV986"/>
          <cell r="BW986"/>
          <cell r="BX986"/>
          <cell r="BY986"/>
          <cell r="BZ986"/>
          <cell r="CA986"/>
          <cell r="CB986"/>
          <cell r="CC986"/>
          <cell r="CD986" t="str">
            <v>นางสาว
นายปีย์วรา
จักรกริศน์ ปราบไพรี
ปราบไพรี</v>
          </cell>
          <cell r="CE986"/>
          <cell r="CF986"/>
          <cell r="CG986"/>
          <cell r="CH986"/>
          <cell r="CI986"/>
          <cell r="CJ986"/>
          <cell r="CK986"/>
          <cell r="CL986"/>
          <cell r="CM986"/>
          <cell r="CN986"/>
          <cell r="CO986"/>
          <cell r="CP986"/>
        </row>
        <row r="987">
          <cell r="B987">
            <v>2461</v>
          </cell>
          <cell r="C987">
            <v>1613</v>
          </cell>
          <cell r="D987">
            <v>25</v>
          </cell>
          <cell r="E987">
            <v>21</v>
          </cell>
          <cell r="F987">
            <v>2567</v>
          </cell>
          <cell r="G987">
            <v>800008446372</v>
          </cell>
          <cell r="H987" t="str">
            <v>นาย</v>
          </cell>
          <cell r="I987" t="str">
            <v>พิชิต</v>
          </cell>
          <cell r="J987" t="str">
            <v>สิงหราชโยคี</v>
          </cell>
          <cell r="K987">
            <v>3500200133179</v>
          </cell>
          <cell r="L987" t="str">
            <v>ฮอด</v>
          </cell>
          <cell r="M987" t="str">
            <v>เชียงใหม่ 3</v>
          </cell>
          <cell r="N987">
            <v>8</v>
          </cell>
          <cell r="O987" t="str">
            <v>สวัสดิการ</v>
          </cell>
          <cell r="P987" t="str">
            <v>1.บุคคลค้ำประกัน</v>
          </cell>
          <cell r="Q987">
            <v>81527.55</v>
          </cell>
          <cell r="R987">
            <v>66018.399999999994</v>
          </cell>
          <cell r="S987" t="str">
            <v>จังหวัดฮอด</v>
          </cell>
          <cell r="T987" t="str">
            <v>ผบE650</v>
          </cell>
          <cell r="U987">
            <v>2564</v>
          </cell>
          <cell r="V987" t="str">
            <v>ผบE53</v>
          </cell>
          <cell r="W987">
            <v>2565</v>
          </cell>
          <cell r="X987">
            <v>25</v>
          </cell>
          <cell r="Y987">
            <v>1</v>
          </cell>
          <cell r="Z987">
            <v>2565</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cell r="BD987"/>
          <cell r="BE987"/>
          <cell r="BF987"/>
          <cell r="BG987"/>
          <cell r="BH987"/>
          <cell r="BI987"/>
          <cell r="BJ987"/>
          <cell r="BK987"/>
          <cell r="BL987"/>
          <cell r="BM987"/>
          <cell r="BN987"/>
          <cell r="BO987"/>
          <cell r="BP987"/>
          <cell r="BQ987"/>
          <cell r="BR987"/>
          <cell r="BS987"/>
          <cell r="BT987" t="str">
            <v>นายพิชิต สิงหราชโยคี</v>
          </cell>
          <cell r="BU987">
            <v>823759010511</v>
          </cell>
          <cell r="BV987"/>
          <cell r="BW987"/>
          <cell r="BX987"/>
          <cell r="BY987"/>
          <cell r="BZ987"/>
          <cell r="CA987"/>
          <cell r="CB987"/>
          <cell r="CC987"/>
          <cell r="CD987" t="str">
            <v>นายพิชิต สิงหราชโยคี</v>
          </cell>
          <cell r="CE987"/>
          <cell r="CF987"/>
          <cell r="CG987"/>
          <cell r="CH987"/>
          <cell r="CI987"/>
          <cell r="CJ987"/>
          <cell r="CK987"/>
          <cell r="CL987"/>
          <cell r="CM987"/>
          <cell r="CN987"/>
          <cell r="CO987"/>
          <cell r="CP987"/>
        </row>
        <row r="988">
          <cell r="B988">
            <v>2462</v>
          </cell>
          <cell r="C988">
            <v>1614</v>
          </cell>
          <cell r="D988">
            <v>25</v>
          </cell>
          <cell r="E988">
            <v>1</v>
          </cell>
          <cell r="F988">
            <v>2567</v>
          </cell>
          <cell r="G988">
            <v>800038602176</v>
          </cell>
          <cell r="H988" t="str">
            <v>นาย</v>
          </cell>
          <cell r="I988" t="str">
            <v>คงศักดิ์</v>
          </cell>
          <cell r="J988" t="str">
            <v>จันทร์เขียว</v>
          </cell>
          <cell r="K988">
            <v>1509900145295</v>
          </cell>
          <cell r="L988" t="str">
            <v>ฮอด</v>
          </cell>
          <cell r="M988" t="str">
            <v>เชียงใหม่ 3</v>
          </cell>
          <cell r="N988">
            <v>8</v>
          </cell>
          <cell r="O988" t="str">
            <v>ธนาคารประชาชน</v>
          </cell>
          <cell r="P988" t="str">
            <v>1.บุคคลค้ำประกัน</v>
          </cell>
          <cell r="Q988">
            <v>56197.94</v>
          </cell>
          <cell r="R988">
            <v>24348.62</v>
          </cell>
          <cell r="S988" t="str">
            <v>จังหวัดฮอด</v>
          </cell>
          <cell r="T988" t="str">
            <v>ผบE188</v>
          </cell>
          <cell r="U988">
            <v>2563</v>
          </cell>
          <cell r="V988" t="str">
            <v>ผบE320</v>
          </cell>
          <cell r="W988">
            <v>2563</v>
          </cell>
          <cell r="X988">
            <v>9</v>
          </cell>
          <cell r="Y988">
            <v>9</v>
          </cell>
          <cell r="Z988">
            <v>2563</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cell r="BD988"/>
          <cell r="BE988"/>
          <cell r="BF988"/>
          <cell r="BG988"/>
          <cell r="BH988"/>
          <cell r="BI988"/>
          <cell r="BJ988"/>
          <cell r="BK988"/>
          <cell r="BL988"/>
          <cell r="BM988"/>
          <cell r="BN988"/>
          <cell r="BO988"/>
          <cell r="BP988"/>
          <cell r="BQ988"/>
          <cell r="BR988"/>
          <cell r="BS988"/>
          <cell r="BT988" t="str">
            <v>นายคงศักดิ์ จันทร์เขียว</v>
          </cell>
          <cell r="BU988">
            <v>883263011175</v>
          </cell>
          <cell r="BV988"/>
          <cell r="BW988"/>
          <cell r="BX988"/>
          <cell r="BY988"/>
          <cell r="BZ988"/>
          <cell r="CA988"/>
          <cell r="CB988"/>
          <cell r="CC988"/>
          <cell r="CD988" t="str">
            <v>นายคงศักดิ์ จันทร์เขียว</v>
          </cell>
          <cell r="CE988"/>
          <cell r="CF988"/>
          <cell r="CG988"/>
          <cell r="CH988"/>
          <cell r="CI988"/>
          <cell r="CJ988"/>
          <cell r="CK988"/>
          <cell r="CL988"/>
          <cell r="CM988"/>
          <cell r="CN988"/>
          <cell r="CO988"/>
          <cell r="CP988"/>
        </row>
        <row r="989">
          <cell r="B989">
            <v>2463</v>
          </cell>
          <cell r="C989">
            <v>1615</v>
          </cell>
          <cell r="D989">
            <v>25</v>
          </cell>
          <cell r="E989">
            <v>1</v>
          </cell>
          <cell r="F989">
            <v>2567</v>
          </cell>
          <cell r="G989">
            <v>800066721419</v>
          </cell>
          <cell r="H989" t="str">
            <v>นาย</v>
          </cell>
          <cell r="I989" t="str">
            <v>อินสม</v>
          </cell>
          <cell r="J989" t="str">
            <v>สร้อยฟ้า</v>
          </cell>
          <cell r="K989">
            <v>3501600163912</v>
          </cell>
          <cell r="L989" t="str">
            <v>ฮอด</v>
          </cell>
          <cell r="M989" t="str">
            <v>เชียงใหม่ 3</v>
          </cell>
          <cell r="N989">
            <v>8</v>
          </cell>
          <cell r="O989" t="str">
            <v>พัฒนาองค์กรชุมชน (รายบุคคล)</v>
          </cell>
          <cell r="P989" t="str">
            <v>1.บุคคลค้ำประกัน</v>
          </cell>
          <cell r="Q989">
            <v>95609.94</v>
          </cell>
          <cell r="R989">
            <v>20934.009999999998</v>
          </cell>
          <cell r="S989" t="str">
            <v>จังหวัดฮอด</v>
          </cell>
          <cell r="T989" t="str">
            <v>ผบE186</v>
          </cell>
          <cell r="U989">
            <v>2563</v>
          </cell>
          <cell r="V989" t="str">
            <v>ผบE319</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ยกเลิกสืบทรัพย์ เนื่องจากชำระหนี้ปิดบัญชี 10/6/2567</v>
          </cell>
          <cell r="BC989"/>
          <cell r="BD989"/>
          <cell r="BE989"/>
          <cell r="BF989"/>
          <cell r="BG989"/>
          <cell r="BH989"/>
          <cell r="BI989"/>
          <cell r="BJ989"/>
          <cell r="BK989"/>
          <cell r="BL989"/>
          <cell r="BM989"/>
          <cell r="BN989"/>
          <cell r="BO989"/>
          <cell r="BP989"/>
          <cell r="BQ989"/>
          <cell r="BR989"/>
          <cell r="BS989"/>
          <cell r="BT989" t="str">
            <v>นายอินสม สร้อยฟ้า</v>
          </cell>
          <cell r="BU989">
            <v>883263011078</v>
          </cell>
          <cell r="BV989"/>
          <cell r="BW989"/>
          <cell r="BX989"/>
          <cell r="BY989"/>
          <cell r="BZ989"/>
          <cell r="CA989"/>
          <cell r="CB989"/>
          <cell r="CC989"/>
          <cell r="CD989" t="str">
            <v>นายอินสม สร้อยฟ้า</v>
          </cell>
          <cell r="CE989"/>
          <cell r="CF989"/>
          <cell r="CG989"/>
          <cell r="CH989"/>
          <cell r="CI989"/>
          <cell r="CJ989"/>
          <cell r="CK989"/>
          <cell r="CL989"/>
          <cell r="CM989"/>
          <cell r="CN989"/>
          <cell r="CO989"/>
          <cell r="CP989"/>
        </row>
        <row r="990">
          <cell r="B990">
            <v>2464</v>
          </cell>
          <cell r="C990">
            <v>1616</v>
          </cell>
          <cell r="D990">
            <v>25</v>
          </cell>
          <cell r="E990">
            <v>1</v>
          </cell>
          <cell r="F990">
            <v>2567</v>
          </cell>
          <cell r="G990">
            <v>856250004467</v>
          </cell>
          <cell r="H990" t="str">
            <v>นาย</v>
          </cell>
          <cell r="I990" t="str">
            <v>บุญทา</v>
          </cell>
          <cell r="J990" t="str">
            <v>สุยะใหญ่</v>
          </cell>
          <cell r="K990">
            <v>3510101088159</v>
          </cell>
          <cell r="L990" t="str">
            <v>ฮอด</v>
          </cell>
          <cell r="M990" t="str">
            <v>เชียงใหม่ 3</v>
          </cell>
          <cell r="N990">
            <v>8</v>
          </cell>
          <cell r="O990" t="str">
            <v>วิทยฐานะ</v>
          </cell>
          <cell r="P990" t="str">
            <v>1.บุคคลค้ำประกัน</v>
          </cell>
          <cell r="Q990">
            <v>122344.76</v>
          </cell>
          <cell r="R990">
            <v>14886.83</v>
          </cell>
          <cell r="S990" t="str">
            <v>จังหวัดฮอด</v>
          </cell>
          <cell r="T990" t="str">
            <v>ผบ1405</v>
          </cell>
          <cell r="U990">
            <v>2559</v>
          </cell>
          <cell r="V990" t="str">
            <v>ผบ78</v>
          </cell>
          <cell r="W990">
            <v>2560</v>
          </cell>
          <cell r="X990"/>
          <cell r="Y990"/>
          <cell r="Z990"/>
          <cell r="AA990">
            <v>16</v>
          </cell>
          <cell r="AB990">
            <v>2</v>
          </cell>
          <cell r="AC990">
            <v>2560</v>
          </cell>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cell r="BD990"/>
          <cell r="BE990"/>
          <cell r="BF990"/>
          <cell r="BG990"/>
          <cell r="BH990"/>
          <cell r="BI990"/>
          <cell r="BJ990"/>
          <cell r="BK990"/>
          <cell r="BL990"/>
          <cell r="BM990"/>
          <cell r="BN990"/>
          <cell r="BO990"/>
          <cell r="BP990"/>
          <cell r="BQ990"/>
          <cell r="BR990"/>
          <cell r="BS990"/>
          <cell r="BT990" t="str">
            <v>นายบุญทา สุยะใหญ่</v>
          </cell>
          <cell r="BU990">
            <v>823759010205</v>
          </cell>
          <cell r="BV990"/>
          <cell r="BW990"/>
          <cell r="BX990"/>
          <cell r="BY990"/>
          <cell r="BZ990"/>
          <cell r="CA990"/>
          <cell r="CB990"/>
          <cell r="CC990"/>
          <cell r="CD990" t="str">
            <v>นายบุญทา สุยะใหญ่</v>
          </cell>
          <cell r="CE990"/>
          <cell r="CF990"/>
          <cell r="CG990"/>
          <cell r="CH990"/>
          <cell r="CI990"/>
          <cell r="CJ990"/>
          <cell r="CK990"/>
          <cell r="CL990"/>
          <cell r="CM990"/>
          <cell r="CN990"/>
          <cell r="CO990"/>
          <cell r="CP990"/>
        </row>
        <row r="991">
          <cell r="B991">
            <v>2465</v>
          </cell>
          <cell r="C991">
            <v>1617</v>
          </cell>
          <cell r="D991">
            <v>25</v>
          </cell>
          <cell r="E991">
            <v>1</v>
          </cell>
          <cell r="F991">
            <v>2567</v>
          </cell>
          <cell r="G991">
            <v>800075295986</v>
          </cell>
          <cell r="H991" t="str">
            <v>นางสาว</v>
          </cell>
          <cell r="I991" t="str">
            <v>เนรัญชรา</v>
          </cell>
          <cell r="J991" t="str">
            <v>จันทราศรี</v>
          </cell>
          <cell r="K991">
            <v>3501600014097</v>
          </cell>
          <cell r="L991" t="str">
            <v>ฮอด</v>
          </cell>
          <cell r="M991" t="str">
            <v>เชียงใหม่ 3</v>
          </cell>
          <cell r="N991">
            <v>8</v>
          </cell>
          <cell r="O991" t="str">
            <v>ธนาคารประชาชน</v>
          </cell>
          <cell r="P991" t="str">
            <v>1.บุคคลค้ำประกัน</v>
          </cell>
          <cell r="Q991">
            <v>52318.77</v>
          </cell>
          <cell r="R991">
            <v>20213.34</v>
          </cell>
          <cell r="S991" t="str">
            <v>จังหวัดฮอด</v>
          </cell>
          <cell r="T991" t="str">
            <v>ผบE55</v>
          </cell>
          <cell r="U991">
            <v>2566</v>
          </cell>
          <cell r="V991" t="str">
            <v>ผบE327</v>
          </cell>
          <cell r="W991">
            <v>2566</v>
          </cell>
          <cell r="X991"/>
          <cell r="Y991"/>
          <cell r="Z991"/>
          <cell r="AA991">
            <v>24</v>
          </cell>
          <cell r="AB991">
            <v>4</v>
          </cell>
          <cell r="AC991">
            <v>2566</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cell r="BD991"/>
          <cell r="BE991"/>
          <cell r="BF991"/>
          <cell r="BG991"/>
          <cell r="BH991"/>
          <cell r="BI991"/>
          <cell r="BJ991"/>
          <cell r="BK991"/>
          <cell r="BL991"/>
          <cell r="BM991"/>
          <cell r="BN991"/>
          <cell r="BO991"/>
          <cell r="BP991"/>
          <cell r="BQ991"/>
          <cell r="BR991"/>
          <cell r="BS991"/>
          <cell r="BT991" t="str">
            <v>นางสาวเนรัญชรา จันทราศรี</v>
          </cell>
          <cell r="BU991">
            <v>883263011713</v>
          </cell>
          <cell r="BV991"/>
          <cell r="BW991"/>
          <cell r="BX991"/>
          <cell r="BY991"/>
          <cell r="BZ991"/>
          <cell r="CA991"/>
          <cell r="CB991"/>
          <cell r="CC991"/>
          <cell r="CD991" t="str">
            <v>นางสาวเนรัญชรา จันทราศรี</v>
          </cell>
          <cell r="CE991"/>
          <cell r="CF991"/>
          <cell r="CG991"/>
          <cell r="CH991"/>
          <cell r="CI991"/>
          <cell r="CJ991"/>
          <cell r="CK991"/>
          <cell r="CL991"/>
          <cell r="CM991"/>
          <cell r="CN991"/>
          <cell r="CO991"/>
          <cell r="CP991"/>
        </row>
        <row r="992">
          <cell r="B992">
            <v>2466</v>
          </cell>
          <cell r="C992">
            <v>1618</v>
          </cell>
          <cell r="D992">
            <v>25</v>
          </cell>
          <cell r="E992">
            <v>1</v>
          </cell>
          <cell r="F992">
            <v>2567</v>
          </cell>
          <cell r="G992">
            <v>800072853214</v>
          </cell>
          <cell r="H992" t="str">
            <v>นาง</v>
          </cell>
          <cell r="I992" t="str">
            <v>สิงห์แก้ว</v>
          </cell>
          <cell r="J992" t="str">
            <v>แก้วคำ</v>
          </cell>
          <cell r="K992">
            <v>3501600031625</v>
          </cell>
          <cell r="L992" t="str">
            <v>ฮอด</v>
          </cell>
          <cell r="M992" t="str">
            <v>เชียงใหม่ 3</v>
          </cell>
          <cell r="N992">
            <v>8</v>
          </cell>
          <cell r="O992" t="str">
            <v>พัฒนาองค์กรชุมชน</v>
          </cell>
          <cell r="P992" t="str">
            <v>1.บุคคลค้ำประกัน</v>
          </cell>
          <cell r="Q992">
            <v>38097.58</v>
          </cell>
          <cell r="R992">
            <v>11286.52</v>
          </cell>
          <cell r="S992" t="str">
            <v>จังหวัดฮอด</v>
          </cell>
          <cell r="T992" t="str">
            <v>ผบE706</v>
          </cell>
          <cell r="U992">
            <v>2566</v>
          </cell>
          <cell r="V992" t="str">
            <v>ผบE973</v>
          </cell>
          <cell r="W992">
            <v>2566</v>
          </cell>
          <cell r="X992"/>
          <cell r="Y992"/>
          <cell r="Z992"/>
          <cell r="AA992">
            <v>22</v>
          </cell>
          <cell r="AB992">
            <v>8</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cell r="BD992"/>
          <cell r="BE992"/>
          <cell r="BF992"/>
          <cell r="BG992"/>
          <cell r="BH992"/>
          <cell r="BI992"/>
          <cell r="BJ992"/>
          <cell r="BK992"/>
          <cell r="BL992"/>
          <cell r="BM992"/>
          <cell r="BN992"/>
          <cell r="BO992"/>
          <cell r="BP992"/>
          <cell r="BQ992"/>
          <cell r="BR992"/>
          <cell r="BS992"/>
          <cell r="BT992" t="str">
            <v>นางสิงห์แก้ว แก้วคำ</v>
          </cell>
          <cell r="BU992">
            <v>888166010162</v>
          </cell>
          <cell r="BV992"/>
          <cell r="BW992"/>
          <cell r="BX992"/>
          <cell r="BY992"/>
          <cell r="BZ992"/>
          <cell r="CA992"/>
          <cell r="CB992"/>
          <cell r="CC992"/>
          <cell r="CD992" t="str">
            <v>นางสิงห์แก้ว แก้วคำ</v>
          </cell>
          <cell r="CE992"/>
          <cell r="CF992"/>
          <cell r="CG992"/>
          <cell r="CH992"/>
          <cell r="CI992"/>
          <cell r="CJ992"/>
          <cell r="CK992"/>
          <cell r="CL992"/>
          <cell r="CM992"/>
          <cell r="CN992"/>
          <cell r="CO992"/>
          <cell r="CP992"/>
        </row>
        <row r="993">
          <cell r="B993">
            <v>2467</v>
          </cell>
          <cell r="C993">
            <v>1619</v>
          </cell>
          <cell r="D993">
            <v>25</v>
          </cell>
          <cell r="E993">
            <v>1</v>
          </cell>
          <cell r="F993">
            <v>2567</v>
          </cell>
          <cell r="G993">
            <v>800092000002</v>
          </cell>
          <cell r="H993" t="str">
            <v>นาย</v>
          </cell>
          <cell r="I993" t="str">
            <v>มานพ</v>
          </cell>
          <cell r="J993" t="str">
            <v>บุญหนัก</v>
          </cell>
          <cell r="K993">
            <v>3170400221776</v>
          </cell>
          <cell r="L993" t="str">
            <v>ฮอด</v>
          </cell>
          <cell r="M993" t="str">
            <v>เชียงใหม่ 3</v>
          </cell>
          <cell r="N993">
            <v>8</v>
          </cell>
          <cell r="O993" t="str">
            <v>ธนาคารประชาชน</v>
          </cell>
          <cell r="P993" t="str">
            <v>1.บุคคลค้ำประกัน</v>
          </cell>
          <cell r="Q993">
            <v>64038.49</v>
          </cell>
          <cell r="R993">
            <v>27593.18</v>
          </cell>
          <cell r="S993" t="str">
            <v>จังหวัดฮอด</v>
          </cell>
          <cell r="T993" t="str">
            <v>ผบE52</v>
          </cell>
          <cell r="U993">
            <v>2566</v>
          </cell>
          <cell r="V993" t="str">
            <v>ผบE326</v>
          </cell>
          <cell r="W993">
            <v>2566</v>
          </cell>
          <cell r="X993"/>
          <cell r="Y993"/>
          <cell r="Z993"/>
          <cell r="AA993">
            <v>20</v>
          </cell>
          <cell r="AB993">
            <v>4</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cell r="BD993"/>
          <cell r="BE993"/>
          <cell r="BF993"/>
          <cell r="BG993"/>
          <cell r="BH993"/>
          <cell r="BI993"/>
          <cell r="BJ993"/>
          <cell r="BK993"/>
          <cell r="BL993"/>
          <cell r="BM993"/>
          <cell r="BN993"/>
          <cell r="BO993"/>
          <cell r="BP993"/>
          <cell r="BQ993"/>
          <cell r="BR993"/>
          <cell r="BS993"/>
          <cell r="BT993" t="str">
            <v>นายมานพ บุญหนัก</v>
          </cell>
          <cell r="BU993">
            <v>888165010701</v>
          </cell>
          <cell r="BV993"/>
          <cell r="BW993"/>
          <cell r="BX993"/>
          <cell r="BY993"/>
          <cell r="BZ993"/>
          <cell r="CA993"/>
          <cell r="CB993"/>
          <cell r="CC993"/>
          <cell r="CD993" t="str">
            <v>นายมานพ บุญหนัก</v>
          </cell>
          <cell r="CE993"/>
          <cell r="CF993"/>
          <cell r="CG993"/>
          <cell r="CH993"/>
          <cell r="CI993"/>
          <cell r="CJ993"/>
          <cell r="CK993"/>
          <cell r="CL993"/>
          <cell r="CM993"/>
          <cell r="CN993"/>
          <cell r="CO993"/>
          <cell r="CP993"/>
        </row>
        <row r="994">
          <cell r="B994">
            <v>2468</v>
          </cell>
          <cell r="C994">
            <v>1620</v>
          </cell>
          <cell r="D994">
            <v>25</v>
          </cell>
          <cell r="E994">
            <v>1</v>
          </cell>
          <cell r="F994">
            <v>2567</v>
          </cell>
          <cell r="G994">
            <v>800090340368</v>
          </cell>
          <cell r="H994" t="str">
            <v>นางสาว</v>
          </cell>
          <cell r="I994" t="str">
            <v>ตรียาภรณ์</v>
          </cell>
          <cell r="J994" t="str">
            <v>จำปาสิทธิ์</v>
          </cell>
          <cell r="K994">
            <v>3501600012531</v>
          </cell>
          <cell r="L994" t="str">
            <v>ฮอด</v>
          </cell>
          <cell r="M994" t="str">
            <v>เชียงใหม่ 3</v>
          </cell>
          <cell r="N994">
            <v>8</v>
          </cell>
          <cell r="O994" t="str">
            <v>ธนาคารประชาชน</v>
          </cell>
          <cell r="P994" t="str">
            <v>1.บุคคลค้ำประกัน</v>
          </cell>
          <cell r="Q994">
            <v>172723.24</v>
          </cell>
          <cell r="R994">
            <v>64329.5</v>
          </cell>
          <cell r="S994" t="str">
            <v>จังหวัดฮอด</v>
          </cell>
          <cell r="T994" t="str">
            <v>ผบE53</v>
          </cell>
          <cell r="U994">
            <v>2566</v>
          </cell>
          <cell r="V994" t="str">
            <v>ผบE320</v>
          </cell>
          <cell r="W994">
            <v>2566</v>
          </cell>
          <cell r="X994"/>
          <cell r="Y994"/>
          <cell r="Z994"/>
          <cell r="AA994">
            <v>24</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cell r="BD994"/>
          <cell r="BE994"/>
          <cell r="BF994"/>
          <cell r="BG994"/>
          <cell r="BH994"/>
          <cell r="BI994"/>
          <cell r="BJ994"/>
          <cell r="BK994"/>
          <cell r="BL994"/>
          <cell r="BM994"/>
          <cell r="BN994"/>
          <cell r="BO994"/>
          <cell r="BP994"/>
          <cell r="BQ994"/>
          <cell r="BR994"/>
          <cell r="BS994"/>
          <cell r="BT994" t="str">
            <v>นางสาวตรียาภรณ์ จำปาสิทธิ์</v>
          </cell>
          <cell r="BU994">
            <v>888165010697</v>
          </cell>
          <cell r="BV994"/>
          <cell r="BW994"/>
          <cell r="BX994"/>
          <cell r="BY994"/>
          <cell r="BZ994"/>
          <cell r="CA994"/>
          <cell r="CB994"/>
          <cell r="CC994"/>
          <cell r="CD994" t="str">
            <v>นางสาวตรียาภรณ์ จำปาสิทธิ์</v>
          </cell>
          <cell r="CE994"/>
          <cell r="CF994"/>
          <cell r="CG994"/>
          <cell r="CH994"/>
          <cell r="CI994"/>
          <cell r="CJ994"/>
          <cell r="CK994"/>
          <cell r="CL994"/>
          <cell r="CM994"/>
          <cell r="CN994"/>
          <cell r="CO994"/>
          <cell r="CP994"/>
        </row>
        <row r="995">
          <cell r="B995">
            <v>2469</v>
          </cell>
          <cell r="C995">
            <v>1621</v>
          </cell>
          <cell r="D995">
            <v>25</v>
          </cell>
          <cell r="E995">
            <v>1</v>
          </cell>
          <cell r="F995">
            <v>2567</v>
          </cell>
          <cell r="G995">
            <v>800093520438</v>
          </cell>
          <cell r="H995" t="str">
            <v>นางสาว</v>
          </cell>
          <cell r="I995" t="str">
            <v>นริศญา</v>
          </cell>
          <cell r="J995" t="str">
            <v>ยศอิ</v>
          </cell>
          <cell r="K995">
            <v>1510300077487</v>
          </cell>
          <cell r="L995" t="str">
            <v>ฮอด</v>
          </cell>
          <cell r="M995" t="str">
            <v>เชียงใหม่ 3</v>
          </cell>
          <cell r="N995">
            <v>8</v>
          </cell>
          <cell r="O995" t="str">
            <v>แก้ไขหนี้ฯ</v>
          </cell>
          <cell r="P995" t="str">
            <v>1.บุคคลค้ำประกัน</v>
          </cell>
          <cell r="Q995">
            <v>21642.5</v>
          </cell>
          <cell r="R995">
            <v>7650.72</v>
          </cell>
          <cell r="S995" t="str">
            <v>จังหวัดฮอด</v>
          </cell>
          <cell r="T995" t="str">
            <v>ผบE50</v>
          </cell>
          <cell r="U995">
            <v>2566</v>
          </cell>
          <cell r="V995"/>
          <cell r="W995"/>
          <cell r="X995"/>
          <cell r="Y995"/>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cell r="BD995"/>
          <cell r="BE995"/>
          <cell r="BF995"/>
          <cell r="BG995"/>
          <cell r="BH995"/>
          <cell r="BI995"/>
          <cell r="BJ995"/>
          <cell r="BK995"/>
          <cell r="BL995"/>
          <cell r="BM995"/>
          <cell r="BN995"/>
          <cell r="BO995"/>
          <cell r="BP995"/>
          <cell r="BQ995"/>
          <cell r="BR995"/>
          <cell r="BS995"/>
          <cell r="BT995" t="str">
            <v>นางสาวนริศญา ยศอิ</v>
          </cell>
          <cell r="BU995">
            <v>888165010743</v>
          </cell>
          <cell r="BV995"/>
          <cell r="BW995"/>
          <cell r="BX995"/>
          <cell r="BY995"/>
          <cell r="BZ995"/>
          <cell r="CA995"/>
          <cell r="CB995"/>
          <cell r="CC995"/>
          <cell r="CD995" t="str">
            <v>นางสาวนริศญา ยศอิ</v>
          </cell>
          <cell r="CE995"/>
          <cell r="CF995"/>
          <cell r="CG995"/>
          <cell r="CH995"/>
          <cell r="CI995"/>
          <cell r="CJ995"/>
          <cell r="CK995"/>
          <cell r="CL995"/>
          <cell r="CM995"/>
          <cell r="CN995"/>
          <cell r="CO995"/>
          <cell r="CP995"/>
        </row>
        <row r="996">
          <cell r="B996">
            <v>2470</v>
          </cell>
          <cell r="C996">
            <v>1622</v>
          </cell>
          <cell r="D996">
            <v>25</v>
          </cell>
          <cell r="E996">
            <v>1</v>
          </cell>
          <cell r="F996">
            <v>2567</v>
          </cell>
          <cell r="G996">
            <v>800059510100</v>
          </cell>
          <cell r="H996" t="str">
            <v>นางสาว</v>
          </cell>
          <cell r="I996" t="str">
            <v>ณัฎฐวี</v>
          </cell>
          <cell r="J996" t="str">
            <v>มินทะนา</v>
          </cell>
          <cell r="K996">
            <v>1571200047773</v>
          </cell>
          <cell r="L996" t="str">
            <v>ฮอด</v>
          </cell>
          <cell r="M996" t="str">
            <v>เชียงใหม่ 3</v>
          </cell>
          <cell r="N996">
            <v>8</v>
          </cell>
          <cell r="O996" t="str">
            <v>ธนาคารประชาชน</v>
          </cell>
          <cell r="P996" t="str">
            <v>1.บุคคลค้ำประกัน</v>
          </cell>
          <cell r="Q996">
            <v>62943.839999999997</v>
          </cell>
          <cell r="R996">
            <v>19792.96</v>
          </cell>
          <cell r="S996" t="str">
            <v>จังหวัดฮอด</v>
          </cell>
          <cell r="T996" t="str">
            <v>ผบE345</v>
          </cell>
          <cell r="U996">
            <v>2566</v>
          </cell>
          <cell r="V996" t="str">
            <v>ผบE2895</v>
          </cell>
          <cell r="W996">
            <v>2566</v>
          </cell>
          <cell r="X996">
            <v>8</v>
          </cell>
          <cell r="Y996">
            <v>5</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cell r="BD996"/>
          <cell r="BE996"/>
          <cell r="BF996"/>
          <cell r="BG996"/>
          <cell r="BH996"/>
          <cell r="BI996"/>
          <cell r="BJ996"/>
          <cell r="BK996"/>
          <cell r="BL996"/>
          <cell r="BM996"/>
          <cell r="BN996"/>
          <cell r="BO996"/>
          <cell r="BP996"/>
          <cell r="BQ996"/>
          <cell r="BR996"/>
          <cell r="BS996"/>
          <cell r="BT996" t="str">
            <v>นางสาวณัฎฐวี มินทะนา</v>
          </cell>
          <cell r="BU996">
            <v>888165010699</v>
          </cell>
          <cell r="BV996"/>
          <cell r="BW996"/>
          <cell r="BX996"/>
          <cell r="BY996"/>
          <cell r="BZ996"/>
          <cell r="CA996"/>
          <cell r="CB996"/>
          <cell r="CC996"/>
          <cell r="CD996" t="str">
            <v>นางสาวณัฎฐวี มินทะนา</v>
          </cell>
          <cell r="CE996"/>
          <cell r="CF996"/>
          <cell r="CG996"/>
          <cell r="CH996"/>
          <cell r="CI996"/>
          <cell r="CJ996"/>
          <cell r="CK996"/>
          <cell r="CL996"/>
          <cell r="CM996"/>
          <cell r="CN996"/>
          <cell r="CO996"/>
          <cell r="CP996"/>
        </row>
        <row r="997">
          <cell r="B997">
            <v>2471</v>
          </cell>
          <cell r="C997">
            <v>1623</v>
          </cell>
          <cell r="D997">
            <v>25</v>
          </cell>
          <cell r="E997">
            <v>1</v>
          </cell>
          <cell r="F997">
            <v>2567</v>
          </cell>
          <cell r="G997">
            <v>800091607179</v>
          </cell>
          <cell r="H997" t="str">
            <v>นางสาว</v>
          </cell>
          <cell r="I997" t="str">
            <v>วริศรา</v>
          </cell>
          <cell r="J997" t="str">
            <v>อุปละ</v>
          </cell>
          <cell r="K997">
            <v>1509901564089</v>
          </cell>
          <cell r="L997" t="str">
            <v>ฮอด</v>
          </cell>
          <cell r="M997" t="str">
            <v>เชียงใหม่ 3</v>
          </cell>
          <cell r="N997">
            <v>8</v>
          </cell>
          <cell r="O997" t="str">
            <v>แก้ไขหนี้ฯ</v>
          </cell>
          <cell r="P997" t="str">
            <v>1.บุคคลค้ำประกัน</v>
          </cell>
          <cell r="Q997">
            <v>19297.5</v>
          </cell>
          <cell r="R997">
            <v>8309.84</v>
          </cell>
          <cell r="S997" t="str">
            <v>จังหวัดฮอด</v>
          </cell>
          <cell r="T997" t="str">
            <v>ผบE51</v>
          </cell>
          <cell r="U997">
            <v>2566</v>
          </cell>
          <cell r="V997"/>
          <cell r="W997"/>
          <cell r="X997"/>
          <cell r="Y997"/>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26/04/67//ลงผล 20/5/67//รายงานผล20/5/67</v>
          </cell>
          <cell r="BC997"/>
          <cell r="BD997"/>
          <cell r="BE997"/>
          <cell r="BF997"/>
          <cell r="BG997"/>
          <cell r="BH997"/>
          <cell r="BI997"/>
          <cell r="BJ997"/>
          <cell r="BK997"/>
          <cell r="BL997"/>
          <cell r="BM997"/>
          <cell r="BN997"/>
          <cell r="BO997"/>
          <cell r="BP997"/>
          <cell r="BQ997"/>
          <cell r="BR997"/>
          <cell r="BS997"/>
          <cell r="BT997" t="str">
            <v>นางสาววริศรา อุปละ</v>
          </cell>
          <cell r="BU997">
            <v>888165010784</v>
          </cell>
          <cell r="BV997"/>
          <cell r="BW997"/>
          <cell r="BX997"/>
          <cell r="BY997"/>
          <cell r="BZ997"/>
          <cell r="CA997"/>
          <cell r="CB997"/>
          <cell r="CC997"/>
          <cell r="CD997" t="str">
            <v>นางสาววริศรา อุปละ</v>
          </cell>
          <cell r="CE997"/>
          <cell r="CF997"/>
          <cell r="CG997"/>
          <cell r="CH997"/>
          <cell r="CI997"/>
          <cell r="CJ997"/>
          <cell r="CK997"/>
          <cell r="CL997"/>
          <cell r="CM997"/>
          <cell r="CN997"/>
          <cell r="CO997"/>
          <cell r="CP997"/>
        </row>
        <row r="998">
          <cell r="B998">
            <v>2472</v>
          </cell>
          <cell r="C998">
            <v>1624</v>
          </cell>
          <cell r="D998">
            <v>25</v>
          </cell>
          <cell r="E998">
            <v>1</v>
          </cell>
          <cell r="F998">
            <v>2567</v>
          </cell>
          <cell r="G998">
            <v>800066729776</v>
          </cell>
          <cell r="H998" t="str">
            <v>นาย</v>
          </cell>
          <cell r="I998" t="str">
            <v>ประชาญ</v>
          </cell>
          <cell r="J998" t="str">
            <v>นำสม</v>
          </cell>
          <cell r="K998">
            <v>3501600167586</v>
          </cell>
          <cell r="L998" t="str">
            <v>ฮอด</v>
          </cell>
          <cell r="M998" t="str">
            <v>เชียงใหม่ 3</v>
          </cell>
          <cell r="N998">
            <v>8</v>
          </cell>
          <cell r="O998" t="str">
            <v>พัฒนาองค์กรชุมชน</v>
          </cell>
          <cell r="P998" t="str">
            <v>1.บุคคลค้ำประกัน</v>
          </cell>
          <cell r="Q998">
            <v>69535.75</v>
          </cell>
          <cell r="R998">
            <v>23245.86</v>
          </cell>
          <cell r="S998" t="str">
            <v>จังหวัดฮอด</v>
          </cell>
          <cell r="T998" t="str">
            <v>ผบE58</v>
          </cell>
          <cell r="U998">
            <v>2566</v>
          </cell>
          <cell r="V998"/>
          <cell r="W998"/>
          <cell r="X998"/>
          <cell r="Y998"/>
          <cell r="Z998"/>
          <cell r="AA998">
            <v>24</v>
          </cell>
          <cell r="AB998">
            <v>4</v>
          </cell>
          <cell r="AC998">
            <v>2566</v>
          </cell>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cell r="BD998"/>
          <cell r="BE998"/>
          <cell r="BF998"/>
          <cell r="BG998"/>
          <cell r="BH998"/>
          <cell r="BI998"/>
          <cell r="BJ998"/>
          <cell r="BK998"/>
          <cell r="BL998"/>
          <cell r="BM998"/>
          <cell r="BN998"/>
          <cell r="BO998"/>
          <cell r="BP998"/>
          <cell r="BQ998"/>
          <cell r="BR998"/>
          <cell r="BS998"/>
          <cell r="BT998" t="str">
            <v>นายประชาญ นำสม</v>
          </cell>
          <cell r="BU998">
            <v>888165010713</v>
          </cell>
          <cell r="BV998"/>
          <cell r="BW998"/>
          <cell r="BX998"/>
          <cell r="BY998"/>
          <cell r="BZ998"/>
          <cell r="CA998"/>
          <cell r="CB998"/>
          <cell r="CC998"/>
          <cell r="CD998" t="str">
            <v>นายประชาญ นำสม</v>
          </cell>
          <cell r="CE998"/>
          <cell r="CF998"/>
          <cell r="CG998"/>
          <cell r="CH998"/>
          <cell r="CI998"/>
          <cell r="CJ998"/>
          <cell r="CK998"/>
          <cell r="CL998"/>
          <cell r="CM998"/>
          <cell r="CN998"/>
          <cell r="CO998"/>
          <cell r="CP998"/>
        </row>
        <row r="999">
          <cell r="B999">
            <v>2473</v>
          </cell>
          <cell r="C999">
            <v>1625</v>
          </cell>
          <cell r="D999">
            <v>25</v>
          </cell>
          <cell r="E999">
            <v>1</v>
          </cell>
          <cell r="F999">
            <v>2567</v>
          </cell>
          <cell r="G999">
            <v>800089733789</v>
          </cell>
          <cell r="H999" t="str">
            <v>นาย</v>
          </cell>
          <cell r="I999" t="str">
            <v>สุนทร</v>
          </cell>
          <cell r="J999" t="str">
            <v>อุทิศลาภผล</v>
          </cell>
          <cell r="K999">
            <v>2500300023539</v>
          </cell>
          <cell r="L999" t="str">
            <v>ฮอด</v>
          </cell>
          <cell r="M999" t="str">
            <v>เชียงใหม่ 3</v>
          </cell>
          <cell r="N999">
            <v>8</v>
          </cell>
          <cell r="O999" t="str">
            <v>แก้ไขหนี้ฯ</v>
          </cell>
          <cell r="P999" t="str">
            <v>1.บุคคลค้ำประกัน</v>
          </cell>
          <cell r="Q999">
            <v>41660</v>
          </cell>
          <cell r="R999">
            <v>3972.03</v>
          </cell>
          <cell r="S999" t="str">
            <v>จังหวัดฮอด</v>
          </cell>
          <cell r="T999" t="str">
            <v>ผบE197</v>
          </cell>
          <cell r="U999">
            <v>2563</v>
          </cell>
          <cell r="V999" t="str">
            <v>ผบE3244</v>
          </cell>
          <cell r="W999">
            <v>2563</v>
          </cell>
          <cell r="X999">
            <v>9</v>
          </cell>
          <cell r="Y999">
            <v>9</v>
          </cell>
          <cell r="Z999">
            <v>2563</v>
          </cell>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cell r="BD999"/>
          <cell r="BE999"/>
          <cell r="BF999"/>
          <cell r="BG999"/>
          <cell r="BH999"/>
          <cell r="BI999"/>
          <cell r="BJ999"/>
          <cell r="BK999"/>
          <cell r="BL999"/>
          <cell r="BM999"/>
          <cell r="BN999"/>
          <cell r="BO999"/>
          <cell r="BP999"/>
          <cell r="BQ999"/>
          <cell r="BR999"/>
          <cell r="BS999"/>
          <cell r="BT999" t="str">
            <v>นายสุนทร อุทิศลาภผล</v>
          </cell>
          <cell r="BU999">
            <v>883263011092</v>
          </cell>
          <cell r="BV999"/>
          <cell r="BW999"/>
          <cell r="BX999"/>
          <cell r="BY999"/>
          <cell r="BZ999"/>
          <cell r="CA999"/>
          <cell r="CB999"/>
          <cell r="CC999"/>
          <cell r="CD999" t="str">
            <v>นายสุนทร อุทิศลาภผล</v>
          </cell>
          <cell r="CE999"/>
          <cell r="CF999"/>
          <cell r="CG999"/>
          <cell r="CH999"/>
          <cell r="CI999"/>
          <cell r="CJ999"/>
          <cell r="CK999"/>
          <cell r="CL999"/>
          <cell r="CM999"/>
          <cell r="CN999"/>
          <cell r="CO999"/>
          <cell r="CP999"/>
        </row>
        <row r="1000">
          <cell r="B1000">
            <v>2474</v>
          </cell>
          <cell r="C1000">
            <v>1626</v>
          </cell>
          <cell r="D1000">
            <v>25</v>
          </cell>
          <cell r="E1000">
            <v>1</v>
          </cell>
          <cell r="F1000">
            <v>2567</v>
          </cell>
          <cell r="G1000">
            <v>800089358017</v>
          </cell>
          <cell r="H1000" t="str">
            <v>นาย</v>
          </cell>
          <cell r="I1000" t="str">
            <v>สุบิน</v>
          </cell>
          <cell r="J1000" t="str">
            <v>ทอสาร</v>
          </cell>
          <cell r="K1000">
            <v>1509900656664</v>
          </cell>
          <cell r="L1000" t="str">
            <v>ฮอด</v>
          </cell>
          <cell r="M1000" t="str">
            <v>เชียงใหม่ 3</v>
          </cell>
          <cell r="N1000">
            <v>8</v>
          </cell>
          <cell r="O1000" t="str">
            <v>แก้ไขหนี้ฯ</v>
          </cell>
          <cell r="P1000" t="str">
            <v>1.บุคคลค้ำประกัน</v>
          </cell>
          <cell r="Q1000">
            <v>44162</v>
          </cell>
          <cell r="R1000">
            <v>6468.73</v>
          </cell>
          <cell r="S1000" t="str">
            <v>จังหวัดฮอด</v>
          </cell>
          <cell r="T1000" t="str">
            <v>ผบE836</v>
          </cell>
          <cell r="U1000">
            <v>2563</v>
          </cell>
          <cell r="V1000" t="str">
            <v>ผบE1061</v>
          </cell>
          <cell r="W1000">
            <v>2563</v>
          </cell>
          <cell r="X1000"/>
          <cell r="Y1000"/>
          <cell r="Z1000"/>
          <cell r="AA1000">
            <v>7</v>
          </cell>
          <cell r="AB1000">
            <v>12</v>
          </cell>
          <cell r="AC1000">
            <v>2563</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cell r="BM1000"/>
          <cell r="BN1000"/>
          <cell r="BO1000"/>
          <cell r="BP1000"/>
          <cell r="BQ1000"/>
          <cell r="BR1000"/>
          <cell r="BS1000"/>
          <cell r="BT1000" t="str">
            <v>นายสุบิน ทอสาร</v>
          </cell>
          <cell r="BU1000">
            <v>883263011090</v>
          </cell>
          <cell r="BV1000"/>
          <cell r="BW1000"/>
          <cell r="BX1000"/>
          <cell r="BY1000"/>
          <cell r="BZ1000"/>
          <cell r="CA1000"/>
          <cell r="CB1000"/>
          <cell r="CC1000"/>
          <cell r="CD1000" t="str">
            <v>นายสุบิน ทอสาร</v>
          </cell>
          <cell r="CE1000"/>
          <cell r="CF1000"/>
          <cell r="CG1000"/>
          <cell r="CH1000"/>
          <cell r="CI1000"/>
          <cell r="CJ1000"/>
          <cell r="CK1000"/>
          <cell r="CL1000"/>
          <cell r="CM1000"/>
          <cell r="CN1000"/>
          <cell r="CO1000"/>
          <cell r="CP1000"/>
        </row>
        <row r="1001">
          <cell r="B1001">
            <v>2475</v>
          </cell>
          <cell r="C1001">
            <v>1627</v>
          </cell>
          <cell r="D1001">
            <v>25</v>
          </cell>
          <cell r="E1001">
            <v>1</v>
          </cell>
          <cell r="F1001">
            <v>2567</v>
          </cell>
          <cell r="G1001">
            <v>80005146266</v>
          </cell>
          <cell r="H1001" t="str">
            <v>นาย</v>
          </cell>
          <cell r="I1001" t="str">
            <v>ธนกฤต</v>
          </cell>
          <cell r="J1001" t="str">
            <v>ธนันชัย</v>
          </cell>
          <cell r="K1001">
            <v>3501600181945</v>
          </cell>
          <cell r="L1001" t="str">
            <v>ฮอด</v>
          </cell>
          <cell r="M1001" t="str">
            <v>เชียงใหม่ 3</v>
          </cell>
          <cell r="N1001">
            <v>8</v>
          </cell>
          <cell r="O1001" t="str">
            <v>ธนาคารประชาชน</v>
          </cell>
          <cell r="P1001" t="str">
            <v>1.บุคคลค้ำประกัน</v>
          </cell>
          <cell r="Q1001">
            <v>101427.78</v>
          </cell>
          <cell r="R1001">
            <v>9789.56</v>
          </cell>
          <cell r="S1001" t="str">
            <v>จังหวัดฮอด</v>
          </cell>
          <cell r="T1001" t="str">
            <v>ผบE205</v>
          </cell>
          <cell r="U1001">
            <v>2563</v>
          </cell>
          <cell r="V1001" t="str">
            <v>ผบE334</v>
          </cell>
          <cell r="W1001">
            <v>2563</v>
          </cell>
          <cell r="X1001"/>
          <cell r="Y1001"/>
          <cell r="Z1001"/>
          <cell r="AA1001">
            <v>10</v>
          </cell>
          <cell r="AB1001">
            <v>9</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cell r="BD1001"/>
          <cell r="BE1001"/>
          <cell r="BF1001"/>
          <cell r="BG1001"/>
          <cell r="BH1001"/>
          <cell r="BI1001"/>
          <cell r="BJ1001"/>
          <cell r="BK1001"/>
          <cell r="BL1001"/>
          <cell r="BM1001"/>
          <cell r="BN1001"/>
          <cell r="BO1001"/>
          <cell r="BP1001"/>
          <cell r="BQ1001"/>
          <cell r="BR1001"/>
          <cell r="BS1001"/>
          <cell r="BT1001" t="str">
            <v>นายธนกฤต ธนันชัย</v>
          </cell>
          <cell r="BU1001">
            <v>883263011096</v>
          </cell>
          <cell r="BV1001"/>
          <cell r="BW1001"/>
          <cell r="BX1001"/>
          <cell r="BY1001"/>
          <cell r="BZ1001"/>
          <cell r="CA1001"/>
          <cell r="CB1001"/>
          <cell r="CC1001"/>
          <cell r="CD1001" t="str">
            <v>นายธนกฤต ธนันชัย</v>
          </cell>
          <cell r="CE1001"/>
          <cell r="CF1001"/>
          <cell r="CG1001"/>
          <cell r="CH1001"/>
          <cell r="CI1001"/>
          <cell r="CJ1001"/>
          <cell r="CK1001"/>
          <cell r="CL1001"/>
          <cell r="CM1001"/>
          <cell r="CN1001"/>
          <cell r="CO1001"/>
          <cell r="CP1001"/>
        </row>
        <row r="1002">
          <cell r="B1002">
            <v>2476</v>
          </cell>
          <cell r="C1002">
            <v>1628</v>
          </cell>
          <cell r="D1002">
            <v>25</v>
          </cell>
          <cell r="E1002">
            <v>1</v>
          </cell>
          <cell r="F1002">
            <v>2567</v>
          </cell>
          <cell r="G1002">
            <v>883263011089</v>
          </cell>
          <cell r="H1002" t="str">
            <v>นาย</v>
          </cell>
          <cell r="I1002" t="str">
            <v>อุทิศ</v>
          </cell>
          <cell r="J1002" t="str">
            <v>ทาหล้า</v>
          </cell>
          <cell r="K1002">
            <v>3501600202772</v>
          </cell>
          <cell r="L1002" t="str">
            <v>ฮอด</v>
          </cell>
          <cell r="M1002" t="str">
            <v>เชียงใหม่ 3</v>
          </cell>
          <cell r="N1002">
            <v>8</v>
          </cell>
          <cell r="O1002" t="str">
            <v>องค์กรชุมชน(รายบุคคล)</v>
          </cell>
          <cell r="P1002" t="str">
            <v>1.บุคคลค้ำประกัน</v>
          </cell>
          <cell r="Q1002">
            <v>40801.879999999997</v>
          </cell>
          <cell r="R1002">
            <v>13093.58</v>
          </cell>
          <cell r="S1002" t="str">
            <v>จังหวัดฮด</v>
          </cell>
          <cell r="T1002" t="str">
            <v>ผบE194</v>
          </cell>
          <cell r="U1002">
            <v>2563</v>
          </cell>
          <cell r="V1002" t="str">
            <v>ผบE322</v>
          </cell>
          <cell r="W1002">
            <v>2563</v>
          </cell>
          <cell r="X1002">
            <v>9</v>
          </cell>
          <cell r="Y1002">
            <v>9</v>
          </cell>
          <cell r="Z1002">
            <v>2563</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cell r="BD1002"/>
          <cell r="BE1002"/>
          <cell r="BF1002"/>
          <cell r="BG1002"/>
          <cell r="BH1002"/>
          <cell r="BI1002"/>
          <cell r="BJ1002"/>
          <cell r="BK1002"/>
          <cell r="BL1002"/>
          <cell r="BM1002"/>
          <cell r="BN1002"/>
          <cell r="BO1002"/>
          <cell r="BP1002"/>
          <cell r="BQ1002"/>
          <cell r="BR1002"/>
          <cell r="BS1002"/>
          <cell r="BT1002" t="str">
            <v>นายอุทิศ ทาหล้า</v>
          </cell>
          <cell r="BU1002">
            <v>883263011089</v>
          </cell>
          <cell r="BV1002"/>
          <cell r="BW1002"/>
          <cell r="BX1002"/>
          <cell r="BY1002"/>
          <cell r="BZ1002"/>
          <cell r="CA1002"/>
          <cell r="CB1002"/>
          <cell r="CC1002"/>
          <cell r="CD1002" t="str">
            <v>นายอุทิศ ทาหล้า</v>
          </cell>
          <cell r="CE1002"/>
          <cell r="CF1002"/>
          <cell r="CG1002"/>
          <cell r="CH1002"/>
          <cell r="CI1002"/>
          <cell r="CJ1002"/>
          <cell r="CK1002"/>
          <cell r="CL1002"/>
          <cell r="CM1002"/>
          <cell r="CN1002"/>
          <cell r="CO1002"/>
          <cell r="CP1002"/>
        </row>
        <row r="1003">
          <cell r="B1003">
            <v>2477</v>
          </cell>
          <cell r="C1003">
            <v>1629</v>
          </cell>
          <cell r="D1003">
            <v>25</v>
          </cell>
          <cell r="E1003">
            <v>1</v>
          </cell>
          <cell r="F1003">
            <v>2567</v>
          </cell>
          <cell r="G1003">
            <v>800087177864</v>
          </cell>
          <cell r="H1003" t="str">
            <v>นางสาว</v>
          </cell>
          <cell r="I1003" t="str">
            <v>พัชรินทร์</v>
          </cell>
          <cell r="J1003" t="str">
            <v>ณ วรรณติ๊บ</v>
          </cell>
          <cell r="K1003">
            <v>2501600024981</v>
          </cell>
          <cell r="L1003" t="str">
            <v>ฮอด</v>
          </cell>
          <cell r="M1003" t="str">
            <v>เชียงใหม่ 3</v>
          </cell>
          <cell r="N1003">
            <v>8</v>
          </cell>
          <cell r="O1003" t="str">
            <v>ธนาคารประชาชน</v>
          </cell>
          <cell r="P1003" t="str">
            <v>1.บุคคลค้ำประกัน</v>
          </cell>
          <cell r="Q1003">
            <v>43920.39</v>
          </cell>
          <cell r="R1003">
            <v>9175.02</v>
          </cell>
          <cell r="S1003" t="str">
            <v>จังหวัดฮอด</v>
          </cell>
          <cell r="T1003" t="str">
            <v>ผบE172</v>
          </cell>
          <cell r="U1003">
            <v>2563</v>
          </cell>
          <cell r="V1003" t="str">
            <v>ผบE2871</v>
          </cell>
          <cell r="W1003">
            <v>2563</v>
          </cell>
          <cell r="X1003"/>
          <cell r="Y1003"/>
          <cell r="Z1003"/>
          <cell r="AA1003">
            <v>3</v>
          </cell>
          <cell r="AB1003">
            <v>9</v>
          </cell>
          <cell r="AC1003">
            <v>2563</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cell r="BD1003"/>
          <cell r="BE1003"/>
          <cell r="BF1003"/>
          <cell r="BG1003"/>
          <cell r="BH1003"/>
          <cell r="BI1003"/>
          <cell r="BJ1003"/>
          <cell r="BK1003"/>
          <cell r="BL1003"/>
          <cell r="BM1003"/>
          <cell r="BN1003"/>
          <cell r="BO1003"/>
          <cell r="BP1003"/>
          <cell r="BQ1003"/>
          <cell r="BR1003"/>
          <cell r="BS1003"/>
          <cell r="BT1003" t="str">
            <v>นางสาวพัชรินทร์ ณ วรรณติ๊บ</v>
          </cell>
          <cell r="BU1003">
            <v>883263011085</v>
          </cell>
          <cell r="BV1003"/>
          <cell r="BW1003"/>
          <cell r="BX1003"/>
          <cell r="BY1003"/>
          <cell r="BZ1003"/>
          <cell r="CA1003"/>
          <cell r="CB1003"/>
          <cell r="CC1003"/>
          <cell r="CD1003" t="str">
            <v>นางสาวพัชรินทร์ ณ วรรณติ๊บ</v>
          </cell>
          <cell r="CE1003"/>
          <cell r="CF1003"/>
          <cell r="CG1003"/>
          <cell r="CH1003"/>
          <cell r="CI1003"/>
          <cell r="CJ1003"/>
          <cell r="CK1003"/>
          <cell r="CL1003"/>
          <cell r="CM1003"/>
          <cell r="CN1003"/>
          <cell r="CO1003"/>
          <cell r="CP1003"/>
        </row>
        <row r="1004">
          <cell r="B1004">
            <v>2478</v>
          </cell>
          <cell r="C1004">
            <v>1630</v>
          </cell>
          <cell r="D1004"/>
          <cell r="E1004"/>
          <cell r="F1004"/>
          <cell r="G1004">
            <v>800026549744</v>
          </cell>
          <cell r="H1004" t="str">
            <v>นาย</v>
          </cell>
          <cell r="I1004" t="str">
            <v>บุญมี</v>
          </cell>
          <cell r="J1004" t="str">
            <v>ปุกคำ</v>
          </cell>
          <cell r="K1004" t="str">
            <v>3 5009 00941 32 4</v>
          </cell>
          <cell r="L1004" t="str">
            <v>ฝาง</v>
          </cell>
          <cell r="M1004" t="str">
            <v>เชียงใหม่ 2</v>
          </cell>
          <cell r="N1004">
            <v>8</v>
          </cell>
          <cell r="O1004" t="str">
            <v>ธนาคารประชาชน</v>
          </cell>
          <cell r="P1004" t="str">
            <v>1.บุคคลค้ำประกัน</v>
          </cell>
          <cell r="Q1004"/>
          <cell r="R1004"/>
          <cell r="S1004" t="str">
            <v>จังหวัดฝาง</v>
          </cell>
          <cell r="T1004" t="str">
            <v>ผบ.601</v>
          </cell>
          <cell r="U1004">
            <v>2557</v>
          </cell>
          <cell r="V1004" t="str">
            <v>ผบ719</v>
          </cell>
          <cell r="W1004">
            <v>2557</v>
          </cell>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cell r="BD1004"/>
          <cell r="BE1004"/>
          <cell r="BF1004"/>
          <cell r="BG1004"/>
          <cell r="BH1004"/>
          <cell r="BI1004"/>
          <cell r="BJ1004"/>
          <cell r="BK1004"/>
          <cell r="BL1004"/>
          <cell r="BM1004"/>
          <cell r="BN1004"/>
          <cell r="BO1004"/>
          <cell r="BP1004"/>
          <cell r="BQ1004"/>
          <cell r="BR1004"/>
          <cell r="BS1004"/>
          <cell r="BT1004" t="str">
            <v>นายบุญมี ปุกคำ</v>
          </cell>
          <cell r="BU1004">
            <v>823857010025</v>
          </cell>
          <cell r="BV1004"/>
          <cell r="BW1004"/>
          <cell r="BX1004"/>
          <cell r="BY1004"/>
          <cell r="BZ1004"/>
          <cell r="CA1004"/>
          <cell r="CB1004"/>
          <cell r="CC1004"/>
          <cell r="CD1004" t="str">
            <v>นายบุญมี ปุกคำ</v>
          </cell>
          <cell r="CE1004"/>
          <cell r="CF1004"/>
          <cell r="CG1004"/>
          <cell r="CH1004"/>
          <cell r="CI1004"/>
          <cell r="CJ1004"/>
          <cell r="CK1004"/>
          <cell r="CL1004"/>
          <cell r="CM1004"/>
          <cell r="CN1004"/>
          <cell r="CO1004"/>
          <cell r="CP1004"/>
        </row>
        <row r="1005">
          <cell r="B1005">
            <v>2479</v>
          </cell>
          <cell r="C1005">
            <v>1631</v>
          </cell>
          <cell r="D1005"/>
          <cell r="E1005"/>
          <cell r="F1005"/>
          <cell r="G1005">
            <v>800026717614</v>
          </cell>
          <cell r="H1005" t="str">
            <v>นาง</v>
          </cell>
          <cell r="I1005" t="str">
            <v>กัลยกร</v>
          </cell>
          <cell r="J1005" t="str">
            <v>กันธิยะ</v>
          </cell>
          <cell r="K1005" t="str">
            <v>3 5009  00808 63 2</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ผบ.855</v>
          </cell>
          <cell r="U1005">
            <v>2558</v>
          </cell>
          <cell r="V1005" t="str">
            <v>ผบ.96</v>
          </cell>
          <cell r="W1005">
            <v>2559</v>
          </cell>
          <cell r="X1005"/>
          <cell r="Y1005"/>
          <cell r="Z1005"/>
          <cell r="AA1005">
            <v>25</v>
          </cell>
          <cell r="AB1005">
            <v>2</v>
          </cell>
          <cell r="AC1005">
            <v>2559</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 25/6/2567</v>
          </cell>
          <cell r="BC1005"/>
          <cell r="BD1005"/>
          <cell r="BE1005"/>
          <cell r="BF1005"/>
          <cell r="BG1005"/>
          <cell r="BH1005"/>
          <cell r="BI1005"/>
          <cell r="BJ1005"/>
          <cell r="BK1005"/>
          <cell r="BL1005"/>
          <cell r="BM1005"/>
          <cell r="BN1005"/>
          <cell r="BO1005"/>
          <cell r="BP1005"/>
          <cell r="BQ1005"/>
          <cell r="BR1005"/>
          <cell r="BS1005"/>
          <cell r="BT1005" t="str">
            <v>นางกัลยกร กันธิยะ</v>
          </cell>
          <cell r="BU1005">
            <v>823859010416</v>
          </cell>
          <cell r="BV1005" t="str">
            <v>1.นางกัลยกร  กันธิยะ 
2.นายชัย  กันธิยะ
3.นางนฤมล  ธรรมสุตร 
4.นายผรฬานฑ์หรือประพันธ์  ธรรมสุตร 
5.นางสาวอรพรรณ  ปัญญาวงค์</v>
          </cell>
          <cell r="BW1005" t="str">
            <v>จำเลยที่ 1
คู่สมรสจำเลยที่ 1
จำเลยที่ 2
คู่สมรสจำเลยที่ 2
จำเลยที่ 3</v>
          </cell>
          <cell r="BX1005" t="str">
            <v>3-5009-00808-63-2
3-5009-00808-62-4
3-5009-00813-80-6
3-5009-00813-79-2
1-5009-00025-43-7</v>
          </cell>
          <cell r="BY1005"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5</v>
          </cell>
          <cell r="CC1005"/>
          <cell r="CD1005" t="str">
            <v>นางกัลยกร กันธิยะ</v>
          </cell>
          <cell r="CE1005"/>
          <cell r="CF1005"/>
          <cell r="CG1005"/>
          <cell r="CH1005"/>
          <cell r="CI1005"/>
          <cell r="CJ1005"/>
          <cell r="CK1005"/>
          <cell r="CL1005"/>
          <cell r="CM1005"/>
          <cell r="CN1005"/>
          <cell r="CO1005"/>
          <cell r="CP1005"/>
        </row>
        <row r="1006">
          <cell r="B1006">
            <v>2480</v>
          </cell>
          <cell r="C1006">
            <v>1632</v>
          </cell>
          <cell r="D1006"/>
          <cell r="E1006"/>
          <cell r="F1006"/>
          <cell r="G1006">
            <v>800030878352</v>
          </cell>
          <cell r="H1006" t="str">
            <v>นาย</v>
          </cell>
          <cell r="I1006" t="str">
            <v>สมัย</v>
          </cell>
          <cell r="J1006" t="str">
            <v>ดวงวิลัย</v>
          </cell>
          <cell r="K1006" t="str">
            <v>3 5010 00348 36 9</v>
          </cell>
          <cell r="L1006" t="str">
            <v>แม่อาย</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ผบ.169</v>
          </cell>
          <cell r="U1006">
            <v>2557</v>
          </cell>
          <cell r="V1006" t="str">
            <v>ผบ.359</v>
          </cell>
          <cell r="W1006">
            <v>2557</v>
          </cell>
          <cell r="X1006">
            <v>15</v>
          </cell>
          <cell r="Y1006">
            <v>7</v>
          </cell>
          <cell r="Z1006">
            <v>2557</v>
          </cell>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cell r="BD1006"/>
          <cell r="BE1006"/>
          <cell r="BF1006"/>
          <cell r="BG1006"/>
          <cell r="BH1006"/>
          <cell r="BI1006"/>
          <cell r="BJ1006"/>
          <cell r="BK1006"/>
          <cell r="BL1006"/>
          <cell r="BM1006"/>
          <cell r="BN1006"/>
          <cell r="BO1006"/>
          <cell r="BP1006"/>
          <cell r="BQ1006"/>
          <cell r="BR1006"/>
          <cell r="BS1006"/>
          <cell r="BT1006" t="str">
            <v>นายสมัย ดวงวิลัย</v>
          </cell>
          <cell r="BU1006">
            <v>823857010294</v>
          </cell>
          <cell r="BV1006"/>
          <cell r="BW1006"/>
          <cell r="BX1006"/>
          <cell r="BY1006"/>
          <cell r="BZ1006"/>
          <cell r="CA1006"/>
          <cell r="CB1006"/>
          <cell r="CC1006"/>
          <cell r="CD1006" t="str">
            <v>นายสมัย ดวงวิลัย</v>
          </cell>
          <cell r="CE1006"/>
          <cell r="CF1006"/>
          <cell r="CG1006"/>
          <cell r="CH1006"/>
          <cell r="CI1006"/>
          <cell r="CJ1006"/>
          <cell r="CK1006"/>
          <cell r="CL1006"/>
          <cell r="CM1006"/>
          <cell r="CN1006"/>
          <cell r="CO1006"/>
          <cell r="CP1006"/>
        </row>
        <row r="1007">
          <cell r="B1007">
            <v>2481</v>
          </cell>
          <cell r="C1007">
            <v>1633</v>
          </cell>
          <cell r="D1007"/>
          <cell r="E1007"/>
          <cell r="F1007"/>
          <cell r="G1007">
            <v>800028200650</v>
          </cell>
          <cell r="H1007" t="str">
            <v>นางสาว</v>
          </cell>
          <cell r="I1007" t="str">
            <v>ศุภาพิชญ์</v>
          </cell>
          <cell r="J1007" t="str">
            <v>ศรีคงยศ</v>
          </cell>
          <cell r="K1007" t="str">
            <v>2 5009 00018 44 7</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ผบ.700</v>
          </cell>
          <cell r="U1007">
            <v>2557</v>
          </cell>
          <cell r="V1007" t="str">
            <v>ผบ.19</v>
          </cell>
          <cell r="W1007">
            <v>2558</v>
          </cell>
          <cell r="X1007">
            <v>28</v>
          </cell>
          <cell r="Y1007">
            <v>1</v>
          </cell>
          <cell r="Z1007">
            <v>2558</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25/6/2567</v>
          </cell>
          <cell r="BC1007"/>
          <cell r="BD1007"/>
          <cell r="BE1007"/>
          <cell r="BF1007"/>
          <cell r="BG1007"/>
          <cell r="BH1007"/>
          <cell r="BI1007"/>
          <cell r="BJ1007"/>
          <cell r="BK1007"/>
          <cell r="BL1007"/>
          <cell r="BM1007"/>
          <cell r="BN1007"/>
          <cell r="BO1007"/>
          <cell r="BP1007"/>
          <cell r="BQ1007"/>
          <cell r="BR1007"/>
          <cell r="BS1007"/>
          <cell r="BT1007" t="str">
            <v>นางสาวศุภาพิชญ์ ศรีคงยศ</v>
          </cell>
          <cell r="BU1007">
            <v>823857010446</v>
          </cell>
          <cell r="BV1007" t="str">
            <v>1.นางสาวศุภาพิขญ์  ศรียงยศ
2.นางสาวพรทิพย์  คำแหลง 
3.นางสาวศราภรณ์  บุญรอด
4.นายเฉลิมวุฒิ  พันธุระ</v>
          </cell>
          <cell r="BW1007" t="str">
            <v>จำเลยที่ 1
จำเลยที่ 2
จำเลยที่ 3
คู่สมรสจำเลยที่ 3</v>
          </cell>
          <cell r="BX1007" t="str">
            <v xml:space="preserve">2-5009-00018-44-7
2-5009-00024-77-3
1-5009-00100-39-1
1-5205-00006-26-5
</v>
          </cell>
          <cell r="BY1007"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7"/>
          <cell r="CA1007"/>
          <cell r="CB1007">
            <v>4</v>
          </cell>
          <cell r="CC1007"/>
          <cell r="CD1007" t="str">
            <v>นางสาวศุภาพิชญ์ ศรีคงยศ</v>
          </cell>
          <cell r="CE1007"/>
          <cell r="CF1007"/>
          <cell r="CG1007"/>
          <cell r="CH1007"/>
          <cell r="CI1007"/>
          <cell r="CJ1007"/>
          <cell r="CK1007"/>
          <cell r="CL1007"/>
          <cell r="CM1007"/>
          <cell r="CN1007"/>
          <cell r="CO1007"/>
          <cell r="CP1007"/>
        </row>
        <row r="1008">
          <cell r="B1008">
            <v>2482</v>
          </cell>
          <cell r="C1008">
            <v>1634</v>
          </cell>
          <cell r="D1008"/>
          <cell r="E1008"/>
          <cell r="F1008"/>
          <cell r="G1008">
            <v>800000964257</v>
          </cell>
          <cell r="H1008" t="str">
            <v>นางสาว</v>
          </cell>
          <cell r="I1008" t="str">
            <v>เครือวัลย์</v>
          </cell>
          <cell r="J1008" t="str">
            <v>ปัญญา</v>
          </cell>
          <cell r="K1008" t="str">
            <v>1 5009 00005 44 4</v>
          </cell>
          <cell r="L1008" t="str">
            <v>ฝาง</v>
          </cell>
          <cell r="M1008" t="str">
            <v>เชียงใหม่ 2</v>
          </cell>
          <cell r="N1008">
            <v>8</v>
          </cell>
          <cell r="O1008" t="str">
            <v>สินเชื่อแก้ไขหนี้สินภาคประชาชน</v>
          </cell>
          <cell r="P1008" t="str">
            <v>1.บุคคลค้ำประกัน</v>
          </cell>
          <cell r="Q1008"/>
          <cell r="R1008"/>
          <cell r="S1008" t="str">
            <v>จังหวัดฝาง</v>
          </cell>
          <cell r="T1008" t="str">
            <v>ผบ.748</v>
          </cell>
          <cell r="U1008">
            <v>2557</v>
          </cell>
          <cell r="V1008" t="str">
            <v>ผบ.874</v>
          </cell>
          <cell r="W1008">
            <v>2557</v>
          </cell>
          <cell r="X1008"/>
          <cell r="Y1008"/>
          <cell r="Z1008"/>
          <cell r="AA1008">
            <v>12</v>
          </cell>
          <cell r="AB1008">
            <v>12</v>
          </cell>
          <cell r="AC1008">
            <v>2557</v>
          </cell>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cell r="BC1008"/>
          <cell r="BD1008"/>
          <cell r="BE1008"/>
          <cell r="BF1008"/>
          <cell r="BG1008"/>
          <cell r="BH1008"/>
          <cell r="BI1008"/>
          <cell r="BJ1008"/>
          <cell r="BK1008"/>
          <cell r="BL1008"/>
          <cell r="BM1008"/>
          <cell r="BN1008"/>
          <cell r="BO1008"/>
          <cell r="BP1008"/>
          <cell r="BQ1008"/>
          <cell r="BR1008"/>
          <cell r="BS1008"/>
          <cell r="BT1008" t="str">
            <v>นางสาวเครือวัลย์ ปัญญา</v>
          </cell>
          <cell r="BU1008">
            <v>823857010674</v>
          </cell>
          <cell r="BV1008"/>
          <cell r="BW1008"/>
          <cell r="BX1008"/>
          <cell r="BY1008"/>
          <cell r="BZ1008"/>
          <cell r="CA1008"/>
          <cell r="CB1008"/>
          <cell r="CC1008"/>
          <cell r="CD1008" t="str">
            <v>นางสาวเครือวัลย์ ปัญญา</v>
          </cell>
          <cell r="CE1008"/>
          <cell r="CF1008"/>
          <cell r="CG1008"/>
          <cell r="CH1008"/>
          <cell r="CI1008"/>
          <cell r="CJ1008"/>
          <cell r="CK1008"/>
          <cell r="CL1008"/>
          <cell r="CM1008"/>
          <cell r="CN1008"/>
          <cell r="CO1008"/>
          <cell r="CP1008"/>
        </row>
        <row r="1009">
          <cell r="B1009">
            <v>2483</v>
          </cell>
          <cell r="C1009">
            <v>1635</v>
          </cell>
          <cell r="D1009">
            <v>25</v>
          </cell>
          <cell r="E1009">
            <v>1</v>
          </cell>
          <cell r="F1009">
            <v>2567</v>
          </cell>
          <cell r="G1009">
            <v>800034641038</v>
          </cell>
          <cell r="H1009" t="str">
            <v>นาง</v>
          </cell>
          <cell r="I1009" t="str">
            <v>เรณู</v>
          </cell>
          <cell r="J1009" t="str">
            <v>ยะวงค์</v>
          </cell>
          <cell r="K1009" t="str">
            <v>3 5017 00103 21 1</v>
          </cell>
          <cell r="L1009" t="str">
            <v>ดอยเต่า</v>
          </cell>
          <cell r="M1009" t="str">
            <v>เชียงใหม่ 3</v>
          </cell>
          <cell r="N1009">
            <v>8</v>
          </cell>
          <cell r="O1009" t="str">
            <v>องค์กรชุมชน</v>
          </cell>
          <cell r="P1009" t="str">
            <v>1.บุคคลค้ำประกัน</v>
          </cell>
          <cell r="Q1009"/>
          <cell r="R1009"/>
          <cell r="S1009" t="str">
            <v>จังหวัดฮอด</v>
          </cell>
          <cell r="T1009" t="str">
            <v>ผบE829</v>
          </cell>
          <cell r="U1009">
            <v>2564</v>
          </cell>
          <cell r="V1009" t="str">
            <v>ผบ908</v>
          </cell>
          <cell r="W1009">
            <v>2565</v>
          </cell>
          <cell r="X1009"/>
          <cell r="Y1009"/>
          <cell r="Z1009"/>
          <cell r="AA1009">
            <v>15</v>
          </cell>
          <cell r="AB1009">
            <v>2</v>
          </cell>
          <cell r="AC1009">
            <v>2565</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สืบทรัพย์ 21/05/67//ลงผล 23/5/67//รายงายผล25/5/67</v>
          </cell>
          <cell r="BC1009"/>
          <cell r="BD1009"/>
          <cell r="BE1009"/>
          <cell r="BF1009"/>
          <cell r="BG1009"/>
          <cell r="BH1009"/>
          <cell r="BI1009"/>
          <cell r="BJ1009"/>
          <cell r="BK1009"/>
          <cell r="BL1009"/>
          <cell r="BM1009"/>
          <cell r="BN1009"/>
          <cell r="BO1009"/>
          <cell r="BP1009"/>
          <cell r="BQ1009"/>
          <cell r="BR1009"/>
          <cell r="BS1009"/>
          <cell r="BT1009" t="str">
            <v>นางเรณู ยะวงค์</v>
          </cell>
          <cell r="BU1009">
            <v>823759010503</v>
          </cell>
          <cell r="BV1009"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09" t="str">
            <v>จำเลยที่ 1
คู่สมรสจำเลยที่ 1
จำเลยที่ 2
คู่สมรสจำเลยที่ 2
จำเลยที่ 3
คู่สมรสจำเลยที่ 3</v>
          </cell>
          <cell r="BX1009" t="str">
            <v>3-5017-00103-21-1
3-5017-00187-42-2
3-5017-00103-20-2
3-5013-00294-95-7
3-5017-00106-30-9
3-5017-00104-34-9</v>
          </cell>
          <cell r="BY100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09" t="str">
            <v>ไม่พบ</v>
          </cell>
          <cell r="CA1009"/>
          <cell r="CB1009">
            <v>6</v>
          </cell>
          <cell r="CC1009"/>
          <cell r="CD1009" t="str">
            <v>นางเรณู ยะวงค์</v>
          </cell>
          <cell r="CE1009"/>
          <cell r="CF1009"/>
          <cell r="CG1009"/>
          <cell r="CH1009"/>
          <cell r="CI1009"/>
          <cell r="CJ1009"/>
          <cell r="CK1009"/>
          <cell r="CL1009"/>
          <cell r="CM1009"/>
          <cell r="CN1009"/>
          <cell r="CO1009"/>
          <cell r="CP1009"/>
        </row>
        <row r="1010">
          <cell r="B1010">
            <v>2484</v>
          </cell>
          <cell r="C1010">
            <v>1636</v>
          </cell>
          <cell r="D1010">
            <v>25</v>
          </cell>
          <cell r="E1010">
            <v>1</v>
          </cell>
          <cell r="F1010">
            <v>2567</v>
          </cell>
          <cell r="G1010">
            <v>800036415464</v>
          </cell>
          <cell r="H1010" t="str">
            <v>นาย</v>
          </cell>
          <cell r="I1010" t="str">
            <v>พงษ์สนิท</v>
          </cell>
          <cell r="J1010" t="str">
            <v>มอยแก้ว</v>
          </cell>
          <cell r="K1010" t="str">
            <v>3 5017 00088 85 8</v>
          </cell>
          <cell r="L1010" t="str">
            <v>ดอยเต่า</v>
          </cell>
          <cell r="M1010" t="str">
            <v>เชียงใหม่ 3</v>
          </cell>
          <cell r="N1010">
            <v>8</v>
          </cell>
          <cell r="O1010" t="str">
            <v>พัฒนาองค์กร</v>
          </cell>
          <cell r="P1010" t="str">
            <v>1.บุคคลค้ำประกัน</v>
          </cell>
          <cell r="Q1010"/>
          <cell r="R1010"/>
          <cell r="S1010" t="str">
            <v>จังหวัดฮอด</v>
          </cell>
          <cell r="T1010" t="str">
            <v>ผบE564</v>
          </cell>
          <cell r="U1010">
            <v>2566</v>
          </cell>
          <cell r="V1010" t="str">
            <v>ผบE790</v>
          </cell>
          <cell r="W1010">
            <v>2566</v>
          </cell>
          <cell r="X1010"/>
          <cell r="Y1010"/>
          <cell r="Z1010"/>
          <cell r="AA1010">
            <v>11</v>
          </cell>
          <cell r="AB1010">
            <v>7</v>
          </cell>
          <cell r="AC1010">
            <v>2566</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7/05/67//ลงผล 27/5/67//</v>
          </cell>
          <cell r="BC1010"/>
          <cell r="BD1010"/>
          <cell r="BE1010"/>
          <cell r="BF1010"/>
          <cell r="BG1010"/>
          <cell r="BH1010"/>
          <cell r="BI1010"/>
          <cell r="BJ1010"/>
          <cell r="BK1010"/>
          <cell r="BL1010"/>
          <cell r="BM1010"/>
          <cell r="BN1010"/>
          <cell r="BO1010"/>
          <cell r="BP1010"/>
          <cell r="BQ1010"/>
          <cell r="BR1010"/>
          <cell r="BS1010"/>
          <cell r="BT1010" t="str">
            <v>นายพงษ์สนิท มอยแก้ว</v>
          </cell>
          <cell r="BU1010">
            <v>888166010046</v>
          </cell>
          <cell r="BV1010" t="str">
            <v>1.นายพงษ์สนิท มอยแก้ว
2.นางสาวดวงพร จันพระยา
3.นางเอื้อมพร สุยะเรือง
4.นายชัยวัฒน์ จันทร์แก้ว
5.นางสายทอง จันทร์แก้ว</v>
          </cell>
          <cell r="BW1010" t="str">
            <v>จำเลยที่ 1
คู่สมรสจำเลยที่ 1
จำเลยที่ 2
จำเลยที่ 3
คู่สมรสจำเลยที่ 3</v>
          </cell>
          <cell r="BX1010" t="str">
            <v xml:space="preserve">3-5017-00088-85-8
3-5017-00089-18-8
3-5017-00086-12-9
3-5016-00068-36-7
3-5017-00089-76-5
</v>
          </cell>
          <cell r="BY101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0" t="str">
            <v>พบ</v>
          </cell>
          <cell r="CA1010"/>
          <cell r="CB1010">
            <v>5</v>
          </cell>
          <cell r="CC1010"/>
          <cell r="CD1010" t="str">
            <v>นายพงษ์สนิท มอยแก้ว</v>
          </cell>
          <cell r="CE1010"/>
          <cell r="CF1010"/>
          <cell r="CG1010"/>
          <cell r="CH1010"/>
          <cell r="CI1010"/>
          <cell r="CJ1010"/>
          <cell r="CK1010"/>
          <cell r="CL1010"/>
          <cell r="CM1010"/>
          <cell r="CN1010"/>
          <cell r="CO1010"/>
          <cell r="CP1010"/>
        </row>
        <row r="1011">
          <cell r="B1011">
            <v>2485</v>
          </cell>
          <cell r="C1011">
            <v>1637</v>
          </cell>
          <cell r="D1011">
            <v>25</v>
          </cell>
          <cell r="E1011">
            <v>1</v>
          </cell>
          <cell r="F1011">
            <v>2567</v>
          </cell>
          <cell r="G1011">
            <v>800056997177</v>
          </cell>
          <cell r="H1011" t="str">
            <v>นาย</v>
          </cell>
          <cell r="I1011" t="str">
            <v>วรรณชัย</v>
          </cell>
          <cell r="J1011" t="str">
            <v>กาพย์ตุ้ม</v>
          </cell>
          <cell r="K1011" t="str">
            <v>3 5003 00041 91 8</v>
          </cell>
          <cell r="L1011" t="str">
            <v>แม่แจ่ม</v>
          </cell>
          <cell r="M1011" t="str">
            <v>เชียงใหม่ 3</v>
          </cell>
          <cell r="N1011">
            <v>8</v>
          </cell>
          <cell r="O1011" t="str">
            <v>องค์กรชุมชน</v>
          </cell>
          <cell r="P1011" t="str">
            <v>1.บุคคลค้ำประกัน</v>
          </cell>
          <cell r="Q1011"/>
          <cell r="R1011"/>
          <cell r="S1011" t="str">
            <v>จังหวัดฮอด</v>
          </cell>
          <cell r="T1011" t="str">
            <v>ผบE770</v>
          </cell>
          <cell r="U1011">
            <v>2565</v>
          </cell>
          <cell r="V1011" t="str">
            <v>ผบE853</v>
          </cell>
          <cell r="W1011">
            <v>2565</v>
          </cell>
          <cell r="X1011">
            <v>14</v>
          </cell>
          <cell r="Y1011">
            <v>11</v>
          </cell>
          <cell r="Z1011">
            <v>2565</v>
          </cell>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cell r="BI1011"/>
          <cell r="BJ1011"/>
          <cell r="BK1011"/>
          <cell r="BL1011"/>
          <cell r="BM1011"/>
          <cell r="BN1011"/>
          <cell r="BO1011"/>
          <cell r="BP1011"/>
          <cell r="BQ1011"/>
          <cell r="BR1011"/>
          <cell r="BS1011"/>
          <cell r="BT1011" t="str">
            <v>นายวรรณชัย กาพย์ตุ้ม</v>
          </cell>
          <cell r="BU1011">
            <v>0</v>
          </cell>
          <cell r="BV1011"/>
          <cell r="BW1011"/>
          <cell r="BX1011"/>
          <cell r="BY1011"/>
          <cell r="BZ1011"/>
          <cell r="CA1011"/>
          <cell r="CB1011"/>
          <cell r="CC1011"/>
          <cell r="CD1011" t="str">
            <v>นายวรรณชัย กาพย์ตุ้ม</v>
          </cell>
          <cell r="CE1011"/>
          <cell r="CF1011"/>
          <cell r="CG1011"/>
          <cell r="CH1011"/>
          <cell r="CI1011"/>
          <cell r="CJ1011"/>
          <cell r="CK1011"/>
          <cell r="CL1011"/>
          <cell r="CM1011"/>
          <cell r="CN1011"/>
          <cell r="CO1011"/>
          <cell r="CP1011"/>
        </row>
        <row r="1012">
          <cell r="B1012">
            <v>2486</v>
          </cell>
          <cell r="C1012">
            <v>1638</v>
          </cell>
          <cell r="D1012">
            <v>25</v>
          </cell>
          <cell r="E1012">
            <v>1</v>
          </cell>
          <cell r="F1012">
            <v>2567</v>
          </cell>
          <cell r="G1012">
            <v>800062007706</v>
          </cell>
          <cell r="H1012" t="str">
            <v>นาง</v>
          </cell>
          <cell r="I1012" t="str">
            <v>อาภา</v>
          </cell>
          <cell r="J1012" t="str">
            <v>อินใจ</v>
          </cell>
          <cell r="K1012" t="str">
            <v>3 5003 00373 43 1</v>
          </cell>
          <cell r="L1012" t="str">
            <v>แม่แจ่ม</v>
          </cell>
          <cell r="M1012" t="str">
            <v>เชียงใหม่ 3</v>
          </cell>
          <cell r="N1012">
            <v>8</v>
          </cell>
          <cell r="O1012" t="str">
            <v>ธนาคารประชาชน</v>
          </cell>
          <cell r="P1012" t="str">
            <v>1.บุคคลค้ำประกัน</v>
          </cell>
          <cell r="Q1012"/>
          <cell r="R1012"/>
          <cell r="S1012" t="str">
            <v>จังหวัดฮอด</v>
          </cell>
          <cell r="T1012" t="str">
            <v>ผบE56</v>
          </cell>
          <cell r="U1012">
            <v>2566</v>
          </cell>
          <cell r="V1012" t="str">
            <v>ผบE322</v>
          </cell>
          <cell r="W1012">
            <v>2566</v>
          </cell>
          <cell r="X1012"/>
          <cell r="Y1012"/>
          <cell r="Z1012"/>
          <cell r="AA1012">
            <v>25</v>
          </cell>
          <cell r="AB1012">
            <v>4</v>
          </cell>
          <cell r="AC1012">
            <v>2566</v>
          </cell>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cell r="BI1012"/>
          <cell r="BJ1012"/>
          <cell r="BK1012"/>
          <cell r="BL1012"/>
          <cell r="BM1012"/>
          <cell r="BN1012"/>
          <cell r="BO1012"/>
          <cell r="BP1012"/>
          <cell r="BQ1012"/>
          <cell r="BR1012"/>
          <cell r="BS1012"/>
          <cell r="BT1012" t="str">
            <v>นางอาภา อินใจ</v>
          </cell>
          <cell r="BU1012">
            <v>883263010592</v>
          </cell>
          <cell r="BV1012"/>
          <cell r="BW1012"/>
          <cell r="BX1012"/>
          <cell r="BY1012"/>
          <cell r="BZ1012"/>
          <cell r="CA1012"/>
          <cell r="CB1012"/>
          <cell r="CC1012"/>
          <cell r="CD1012" t="str">
            <v>นางอาภา อินใจ</v>
          </cell>
          <cell r="CE1012"/>
          <cell r="CF1012"/>
          <cell r="CG1012"/>
          <cell r="CH1012"/>
          <cell r="CI1012"/>
          <cell r="CJ1012"/>
          <cell r="CK1012"/>
          <cell r="CL1012"/>
          <cell r="CM1012"/>
          <cell r="CN1012"/>
          <cell r="CO1012"/>
          <cell r="CP1012"/>
        </row>
        <row r="1013">
          <cell r="B1013">
            <v>2487</v>
          </cell>
          <cell r="C1013">
            <v>1639</v>
          </cell>
          <cell r="D1013">
            <v>25</v>
          </cell>
          <cell r="E1013">
            <v>1</v>
          </cell>
          <cell r="F1013">
            <v>2567</v>
          </cell>
          <cell r="G1013">
            <v>800053960145</v>
          </cell>
          <cell r="H1013" t="str">
            <v>นาย</v>
          </cell>
          <cell r="I1013" t="str">
            <v>ชอบกัง</v>
          </cell>
          <cell r="J1013" t="str">
            <v>คมชายชาญ</v>
          </cell>
          <cell r="K1013" t="str">
            <v>5 5018 01070 27 6</v>
          </cell>
          <cell r="L1013" t="str">
            <v>อมก๋อย</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ผบ.1045</v>
          </cell>
          <cell r="U1013">
            <v>2562</v>
          </cell>
          <cell r="V1013"/>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cell r="BI1013"/>
          <cell r="BJ1013"/>
          <cell r="BK1013"/>
          <cell r="BL1013"/>
          <cell r="BM1013"/>
          <cell r="BN1013"/>
          <cell r="BO1013"/>
          <cell r="BP1013"/>
          <cell r="BQ1013"/>
          <cell r="BR1013"/>
          <cell r="BS1013"/>
          <cell r="BT1013" t="str">
            <v>นายชอบกัง คมชายชาญ</v>
          </cell>
          <cell r="BU1013">
            <v>883262011641</v>
          </cell>
          <cell r="BV1013"/>
          <cell r="BW1013"/>
          <cell r="BX1013"/>
          <cell r="BY1013"/>
          <cell r="BZ1013"/>
          <cell r="CA1013"/>
          <cell r="CB1013"/>
          <cell r="CC1013"/>
          <cell r="CD1013" t="str">
            <v>นายชอบกัง คมชายชาญ</v>
          </cell>
          <cell r="CE1013"/>
          <cell r="CF1013"/>
          <cell r="CG1013"/>
          <cell r="CH1013"/>
          <cell r="CI1013"/>
          <cell r="CJ1013"/>
          <cell r="CK1013"/>
          <cell r="CL1013"/>
          <cell r="CM1013"/>
          <cell r="CN1013"/>
          <cell r="CO1013"/>
          <cell r="CP1013"/>
        </row>
        <row r="1014">
          <cell r="B1014">
            <v>2488</v>
          </cell>
          <cell r="C1014">
            <v>1640</v>
          </cell>
          <cell r="D1014">
            <v>25</v>
          </cell>
          <cell r="E1014">
            <v>1</v>
          </cell>
          <cell r="F1014">
            <v>2567</v>
          </cell>
          <cell r="G1014">
            <v>800003170936</v>
          </cell>
          <cell r="H1014" t="str">
            <v>นาย</v>
          </cell>
          <cell r="I1014" t="str">
            <v>พัทธนันท์</v>
          </cell>
          <cell r="J1014" t="str">
            <v>รินทร์แก้ว</v>
          </cell>
          <cell r="K1014" t="str">
            <v>3 5003 00002 96 3</v>
          </cell>
          <cell r="L1014" t="str">
            <v>อมก๋อย</v>
          </cell>
          <cell r="M1014" t="str">
            <v xml:space="preserve">เชียงใหม่ 3 </v>
          </cell>
          <cell r="N1014">
            <v>8</v>
          </cell>
          <cell r="O1014" t="str">
            <v>ไทรทอง</v>
          </cell>
          <cell r="P1014" t="str">
            <v>1.บุคคลค้ำประกัน</v>
          </cell>
          <cell r="Q1014"/>
          <cell r="R1014"/>
          <cell r="S1014" t="str">
            <v>จังหวัดฮอด</v>
          </cell>
          <cell r="T1014" t="str">
            <v>ผบ.262</v>
          </cell>
          <cell r="U1014">
            <v>2560</v>
          </cell>
          <cell r="V1014" t="str">
            <v>ผบ.319</v>
          </cell>
          <cell r="W1014">
            <v>2560</v>
          </cell>
          <cell r="X1014"/>
          <cell r="Y1014"/>
          <cell r="Z1014"/>
          <cell r="AA1014">
            <v>5</v>
          </cell>
          <cell r="AB1014">
            <v>7</v>
          </cell>
          <cell r="AC1014">
            <v>2560</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cell r="BC1014"/>
          <cell r="BD1014"/>
          <cell r="BE1014"/>
          <cell r="BF1014"/>
          <cell r="BG1014"/>
          <cell r="BH1014"/>
          <cell r="BI1014"/>
          <cell r="BJ1014"/>
          <cell r="BK1014"/>
          <cell r="BL1014"/>
          <cell r="BM1014"/>
          <cell r="BN1014"/>
          <cell r="BO1014"/>
          <cell r="BP1014"/>
          <cell r="BQ1014"/>
          <cell r="BR1014"/>
          <cell r="BS1014"/>
          <cell r="BT1014" t="str">
            <v>นายพัทธนันท์ รินทร์แก้ว</v>
          </cell>
          <cell r="BU1014">
            <v>823759010486</v>
          </cell>
          <cell r="BV1014"/>
          <cell r="BW1014"/>
          <cell r="BX1014"/>
          <cell r="BY1014"/>
          <cell r="BZ1014"/>
          <cell r="CA1014"/>
          <cell r="CB1014"/>
          <cell r="CC1014"/>
          <cell r="CD1014" t="str">
            <v>นายพัทธนันท์ รินทร์แก้ว</v>
          </cell>
          <cell r="CE1014"/>
          <cell r="CF1014"/>
          <cell r="CG1014"/>
          <cell r="CH1014"/>
          <cell r="CI1014"/>
          <cell r="CJ1014"/>
          <cell r="CK1014"/>
          <cell r="CL1014"/>
          <cell r="CM1014"/>
          <cell r="CN1014"/>
          <cell r="CO1014"/>
          <cell r="CP1014"/>
        </row>
        <row r="1015">
          <cell r="B1015">
            <v>2489</v>
          </cell>
          <cell r="C1015">
            <v>1641</v>
          </cell>
          <cell r="D1015">
            <v>25</v>
          </cell>
          <cell r="E1015">
            <v>1</v>
          </cell>
          <cell r="F1015">
            <v>2567</v>
          </cell>
          <cell r="G1015">
            <v>800056042495</v>
          </cell>
          <cell r="H1015" t="str">
            <v>นาย</v>
          </cell>
          <cell r="I1015" t="str">
            <v>มานพ</v>
          </cell>
          <cell r="J1015" t="str">
            <v>แก้วติ</v>
          </cell>
          <cell r="K1015" t="str">
            <v>3 5018 00204 61 2</v>
          </cell>
          <cell r="L1015" t="str">
            <v>อมก๋อย</v>
          </cell>
          <cell r="M1015" t="str">
            <v>เชียงใหม่ 3</v>
          </cell>
          <cell r="N1015">
            <v>8</v>
          </cell>
          <cell r="O1015" t="str">
            <v>ธนาคารประชาชน</v>
          </cell>
          <cell r="P1015" t="str">
            <v>1.บุคคลค้ำประกัน</v>
          </cell>
          <cell r="Q1015"/>
          <cell r="R1015"/>
          <cell r="S1015" t="str">
            <v>จังหวัดฮอด</v>
          </cell>
          <cell r="T1015" t="str">
            <v>ผบE164</v>
          </cell>
          <cell r="U1015">
            <v>2563</v>
          </cell>
          <cell r="V1015" t="str">
            <v>ผบE277</v>
          </cell>
          <cell r="W1015">
            <v>2563</v>
          </cell>
          <cell r="X1015">
            <v>2</v>
          </cell>
          <cell r="Y1015">
            <v>9</v>
          </cell>
          <cell r="Z1015">
            <v>2563</v>
          </cell>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cell r="BI1015"/>
          <cell r="BJ1015"/>
          <cell r="BK1015"/>
          <cell r="BL1015"/>
          <cell r="BM1015"/>
          <cell r="BN1015"/>
          <cell r="BO1015"/>
          <cell r="BP1015"/>
          <cell r="BQ1015"/>
          <cell r="BR1015"/>
          <cell r="BS1015"/>
          <cell r="BT1015" t="str">
            <v>นายมานพ แก้วติ</v>
          </cell>
          <cell r="BU1015">
            <v>883262011643</v>
          </cell>
          <cell r="BV1015"/>
          <cell r="BW1015"/>
          <cell r="BX1015"/>
          <cell r="BY1015"/>
          <cell r="BZ1015"/>
          <cell r="CA1015"/>
          <cell r="CB1015"/>
          <cell r="CC1015"/>
          <cell r="CD1015" t="str">
            <v>นายมานพ แก้วติ</v>
          </cell>
          <cell r="CE1015"/>
          <cell r="CF1015"/>
          <cell r="CG1015"/>
          <cell r="CH1015"/>
          <cell r="CI1015"/>
          <cell r="CJ1015"/>
          <cell r="CK1015"/>
          <cell r="CL1015"/>
          <cell r="CM1015"/>
          <cell r="CN1015"/>
          <cell r="CO1015"/>
          <cell r="CP1015"/>
        </row>
        <row r="1016">
          <cell r="B1016">
            <v>2490</v>
          </cell>
          <cell r="C1016">
            <v>1642</v>
          </cell>
          <cell r="D1016">
            <v>25</v>
          </cell>
          <cell r="E1016">
            <v>1</v>
          </cell>
          <cell r="F1016">
            <v>2567</v>
          </cell>
          <cell r="G1016">
            <v>800074069314</v>
          </cell>
          <cell r="H1016" t="str">
            <v>นางสาว</v>
          </cell>
          <cell r="I1016" t="str">
            <v>ปัทมา</v>
          </cell>
          <cell r="J1016" t="str">
            <v>สกุลดิษฐ์</v>
          </cell>
          <cell r="K1016" t="str">
            <v>1 5018 00091 55 2</v>
          </cell>
          <cell r="L1016" t="str">
            <v>อมก๋อย</v>
          </cell>
          <cell r="M1016" t="str">
            <v>เชียงใหม่ 3</v>
          </cell>
          <cell r="N1016">
            <v>8</v>
          </cell>
          <cell r="O1016" t="str">
            <v>แก้ไขปัญหาหนี้นอกระบบ PSA</v>
          </cell>
          <cell r="P1016" t="str">
            <v>1.บุคคลค้ำประกัน</v>
          </cell>
          <cell r="Q1016"/>
          <cell r="R1016"/>
          <cell r="S1016" t="str">
            <v>จังหวัดฮอด</v>
          </cell>
          <cell r="T1016" t="str">
            <v>ผบ 1049</v>
          </cell>
          <cell r="U1016">
            <v>2562</v>
          </cell>
          <cell r="V1016" t="str">
            <v>ผบ1339</v>
          </cell>
          <cell r="W1016">
            <v>2562</v>
          </cell>
          <cell r="X1016">
            <v>3</v>
          </cell>
          <cell r="Y1016">
            <v>12</v>
          </cell>
          <cell r="Z1016">
            <v>2562</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cell r="BI1016"/>
          <cell r="BJ1016"/>
          <cell r="BK1016"/>
          <cell r="BL1016"/>
          <cell r="BM1016"/>
          <cell r="BN1016"/>
          <cell r="BO1016"/>
          <cell r="BP1016"/>
          <cell r="BQ1016"/>
          <cell r="BR1016"/>
          <cell r="BS1016"/>
          <cell r="BT1016" t="str">
            <v>นางสาวปัทมา สกุลดิษฐ์</v>
          </cell>
          <cell r="BU1016">
            <v>883262011651</v>
          </cell>
          <cell r="BV1016"/>
          <cell r="BW1016"/>
          <cell r="BX1016"/>
          <cell r="BY1016"/>
          <cell r="BZ1016"/>
          <cell r="CA1016"/>
          <cell r="CB1016"/>
          <cell r="CC1016"/>
          <cell r="CD1016" t="str">
            <v>นางสาวปัทมา สกุลดิษฐ์</v>
          </cell>
          <cell r="CE1016"/>
          <cell r="CF1016"/>
          <cell r="CG1016"/>
          <cell r="CH1016"/>
          <cell r="CI1016"/>
          <cell r="CJ1016"/>
          <cell r="CK1016"/>
          <cell r="CL1016"/>
          <cell r="CM1016"/>
          <cell r="CN1016"/>
          <cell r="CO1016"/>
          <cell r="CP1016"/>
        </row>
        <row r="1017">
          <cell r="B1017">
            <v>2491</v>
          </cell>
          <cell r="C1017">
            <v>1643</v>
          </cell>
          <cell r="D1017">
            <v>25</v>
          </cell>
          <cell r="E1017">
            <v>1</v>
          </cell>
          <cell r="F1017">
            <v>2567</v>
          </cell>
          <cell r="G1017">
            <v>800072148755</v>
          </cell>
          <cell r="H1017" t="str">
            <v>นาย</v>
          </cell>
          <cell r="I1017" t="str">
            <v>สยาม</v>
          </cell>
          <cell r="J1017" t="str">
            <v>จันทร์หล้า</v>
          </cell>
          <cell r="K1017" t="str">
            <v>1 5018 00057 15 0</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ผบ.1039</v>
          </cell>
          <cell r="U1017">
            <v>2562</v>
          </cell>
          <cell r="V1017" t="str">
            <v>ผบ1177</v>
          </cell>
          <cell r="W1017">
            <v>2562</v>
          </cell>
          <cell r="X1017"/>
          <cell r="Y1017"/>
          <cell r="Z1017"/>
          <cell r="AA1017">
            <v>19</v>
          </cell>
          <cell r="AB1017">
            <v>11</v>
          </cell>
          <cell r="AC1017">
            <v>2562</v>
          </cell>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cell r="BM1017"/>
          <cell r="BN1017"/>
          <cell r="BO1017"/>
          <cell r="BP1017"/>
          <cell r="BQ1017"/>
          <cell r="BR1017"/>
          <cell r="BS1017"/>
          <cell r="BT1017" t="str">
            <v>นายสยาม จันทร์หล้า</v>
          </cell>
          <cell r="BU1017">
            <v>883262011650</v>
          </cell>
          <cell r="BV1017"/>
          <cell r="BW1017"/>
          <cell r="BX1017"/>
          <cell r="BY1017"/>
          <cell r="BZ1017"/>
          <cell r="CA1017"/>
          <cell r="CB1017"/>
          <cell r="CC1017"/>
          <cell r="CD1017" t="str">
            <v>นายสยาม จันทร์หล้า</v>
          </cell>
          <cell r="CE1017"/>
          <cell r="CF1017"/>
          <cell r="CG1017"/>
          <cell r="CH1017"/>
          <cell r="CI1017"/>
          <cell r="CJ1017"/>
          <cell r="CK1017"/>
          <cell r="CL1017"/>
          <cell r="CM1017"/>
          <cell r="CN1017"/>
          <cell r="CO1017"/>
          <cell r="CP1017"/>
        </row>
        <row r="1018">
          <cell r="B1018">
            <v>2492</v>
          </cell>
          <cell r="C1018">
            <v>1644</v>
          </cell>
          <cell r="D1018">
            <v>25</v>
          </cell>
          <cell r="E1018">
            <v>1</v>
          </cell>
          <cell r="F1018">
            <v>2567</v>
          </cell>
          <cell r="G1018">
            <v>800053062934</v>
          </cell>
          <cell r="H1018" t="str">
            <v>นางสาว</v>
          </cell>
          <cell r="I1018" t="str">
            <v>กัญชรัตน์</v>
          </cell>
          <cell r="J1018" t="str">
            <v>ปู่ทอง</v>
          </cell>
          <cell r="K1018" t="str">
            <v>3 5018 00126 40 9</v>
          </cell>
          <cell r="L1018" t="str">
            <v>อมก๋อย</v>
          </cell>
          <cell r="M1018" t="str">
            <v>เชียงใหม่ 3</v>
          </cell>
          <cell r="N1018">
            <v>8</v>
          </cell>
          <cell r="O1018" t="str">
            <v>ธนาคารประชาชน</v>
          </cell>
          <cell r="P1018" t="str">
            <v>1.บุคคลค้ำประกัน</v>
          </cell>
          <cell r="Q1018"/>
          <cell r="R1018"/>
          <cell r="S1018" t="str">
            <v>จังหวัดฮอด</v>
          </cell>
          <cell r="T1018" t="str">
            <v>ผบ1048</v>
          </cell>
          <cell r="U1018">
            <v>2562</v>
          </cell>
          <cell r="V1018" t="str">
            <v>ผบ1181</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cell r="BM1018"/>
          <cell r="BN1018"/>
          <cell r="BO1018"/>
          <cell r="BP1018"/>
          <cell r="BQ1018"/>
          <cell r="BR1018"/>
          <cell r="BS1018"/>
          <cell r="BT1018" t="str">
            <v>นางสาวกัญชรัตน์ ปู่ทอง</v>
          </cell>
          <cell r="BU1018">
            <v>883262011648</v>
          </cell>
          <cell r="BV1018"/>
          <cell r="BW1018"/>
          <cell r="BX1018"/>
          <cell r="BY1018"/>
          <cell r="BZ1018"/>
          <cell r="CA1018"/>
          <cell r="CB1018"/>
          <cell r="CC1018"/>
          <cell r="CD1018" t="str">
            <v>นางสาวกัญชรัตน์ ปู่ทอง</v>
          </cell>
          <cell r="CE1018"/>
          <cell r="CF1018"/>
          <cell r="CG1018"/>
          <cell r="CH1018"/>
          <cell r="CI1018"/>
          <cell r="CJ1018"/>
          <cell r="CK1018"/>
          <cell r="CL1018"/>
          <cell r="CM1018"/>
          <cell r="CN1018"/>
          <cell r="CO1018"/>
          <cell r="CP1018"/>
        </row>
        <row r="1019">
          <cell r="B1019">
            <v>2493</v>
          </cell>
          <cell r="C1019">
            <v>1645</v>
          </cell>
          <cell r="D1019">
            <v>25</v>
          </cell>
          <cell r="E1019">
            <v>1</v>
          </cell>
          <cell r="F1019">
            <v>2567</v>
          </cell>
          <cell r="G1019">
            <v>800044730706</v>
          </cell>
          <cell r="H1019" t="str">
            <v>นางสาว</v>
          </cell>
          <cell r="I1019" t="str">
            <v>ธัญญรัตน์</v>
          </cell>
          <cell r="J1019" t="str">
            <v>ก้านต่อดอก</v>
          </cell>
          <cell r="K1019" t="str">
            <v>2 5018 01128 61 0</v>
          </cell>
          <cell r="L1019" t="str">
            <v>อมก๋อย</v>
          </cell>
          <cell r="M1019" t="str">
            <v>เชียงใหม่ 3</v>
          </cell>
          <cell r="N1019">
            <v>8</v>
          </cell>
          <cell r="O1019" t="str">
            <v>องค์กรชุมชน</v>
          </cell>
          <cell r="P1019" t="str">
            <v>1.บุคคลค้ำประกัน</v>
          </cell>
          <cell r="Q1019"/>
          <cell r="R1019"/>
          <cell r="S1019" t="str">
            <v>จังหวัดฮอด</v>
          </cell>
          <cell r="T1019" t="str">
            <v>ผบ.260</v>
          </cell>
          <cell r="U1019">
            <v>2560</v>
          </cell>
          <cell r="V1019" t="str">
            <v>ผบ.262</v>
          </cell>
          <cell r="W1019">
            <v>2560</v>
          </cell>
          <cell r="X1019">
            <v>14</v>
          </cell>
          <cell r="Y1019">
            <v>6</v>
          </cell>
          <cell r="Z1019">
            <v>2560</v>
          </cell>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cell r="BM1019"/>
          <cell r="BN1019"/>
          <cell r="BO1019"/>
          <cell r="BP1019"/>
          <cell r="BQ1019"/>
          <cell r="BR1019"/>
          <cell r="BS1019"/>
          <cell r="BT1019" t="str">
            <v>นางสาวธัญญรัตน์ ก้านต่อดอก</v>
          </cell>
          <cell r="BU1019">
            <v>823759010509</v>
          </cell>
          <cell r="BV1019"/>
          <cell r="BW1019"/>
          <cell r="BX1019"/>
          <cell r="BY1019"/>
          <cell r="BZ1019"/>
          <cell r="CA1019"/>
          <cell r="CB1019"/>
          <cell r="CC1019"/>
          <cell r="CD1019" t="str">
            <v>นางสาวธัญญรัตน์ ก้านต่อดอก</v>
          </cell>
          <cell r="CE1019"/>
          <cell r="CF1019"/>
          <cell r="CG1019"/>
          <cell r="CH1019"/>
          <cell r="CI1019"/>
          <cell r="CJ1019"/>
          <cell r="CK1019"/>
          <cell r="CL1019"/>
          <cell r="CM1019"/>
          <cell r="CN1019"/>
          <cell r="CO1019"/>
          <cell r="CP1019"/>
        </row>
        <row r="1020">
          <cell r="B1020">
            <v>2494</v>
          </cell>
          <cell r="C1020">
            <v>1646</v>
          </cell>
          <cell r="D1020">
            <v>25</v>
          </cell>
          <cell r="E1020">
            <v>1</v>
          </cell>
          <cell r="F1020">
            <v>2567</v>
          </cell>
          <cell r="G1020">
            <v>800064954871</v>
          </cell>
          <cell r="H1020" t="str">
            <v>นางสาว</v>
          </cell>
          <cell r="I1020" t="str">
            <v>พรรณี</v>
          </cell>
          <cell r="J1020" t="str">
            <v>เมืองมา</v>
          </cell>
          <cell r="K1020" t="str">
            <v>2 5016 00017 05 5</v>
          </cell>
          <cell r="L1020" t="str">
            <v>อมก๋อย</v>
          </cell>
          <cell r="M1020" t="str">
            <v>เชียงใหม่ 3</v>
          </cell>
          <cell r="N1020">
            <v>8</v>
          </cell>
          <cell r="O1020" t="str">
            <v>ธนาคารประชาชน</v>
          </cell>
          <cell r="P1020" t="str">
            <v>1.บุคคลค้ำประกัน</v>
          </cell>
          <cell r="Q1020"/>
          <cell r="R1020"/>
          <cell r="S1020" t="str">
            <v>จังหวัดฮอด</v>
          </cell>
          <cell r="T1020" t="str">
            <v>ผบ1034</v>
          </cell>
          <cell r="U1020">
            <v>2562</v>
          </cell>
          <cell r="V1020" t="str">
            <v>ผบ1172</v>
          </cell>
          <cell r="W1020">
            <v>2562</v>
          </cell>
          <cell r="X1020"/>
          <cell r="Y1020"/>
          <cell r="Z1020"/>
          <cell r="AA1020">
            <v>19</v>
          </cell>
          <cell r="AB1020">
            <v>11</v>
          </cell>
          <cell r="AC1020">
            <v>2562</v>
          </cell>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cell r="BM1020"/>
          <cell r="BN1020"/>
          <cell r="BO1020"/>
          <cell r="BP1020"/>
          <cell r="BQ1020"/>
          <cell r="BR1020"/>
          <cell r="BS1020"/>
          <cell r="BT1020" t="str">
            <v>นางสาวพรรณี เมืองมา</v>
          </cell>
          <cell r="BU1020">
            <v>883262011658</v>
          </cell>
          <cell r="BV1020"/>
          <cell r="BW1020"/>
          <cell r="BX1020"/>
          <cell r="BY1020"/>
          <cell r="BZ1020"/>
          <cell r="CA1020"/>
          <cell r="CB1020"/>
          <cell r="CC1020"/>
          <cell r="CD1020" t="str">
            <v>นางสาวพรรณี เมืองมา</v>
          </cell>
          <cell r="CE1020"/>
          <cell r="CF1020"/>
          <cell r="CG1020"/>
          <cell r="CH1020"/>
          <cell r="CI1020"/>
          <cell r="CJ1020"/>
          <cell r="CK1020"/>
          <cell r="CL1020"/>
          <cell r="CM1020"/>
          <cell r="CN1020"/>
          <cell r="CO1020"/>
          <cell r="CP1020"/>
        </row>
        <row r="1021">
          <cell r="B1021">
            <v>2495</v>
          </cell>
          <cell r="C1021">
            <v>1647</v>
          </cell>
          <cell r="D1021"/>
          <cell r="E1021"/>
          <cell r="F1021"/>
          <cell r="G1021">
            <v>800027063661</v>
          </cell>
          <cell r="H1021" t="str">
            <v>นาย</v>
          </cell>
          <cell r="I1021" t="str">
            <v>อินเนตร</v>
          </cell>
          <cell r="J1021" t="str">
            <v>อุ่นจิตร</v>
          </cell>
          <cell r="K1021" t="str">
            <v>3 5016 00324 85 1</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ผบE209</v>
          </cell>
          <cell r="U1021">
            <v>2563</v>
          </cell>
          <cell r="V1021" t="str">
            <v>ผบE330</v>
          </cell>
          <cell r="W1021">
            <v>2563</v>
          </cell>
          <cell r="X1021">
            <v>10</v>
          </cell>
          <cell r="Y1021">
            <v>9</v>
          </cell>
          <cell r="Z1021">
            <v>2563</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cell r="BM1021"/>
          <cell r="BN1021"/>
          <cell r="BO1021"/>
          <cell r="BP1021"/>
          <cell r="BQ1021"/>
          <cell r="BR1021"/>
          <cell r="BS1021"/>
          <cell r="BT1021" t="str">
            <v>นายอินเนตร อุ่นจิตร</v>
          </cell>
          <cell r="BU1021">
            <v>823758010097</v>
          </cell>
          <cell r="BV1021"/>
          <cell r="BW1021"/>
          <cell r="BX1021"/>
          <cell r="BY1021"/>
          <cell r="BZ1021"/>
          <cell r="CA1021"/>
          <cell r="CB1021"/>
          <cell r="CC1021"/>
          <cell r="CD1021" t="str">
            <v>นายอินเนตร อุ่นจิตร</v>
          </cell>
          <cell r="CE1021"/>
          <cell r="CF1021"/>
          <cell r="CG1021"/>
          <cell r="CH1021"/>
          <cell r="CI1021"/>
          <cell r="CJ1021"/>
          <cell r="CK1021"/>
          <cell r="CL1021"/>
          <cell r="CM1021"/>
          <cell r="CN1021"/>
          <cell r="CO1021"/>
          <cell r="CP1021"/>
        </row>
        <row r="1022">
          <cell r="B1022">
            <v>2496</v>
          </cell>
          <cell r="C1022">
            <v>1648</v>
          </cell>
          <cell r="D1022">
            <v>25</v>
          </cell>
          <cell r="E1022">
            <v>1</v>
          </cell>
          <cell r="F1022">
            <v>2567</v>
          </cell>
          <cell r="G1022">
            <v>800061087782</v>
          </cell>
          <cell r="H1022" t="str">
            <v>นาย</v>
          </cell>
          <cell r="I1022" t="str">
            <v xml:space="preserve">ณัษฐพงษ์ </v>
          </cell>
          <cell r="J1022" t="str">
            <v>ไชยพงศ์กูล</v>
          </cell>
          <cell r="K1022" t="str">
            <v>3 5103 00373 66 0</v>
          </cell>
          <cell r="L1022" t="str">
            <v>จอมทอง</v>
          </cell>
          <cell r="M1022" t="str">
            <v>เชียงใหม่ 3</v>
          </cell>
          <cell r="N1022">
            <v>8</v>
          </cell>
          <cell r="O1022" t="str">
            <v>ธนาคารประชาชน</v>
          </cell>
          <cell r="P1022" t="str">
            <v>1.บุคคลค้ำประกัน</v>
          </cell>
          <cell r="Q1022"/>
          <cell r="R1022"/>
          <cell r="S1022" t="str">
            <v>จังหวัดลำพูน</v>
          </cell>
          <cell r="T1022" t="str">
            <v>ผบ.1100</v>
          </cell>
          <cell r="U1022">
            <v>2561</v>
          </cell>
          <cell r="V1022" t="str">
            <v>ผบ.1865</v>
          </cell>
          <cell r="W1022">
            <v>2561</v>
          </cell>
          <cell r="X1022"/>
          <cell r="Y1022"/>
          <cell r="Z1022"/>
          <cell r="AA1022">
            <v>16</v>
          </cell>
          <cell r="AB1022">
            <v>7</v>
          </cell>
          <cell r="AC1022">
            <v>2561</v>
          </cell>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cell r="BM1022"/>
          <cell r="BN1022"/>
          <cell r="BO1022"/>
          <cell r="BP1022"/>
          <cell r="BQ1022"/>
          <cell r="BR1022"/>
          <cell r="BS1022"/>
          <cell r="BT1022" t="str">
            <v>นายณัษฐพงษ์  ไชยพงศ์กูล</v>
          </cell>
          <cell r="BU1022">
            <v>823761010047</v>
          </cell>
          <cell r="BV1022"/>
          <cell r="BW1022"/>
          <cell r="BX1022"/>
          <cell r="BY1022"/>
          <cell r="BZ1022"/>
          <cell r="CA1022"/>
          <cell r="CB1022"/>
          <cell r="CC1022"/>
          <cell r="CD1022" t="str">
            <v>นายณัษฐพงษ์  ไชยพงศ์กูล</v>
          </cell>
          <cell r="CE1022"/>
          <cell r="CF1022"/>
          <cell r="CG1022"/>
          <cell r="CH1022"/>
          <cell r="CI1022"/>
          <cell r="CJ1022"/>
          <cell r="CK1022"/>
          <cell r="CL1022"/>
          <cell r="CM1022"/>
          <cell r="CN1022"/>
          <cell r="CO1022"/>
          <cell r="CP1022"/>
        </row>
        <row r="1023">
          <cell r="B1023">
            <v>2497</v>
          </cell>
          <cell r="C1023">
            <v>1649</v>
          </cell>
          <cell r="D1023">
            <v>25</v>
          </cell>
          <cell r="E1023">
            <v>1</v>
          </cell>
          <cell r="F1023">
            <v>2567</v>
          </cell>
          <cell r="G1023">
            <v>800050353856</v>
          </cell>
          <cell r="H1023" t="str">
            <v>นาง</v>
          </cell>
          <cell r="I1023" t="str">
            <v>อำไพ</v>
          </cell>
          <cell r="J1023" t="str">
            <v>ตั๋นแก้ว</v>
          </cell>
          <cell r="K1023" t="str">
            <v>3 5002 00252 67 4</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แขวงเชียงใหม่</v>
          </cell>
          <cell r="T1023" t="str">
            <v>ผบ3700</v>
          </cell>
          <cell r="U1023">
            <v>2560</v>
          </cell>
          <cell r="V1023" t="str">
            <v>ผบ5138</v>
          </cell>
          <cell r="W1023">
            <v>2560</v>
          </cell>
          <cell r="X1023">
            <v>31</v>
          </cell>
          <cell r="Y1023">
            <v>7</v>
          </cell>
          <cell r="Z1023">
            <v>2560</v>
          </cell>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cell r="BI1023"/>
          <cell r="BJ1023"/>
          <cell r="BK1023"/>
          <cell r="BL1023"/>
          <cell r="BM1023"/>
          <cell r="BN1023"/>
          <cell r="BO1023"/>
          <cell r="BP1023"/>
          <cell r="BQ1023"/>
          <cell r="BR1023"/>
          <cell r="BS1023"/>
          <cell r="BT1023" t="str">
            <v>นางอำไพ ตั๋นแก้ว</v>
          </cell>
          <cell r="BU1023">
            <v>823760010021</v>
          </cell>
          <cell r="BV1023"/>
          <cell r="BW1023"/>
          <cell r="BX1023"/>
          <cell r="BY1023"/>
          <cell r="BZ1023"/>
          <cell r="CA1023"/>
          <cell r="CB1023"/>
          <cell r="CC1023"/>
          <cell r="CD1023" t="str">
            <v>นางอำไพ ตั๋นแก้ว</v>
          </cell>
          <cell r="CE1023"/>
          <cell r="CF1023"/>
          <cell r="CG1023"/>
          <cell r="CH1023"/>
          <cell r="CI1023"/>
          <cell r="CJ1023"/>
          <cell r="CK1023"/>
          <cell r="CL1023"/>
          <cell r="CM1023"/>
          <cell r="CN1023"/>
          <cell r="CO1023"/>
          <cell r="CP1023"/>
        </row>
        <row r="1024">
          <cell r="B1024">
            <v>2498</v>
          </cell>
          <cell r="C1024">
            <v>1650</v>
          </cell>
          <cell r="D1024">
            <v>25</v>
          </cell>
          <cell r="E1024">
            <v>1</v>
          </cell>
          <cell r="F1024">
            <v>2567</v>
          </cell>
          <cell r="G1024">
            <v>800024869722</v>
          </cell>
          <cell r="H1024" t="str">
            <v>นาง</v>
          </cell>
          <cell r="I1024" t="str">
            <v>พิรานันท์</v>
          </cell>
          <cell r="J1024" t="str">
            <v>ธนัชเกียรติศิริ</v>
          </cell>
          <cell r="K1024" t="str">
            <v>3 5012 00752 12 1</v>
          </cell>
          <cell r="L1024" t="str">
            <v>จอมทอง</v>
          </cell>
          <cell r="M1024" t="str">
            <v xml:space="preserve">เชียงใหม่ 3 </v>
          </cell>
          <cell r="N1024">
            <v>8</v>
          </cell>
          <cell r="O1024" t="str">
            <v>ธนาคารประชาชน</v>
          </cell>
          <cell r="P1024" t="str">
            <v>1.บุคคลค้ำประกัน</v>
          </cell>
          <cell r="Q1024"/>
          <cell r="R1024"/>
          <cell r="S1024" t="str">
            <v>แขวงเชียงใหม่</v>
          </cell>
          <cell r="T1024" t="str">
            <v>ผบ.3699</v>
          </cell>
          <cell r="U1024">
            <v>2560</v>
          </cell>
          <cell r="V1024">
            <v>7269</v>
          </cell>
          <cell r="W1024">
            <v>2560</v>
          </cell>
          <cell r="X1024"/>
          <cell r="Y1024"/>
          <cell r="Z1024"/>
          <cell r="AA1024">
            <v>29</v>
          </cell>
          <cell r="AB1024">
            <v>8</v>
          </cell>
          <cell r="AC1024">
            <v>2560</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cell r="BI1024"/>
          <cell r="BJ1024"/>
          <cell r="BK1024"/>
          <cell r="BL1024"/>
          <cell r="BM1024"/>
          <cell r="BN1024"/>
          <cell r="BO1024"/>
          <cell r="BP1024"/>
          <cell r="BQ1024"/>
          <cell r="BR1024"/>
          <cell r="BS1024"/>
          <cell r="BT1024" t="str">
            <v>นางพิรานันท์ ธนัชเกียรติศิริ</v>
          </cell>
          <cell r="BU1024">
            <v>823758010635</v>
          </cell>
          <cell r="BV1024"/>
          <cell r="BW1024"/>
          <cell r="BX1024"/>
          <cell r="BY1024"/>
          <cell r="BZ1024"/>
          <cell r="CA1024"/>
          <cell r="CB1024"/>
          <cell r="CC1024"/>
          <cell r="CD1024" t="str">
            <v>นางพิรานันท์ ธนัชเกียรติศิริ</v>
          </cell>
          <cell r="CE1024"/>
          <cell r="CF1024"/>
          <cell r="CG1024"/>
          <cell r="CH1024"/>
          <cell r="CI1024"/>
          <cell r="CJ1024"/>
          <cell r="CK1024"/>
          <cell r="CL1024"/>
          <cell r="CM1024"/>
          <cell r="CN1024"/>
          <cell r="CO1024"/>
          <cell r="CP1024"/>
        </row>
        <row r="1025">
          <cell r="B1025">
            <v>2499</v>
          </cell>
          <cell r="C1025">
            <v>1651</v>
          </cell>
          <cell r="D1025">
            <v>25</v>
          </cell>
          <cell r="E1025">
            <v>1</v>
          </cell>
          <cell r="F1025">
            <v>2567</v>
          </cell>
          <cell r="G1025">
            <v>800054497907</v>
          </cell>
          <cell r="H1025" t="str">
            <v>นาย</v>
          </cell>
          <cell r="I1025" t="str">
            <v>วิโรจน์</v>
          </cell>
          <cell r="J1025" t="str">
            <v>ตาจาย</v>
          </cell>
          <cell r="K1025" t="str">
            <v>3 5002 00389 45 9</v>
          </cell>
          <cell r="L1025" t="str">
            <v>จอมทอง</v>
          </cell>
          <cell r="M1025" t="str">
            <v>เชียงใหม่ 3</v>
          </cell>
          <cell r="N1025">
            <v>8</v>
          </cell>
          <cell r="O1025" t="str">
            <v>ธนาคารประชาชน</v>
          </cell>
          <cell r="P1025" t="str">
            <v>1.บุคคลค้ำประกัน</v>
          </cell>
          <cell r="Q1025"/>
          <cell r="R1025"/>
          <cell r="S1025" t="str">
            <v>แขวงเชียงใหม่</v>
          </cell>
          <cell r="T1025" t="str">
            <v>ผบ.9136</v>
          </cell>
          <cell r="U1025">
            <v>2560</v>
          </cell>
          <cell r="V1025" t="str">
            <v>ผบ.10028</v>
          </cell>
          <cell r="W1025">
            <v>2560</v>
          </cell>
          <cell r="X1025">
            <v>16</v>
          </cell>
          <cell r="Y1025">
            <v>10</v>
          </cell>
          <cell r="Z1025">
            <v>2560</v>
          </cell>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cell r="BD1025"/>
          <cell r="BE1025"/>
          <cell r="BF1025"/>
          <cell r="BG1025"/>
          <cell r="BH1025"/>
          <cell r="BI1025"/>
          <cell r="BJ1025"/>
          <cell r="BK1025"/>
          <cell r="BL1025"/>
          <cell r="BM1025"/>
          <cell r="BN1025"/>
          <cell r="BO1025"/>
          <cell r="BP1025"/>
          <cell r="BQ1025"/>
          <cell r="BR1025"/>
          <cell r="BS1025"/>
          <cell r="BT1025" t="str">
            <v>นายวิโรจน์ ตาจาย</v>
          </cell>
          <cell r="BU1025">
            <v>823760010138</v>
          </cell>
          <cell r="BV1025"/>
          <cell r="BW1025"/>
          <cell r="BX1025"/>
          <cell r="BY1025"/>
          <cell r="BZ1025"/>
          <cell r="CA1025"/>
          <cell r="CB1025"/>
          <cell r="CC1025"/>
          <cell r="CD1025" t="str">
            <v>นายวิโรจน์ ตาจาย</v>
          </cell>
          <cell r="CE1025"/>
          <cell r="CF1025"/>
          <cell r="CG1025"/>
          <cell r="CH1025"/>
          <cell r="CI1025"/>
          <cell r="CJ1025"/>
          <cell r="CK1025"/>
          <cell r="CL1025"/>
          <cell r="CM1025"/>
          <cell r="CN1025"/>
          <cell r="CO1025"/>
          <cell r="CP1025"/>
        </row>
        <row r="1026">
          <cell r="B1026">
            <v>2500</v>
          </cell>
          <cell r="C1026">
            <v>1652</v>
          </cell>
          <cell r="D1026">
            <v>25</v>
          </cell>
          <cell r="E1026">
            <v>1</v>
          </cell>
          <cell r="F1026">
            <v>2567</v>
          </cell>
          <cell r="G1026">
            <v>800054498715</v>
          </cell>
          <cell r="H1026" t="str">
            <v>นาย</v>
          </cell>
          <cell r="I1026" t="str">
            <v>ประสาน</v>
          </cell>
          <cell r="J1026" t="str">
            <v>เย็นทรวง</v>
          </cell>
          <cell r="K1026" t="str">
            <v>3 5099 00305 48 5</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ผบ.3701</v>
          </cell>
          <cell r="U1026">
            <v>2560</v>
          </cell>
          <cell r="V1026">
            <v>5145</v>
          </cell>
          <cell r="W1026">
            <v>2560</v>
          </cell>
          <cell r="X1026"/>
          <cell r="Y1026"/>
          <cell r="Z1026"/>
          <cell r="AA1026">
            <v>13</v>
          </cell>
          <cell r="AB1026">
            <v>7</v>
          </cell>
          <cell r="AC1026">
            <v>2560</v>
          </cell>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cell r="BM1026"/>
          <cell r="BN1026"/>
          <cell r="BO1026"/>
          <cell r="BP1026"/>
          <cell r="BQ1026"/>
          <cell r="BR1026"/>
          <cell r="BS1026"/>
          <cell r="BT1026" t="str">
            <v>นายประสาน เย็นทรวง</v>
          </cell>
          <cell r="BU1026">
            <v>823760010023</v>
          </cell>
          <cell r="BV1026"/>
          <cell r="BW1026"/>
          <cell r="BX1026"/>
          <cell r="BY1026"/>
          <cell r="BZ1026"/>
          <cell r="CA1026"/>
          <cell r="CB1026"/>
          <cell r="CC1026"/>
          <cell r="CD1026" t="str">
            <v>นายประสาน เย็นทรวง</v>
          </cell>
          <cell r="CE1026"/>
          <cell r="CF1026"/>
          <cell r="CG1026"/>
          <cell r="CH1026"/>
          <cell r="CI1026"/>
          <cell r="CJ1026"/>
          <cell r="CK1026"/>
          <cell r="CL1026"/>
          <cell r="CM1026"/>
          <cell r="CN1026"/>
          <cell r="CO1026"/>
          <cell r="CP1026"/>
        </row>
        <row r="1027">
          <cell r="B1027">
            <v>2501</v>
          </cell>
          <cell r="C1027">
            <v>1653</v>
          </cell>
          <cell r="D1027">
            <v>25</v>
          </cell>
          <cell r="E1027">
            <v>1</v>
          </cell>
          <cell r="F1027">
            <v>2567</v>
          </cell>
          <cell r="G1027">
            <v>800061225184</v>
          </cell>
          <cell r="H1027" t="str">
            <v>นาย</v>
          </cell>
          <cell r="I1027" t="str">
            <v>ปฏิภาณ</v>
          </cell>
          <cell r="J1027" t="str">
            <v>อารีวงศ์</v>
          </cell>
          <cell r="K1027" t="str">
            <v>3 5002 00474 31 6</v>
          </cell>
          <cell r="L1027" t="str">
            <v>จอมทอง</v>
          </cell>
          <cell r="M1027" t="str">
            <v>เชียงใหม่ 3</v>
          </cell>
          <cell r="N1027">
            <v>8</v>
          </cell>
          <cell r="O1027" t="str">
            <v>องค์กรชุมชน (รายบุคคล)</v>
          </cell>
          <cell r="P1027" t="str">
            <v>1.บุคคลค้ำประกัน</v>
          </cell>
          <cell r="Q1027"/>
          <cell r="R1027"/>
          <cell r="S1027" t="str">
            <v>จังหวัดฮอด</v>
          </cell>
          <cell r="T1027" t="str">
            <v>ผบ23</v>
          </cell>
          <cell r="U1027">
            <v>2564</v>
          </cell>
          <cell r="V1027" t="str">
            <v>ผบ42</v>
          </cell>
          <cell r="W1027">
            <v>2564</v>
          </cell>
          <cell r="X1027"/>
          <cell r="Y1027"/>
          <cell r="Z1027"/>
          <cell r="AA1027">
            <v>1</v>
          </cell>
          <cell r="AB1027">
            <v>6</v>
          </cell>
          <cell r="AC1027">
            <v>2564</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สืบทรัพย์ 25/03/67//ลงผล 23/5/67//รายงานผล24/5/67</v>
          </cell>
          <cell r="BC1027"/>
          <cell r="BD1027"/>
          <cell r="BE1027"/>
          <cell r="BF1027"/>
          <cell r="BG1027"/>
          <cell r="BH1027"/>
          <cell r="BI1027"/>
          <cell r="BJ1027"/>
          <cell r="BK1027"/>
          <cell r="BL1027"/>
          <cell r="BM1027"/>
          <cell r="BN1027"/>
          <cell r="BO1027"/>
          <cell r="BP1027"/>
          <cell r="BQ1027"/>
          <cell r="BR1027"/>
          <cell r="BS1027"/>
          <cell r="BT1027" t="str">
            <v>นายปฏิภาณ อารีวงศ์</v>
          </cell>
          <cell r="BU1027">
            <v>883263011654</v>
          </cell>
          <cell r="BV1027" t="str">
            <v>1.นายปฏิภาณ อารีวงศ์
4.นางสาวปราณี อารีวงศ์
2.นางสาวปรานอม ใจเฮียง
3.นางสาวมาลี เตชะตา</v>
          </cell>
          <cell r="BW1027" t="str">
            <v>จำเลยที่ 1
คู่สมรสจำเลยที่ 1
จำเลยที่ 2
จำเลยที่ 3</v>
          </cell>
          <cell r="BX1027" t="str">
            <v xml:space="preserve">3-5002-00474-31-6
3-5002-00010-56-5
3-5002-00671-54-5
3-5002-00668-21-8
</v>
          </cell>
          <cell r="BY102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7" t="str">
            <v>ไม่พบ</v>
          </cell>
          <cell r="CA1027"/>
          <cell r="CB1027">
            <v>4</v>
          </cell>
          <cell r="CC1027"/>
          <cell r="CD1027" t="str">
            <v>นายปฏิภาณ อารีวงศ์</v>
          </cell>
          <cell r="CE1027"/>
          <cell r="CF1027"/>
          <cell r="CG1027"/>
          <cell r="CH1027"/>
          <cell r="CI1027"/>
          <cell r="CJ1027"/>
          <cell r="CK1027"/>
          <cell r="CL1027"/>
          <cell r="CM1027"/>
          <cell r="CN1027"/>
          <cell r="CO1027"/>
          <cell r="CP1027"/>
        </row>
        <row r="1028">
          <cell r="B1028">
            <v>2502</v>
          </cell>
          <cell r="C1028">
            <v>1654</v>
          </cell>
          <cell r="D1028">
            <v>25</v>
          </cell>
          <cell r="E1028">
            <v>1</v>
          </cell>
          <cell r="F1028">
            <v>2567</v>
          </cell>
          <cell r="G1028">
            <v>800067645252</v>
          </cell>
          <cell r="H1028" t="str">
            <v>นาง</v>
          </cell>
          <cell r="I1028" t="str">
            <v>สุพรรณ</v>
          </cell>
          <cell r="J1028" t="str">
            <v>ปิ่นแก้ว</v>
          </cell>
          <cell r="K1028" t="str">
            <v>3 5016 00191 58 4</v>
          </cell>
          <cell r="L1028" t="str">
            <v>ฮอด</v>
          </cell>
          <cell r="M1028" t="str">
            <v>เชียงใหม่ 3</v>
          </cell>
          <cell r="N1028">
            <v>8</v>
          </cell>
          <cell r="O1028" t="str">
            <v>ธนาคารประชาชน</v>
          </cell>
          <cell r="P1028" t="str">
            <v>1.บุคคลค้ำประกัน</v>
          </cell>
          <cell r="Q1028"/>
          <cell r="R1028"/>
          <cell r="S1028" t="str">
            <v>จังหวัดฮอด</v>
          </cell>
          <cell r="T1028" t="str">
            <v>ผบ.E175</v>
          </cell>
          <cell r="U1028">
            <v>2563</v>
          </cell>
          <cell r="V1028" t="str">
            <v>ผบE378</v>
          </cell>
          <cell r="W1028">
            <v>2563</v>
          </cell>
          <cell r="X1028"/>
          <cell r="Y1028"/>
          <cell r="Z1028"/>
          <cell r="AA1028">
            <v>24</v>
          </cell>
          <cell r="AB1028">
            <v>9</v>
          </cell>
          <cell r="AC1028">
            <v>2563</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cell r="BM1028"/>
          <cell r="BN1028"/>
          <cell r="BO1028"/>
          <cell r="BP1028"/>
          <cell r="BQ1028"/>
          <cell r="BR1028"/>
          <cell r="BS1028"/>
          <cell r="BT1028" t="str">
            <v>นางสุพรรณ ปิ่นแก้ว</v>
          </cell>
          <cell r="BU1028">
            <v>883263011115</v>
          </cell>
          <cell r="BV1028"/>
          <cell r="BW1028"/>
          <cell r="BX1028"/>
          <cell r="BY1028"/>
          <cell r="BZ1028"/>
          <cell r="CA1028"/>
          <cell r="CB1028"/>
          <cell r="CC1028"/>
          <cell r="CD1028" t="str">
            <v>นางสุพรรณ ปิ่นแก้ว</v>
          </cell>
          <cell r="CE1028"/>
          <cell r="CF1028"/>
          <cell r="CG1028"/>
          <cell r="CH1028"/>
          <cell r="CI1028"/>
          <cell r="CJ1028"/>
          <cell r="CK1028"/>
          <cell r="CL1028"/>
          <cell r="CM1028"/>
          <cell r="CN1028"/>
          <cell r="CO1028"/>
          <cell r="CP1028"/>
        </row>
        <row r="1029">
          <cell r="B1029">
            <v>2503</v>
          </cell>
          <cell r="C1029">
            <v>1655</v>
          </cell>
          <cell r="D1029">
            <v>25</v>
          </cell>
          <cell r="E1029">
            <v>1</v>
          </cell>
          <cell r="F1029">
            <v>2567</v>
          </cell>
          <cell r="G1029">
            <v>800085273913</v>
          </cell>
          <cell r="H1029" t="str">
            <v>นาย</v>
          </cell>
          <cell r="I1029" t="str">
            <v>ภัทรพล</v>
          </cell>
          <cell r="J1029" t="str">
            <v>แก้ววงศ์</v>
          </cell>
          <cell r="K1029" t="str">
            <v>1 5016 00057 59 8</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ผบE170</v>
          </cell>
          <cell r="U1029">
            <v>2563</v>
          </cell>
          <cell r="V1029" t="str">
            <v>ผบE285</v>
          </cell>
          <cell r="W1029">
            <v>2563</v>
          </cell>
          <cell r="X1029"/>
          <cell r="Y1029"/>
          <cell r="Z1029"/>
          <cell r="AA1029">
            <v>3</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cell r="BM1029"/>
          <cell r="BN1029"/>
          <cell r="BO1029"/>
          <cell r="BP1029"/>
          <cell r="BQ1029"/>
          <cell r="BR1029"/>
          <cell r="BS1029"/>
          <cell r="BT1029" t="str">
            <v>นายภัทรพล แก้ววงศ์</v>
          </cell>
          <cell r="BU1029">
            <v>883263011116</v>
          </cell>
          <cell r="BV1029"/>
          <cell r="BW1029"/>
          <cell r="BX1029"/>
          <cell r="BY1029"/>
          <cell r="BZ1029"/>
          <cell r="CA1029"/>
          <cell r="CB1029"/>
          <cell r="CC1029"/>
          <cell r="CD1029" t="str">
            <v>นายภัทรพล แก้ววงศ์</v>
          </cell>
          <cell r="CE1029"/>
          <cell r="CF1029"/>
          <cell r="CG1029"/>
          <cell r="CH1029"/>
          <cell r="CI1029"/>
          <cell r="CJ1029"/>
          <cell r="CK1029"/>
          <cell r="CL1029"/>
          <cell r="CM1029"/>
          <cell r="CN1029"/>
          <cell r="CO1029"/>
          <cell r="CP1029"/>
        </row>
        <row r="1030">
          <cell r="B1030">
            <v>2504</v>
          </cell>
          <cell r="C1030">
            <v>1656</v>
          </cell>
          <cell r="D1030">
            <v>25</v>
          </cell>
          <cell r="E1030">
            <v>1</v>
          </cell>
          <cell r="F1030">
            <v>2567</v>
          </cell>
          <cell r="G1030">
            <v>800089733847</v>
          </cell>
          <cell r="H1030" t="str">
            <v>นาย</v>
          </cell>
          <cell r="I1030" t="str">
            <v>ปวเรศวร์</v>
          </cell>
          <cell r="J1030" t="str">
            <v>แสนใจบาล</v>
          </cell>
          <cell r="K1030" t="str">
            <v>1 5099 00179 52 1</v>
          </cell>
          <cell r="L1030" t="str">
            <v>ฮอด</v>
          </cell>
          <cell r="M1030" t="str">
            <v>เชียงใหม่ 3</v>
          </cell>
          <cell r="N1030">
            <v>8</v>
          </cell>
          <cell r="O1030" t="str">
            <v>แก้ไขหนี้นอกระบบ</v>
          </cell>
          <cell r="P1030" t="str">
            <v>1.บุคคลค้ำประกัน</v>
          </cell>
          <cell r="Q1030"/>
          <cell r="R1030"/>
          <cell r="S1030" t="str">
            <v>จังหวัดฮอด</v>
          </cell>
          <cell r="T1030" t="str">
            <v>ผบE198</v>
          </cell>
          <cell r="U1030">
            <v>2563</v>
          </cell>
          <cell r="V1030" t="str">
            <v>ผบE325</v>
          </cell>
          <cell r="W1030">
            <v>2563</v>
          </cell>
          <cell r="X1030">
            <v>9</v>
          </cell>
          <cell r="Y1030">
            <v>9</v>
          </cell>
          <cell r="Z1030">
            <v>2563</v>
          </cell>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cell r="BM1030"/>
          <cell r="BN1030"/>
          <cell r="BO1030"/>
          <cell r="BP1030"/>
          <cell r="BQ1030"/>
          <cell r="BR1030"/>
          <cell r="BS1030"/>
          <cell r="BT1030" t="str">
            <v>นายปวเรศวร์ แสนใจบาล</v>
          </cell>
          <cell r="BU1030">
            <v>883263011114</v>
          </cell>
          <cell r="BV1030"/>
          <cell r="BW1030"/>
          <cell r="BX1030"/>
          <cell r="BY1030"/>
          <cell r="BZ1030"/>
          <cell r="CA1030"/>
          <cell r="CB1030"/>
          <cell r="CC1030"/>
          <cell r="CD1030" t="str">
            <v>นายปวเรศวร์ แสนใจบาล</v>
          </cell>
          <cell r="CE1030"/>
          <cell r="CF1030"/>
          <cell r="CG1030"/>
          <cell r="CH1030"/>
          <cell r="CI1030"/>
          <cell r="CJ1030"/>
          <cell r="CK1030"/>
          <cell r="CL1030"/>
          <cell r="CM1030"/>
          <cell r="CN1030"/>
          <cell r="CO1030"/>
          <cell r="CP1030"/>
        </row>
        <row r="1031">
          <cell r="B1031">
            <v>2505</v>
          </cell>
          <cell r="C1031">
            <v>1656</v>
          </cell>
          <cell r="D1031">
            <v>25</v>
          </cell>
          <cell r="E1031">
            <v>1</v>
          </cell>
          <cell r="F1031">
            <v>2567</v>
          </cell>
          <cell r="G1031">
            <v>800032481510</v>
          </cell>
          <cell r="H1031" t="str">
            <v>นาง</v>
          </cell>
          <cell r="I1031" t="str">
            <v>บัวแก้ว</v>
          </cell>
          <cell r="J1031" t="str">
            <v>ปิ่นแก้ว</v>
          </cell>
          <cell r="K1031" t="str">
            <v>8 5076 73000 01 7</v>
          </cell>
          <cell r="L1031" t="str">
            <v>ฮอด</v>
          </cell>
          <cell r="M1031" t="str">
            <v>เชียงใหม่ 3</v>
          </cell>
          <cell r="N1031">
            <v>8</v>
          </cell>
          <cell r="O1031" t="str">
            <v>ธนาคารประชาชน</v>
          </cell>
          <cell r="P1031" t="str">
            <v>1.บุคคลค้ำประกัน</v>
          </cell>
          <cell r="Q1031"/>
          <cell r="R1031"/>
          <cell r="S1031" t="str">
            <v>จังหวัดฮอด</v>
          </cell>
          <cell r="T1031" t="str">
            <v>ผบ.598</v>
          </cell>
          <cell r="U1031">
            <v>2558</v>
          </cell>
          <cell r="V1031">
            <v>630</v>
          </cell>
          <cell r="W1031">
            <v>2558</v>
          </cell>
          <cell r="X1031"/>
          <cell r="Y1031"/>
          <cell r="Z1031"/>
          <cell r="AA1031">
            <v>28</v>
          </cell>
          <cell r="AB1031">
            <v>12</v>
          </cell>
          <cell r="AC1031">
            <v>2558</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cell r="BM1031"/>
          <cell r="BN1031"/>
          <cell r="BO1031"/>
          <cell r="BP1031"/>
          <cell r="BQ1031"/>
          <cell r="BR1031"/>
          <cell r="BS1031"/>
          <cell r="BT1031" t="str">
            <v>นางบัวแก้ว ปิ่นแก้ว</v>
          </cell>
          <cell r="BU1031">
            <v>82378010232</v>
          </cell>
          <cell r="BV1031"/>
          <cell r="BW1031"/>
          <cell r="BX1031"/>
          <cell r="BY1031"/>
          <cell r="BZ1031"/>
          <cell r="CA1031"/>
          <cell r="CB1031"/>
          <cell r="CC1031"/>
          <cell r="CD1031" t="str">
            <v>นางบัวแก้ว ปิ่นแก้ว</v>
          </cell>
          <cell r="CE1031"/>
          <cell r="CF1031"/>
          <cell r="CG1031"/>
          <cell r="CH1031"/>
          <cell r="CI1031"/>
          <cell r="CJ1031"/>
          <cell r="CK1031"/>
          <cell r="CL1031"/>
          <cell r="CM1031"/>
          <cell r="CN1031"/>
          <cell r="CO1031"/>
          <cell r="CP1031"/>
        </row>
        <row r="1032">
          <cell r="B1032">
            <v>2506</v>
          </cell>
          <cell r="C1032">
            <v>1657</v>
          </cell>
          <cell r="D1032">
            <v>25</v>
          </cell>
          <cell r="E1032">
            <v>1</v>
          </cell>
          <cell r="F1032">
            <v>2567</v>
          </cell>
          <cell r="G1032">
            <v>800066723373</v>
          </cell>
          <cell r="H1032" t="str">
            <v>นาง</v>
          </cell>
          <cell r="I1032" t="str">
            <v>คำมูล</v>
          </cell>
          <cell r="J1032" t="str">
            <v>สร้อยฟ้า</v>
          </cell>
          <cell r="K1032" t="str">
            <v>3 5016 00164 37 4</v>
          </cell>
          <cell r="L1032" t="str">
            <v>ฮอด</v>
          </cell>
          <cell r="M1032" t="str">
            <v>เชียงใหม่ 3</v>
          </cell>
          <cell r="N1032">
            <v>8</v>
          </cell>
          <cell r="O1032" t="str">
            <v>องค์กรชุมชนรายย่อย</v>
          </cell>
          <cell r="P1032" t="str">
            <v>1.บุคคลค้ำประกัน</v>
          </cell>
          <cell r="Q1032"/>
          <cell r="R1032"/>
          <cell r="S1032" t="str">
            <v>จังหวัดฮอด</v>
          </cell>
          <cell r="T1032" t="str">
            <v>ผบE185</v>
          </cell>
          <cell r="U1032">
            <v>2563</v>
          </cell>
          <cell r="V1032" t="str">
            <v>ผบE310</v>
          </cell>
          <cell r="W1032">
            <v>2563</v>
          </cell>
          <cell r="X1032"/>
          <cell r="Y1032"/>
          <cell r="Z1032"/>
          <cell r="AA1032">
            <v>9</v>
          </cell>
          <cell r="AB1032">
            <v>9</v>
          </cell>
          <cell r="AC1032">
            <v>2563</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cell r="BM1032"/>
          <cell r="BN1032"/>
          <cell r="BO1032"/>
          <cell r="BP1032"/>
          <cell r="BQ1032"/>
          <cell r="BR1032"/>
          <cell r="BS1032"/>
          <cell r="BT1032" t="str">
            <v>นางคำมูล สร้อยฟ้า</v>
          </cell>
          <cell r="BU1032">
            <v>883263011169</v>
          </cell>
          <cell r="BV1032"/>
          <cell r="BW1032"/>
          <cell r="BX1032"/>
          <cell r="BY1032"/>
          <cell r="BZ1032"/>
          <cell r="CA1032"/>
          <cell r="CB1032"/>
          <cell r="CC1032"/>
          <cell r="CD1032" t="str">
            <v>นางคำมูล สร้อยฟ้า</v>
          </cell>
          <cell r="CE1032"/>
          <cell r="CF1032"/>
          <cell r="CG1032"/>
          <cell r="CH1032"/>
          <cell r="CI1032"/>
          <cell r="CJ1032"/>
          <cell r="CK1032"/>
          <cell r="CL1032"/>
          <cell r="CM1032"/>
          <cell r="CN1032"/>
          <cell r="CO1032"/>
          <cell r="CP1032"/>
        </row>
        <row r="1033">
          <cell r="B1033">
            <v>2507</v>
          </cell>
          <cell r="C1033">
            <v>1658</v>
          </cell>
          <cell r="D1033">
            <v>25</v>
          </cell>
          <cell r="E1033">
            <v>1</v>
          </cell>
          <cell r="F1033">
            <v>2567</v>
          </cell>
          <cell r="G1033" t="str">
            <v>800067425804,
800067426711</v>
          </cell>
          <cell r="H1033" t="str">
            <v>นาง</v>
          </cell>
          <cell r="I1033" t="str">
            <v>แสงทอง</v>
          </cell>
          <cell r="J1033" t="str">
            <v>การบูรณ์</v>
          </cell>
          <cell r="K1033" t="str">
            <v>3 5016 00245 83 8</v>
          </cell>
          <cell r="L1033" t="str">
            <v>ฮอด</v>
          </cell>
          <cell r="M1033" t="str">
            <v>เชียงใหม่ 3</v>
          </cell>
          <cell r="N1033">
            <v>8</v>
          </cell>
          <cell r="O1033" t="str">
            <v>ธนาคารประชาชน</v>
          </cell>
          <cell r="P1033" t="str">
            <v>1.บุคคลค้ำประกัน</v>
          </cell>
          <cell r="Q1033"/>
          <cell r="R1033"/>
          <cell r="S1033" t="str">
            <v>จังหวัดฮอด</v>
          </cell>
          <cell r="T1033" t="str">
            <v>ผบE179</v>
          </cell>
          <cell r="U1033">
            <v>2563</v>
          </cell>
          <cell r="V1033" t="str">
            <v>ผบE279</v>
          </cell>
          <cell r="W1033">
            <v>2563</v>
          </cell>
          <cell r="X1033"/>
          <cell r="Y1033"/>
          <cell r="Z1033"/>
          <cell r="AA1033">
            <v>3</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cell r="BM1033"/>
          <cell r="BN1033"/>
          <cell r="BO1033"/>
          <cell r="BP1033"/>
          <cell r="BQ1033"/>
          <cell r="BR1033"/>
          <cell r="BS1033"/>
          <cell r="BT1033" t="str">
            <v>นางแสงทอง การบูรณ์</v>
          </cell>
          <cell r="BU1033">
            <v>883263011170</v>
          </cell>
          <cell r="BV1033"/>
          <cell r="BW1033"/>
          <cell r="BX1033"/>
          <cell r="BY1033"/>
          <cell r="BZ1033"/>
          <cell r="CA1033"/>
          <cell r="CB1033"/>
          <cell r="CC1033"/>
          <cell r="CD1033" t="str">
            <v>นางแสงทอง การบูรณ์</v>
          </cell>
          <cell r="CE1033"/>
          <cell r="CF1033"/>
          <cell r="CG1033"/>
          <cell r="CH1033"/>
          <cell r="CI1033"/>
          <cell r="CJ1033"/>
          <cell r="CK1033"/>
          <cell r="CL1033"/>
          <cell r="CM1033"/>
          <cell r="CN1033"/>
          <cell r="CO1033"/>
          <cell r="CP1033"/>
        </row>
        <row r="1034">
          <cell r="B1034">
            <v>2508</v>
          </cell>
          <cell r="C1034">
            <v>1659</v>
          </cell>
          <cell r="D1034">
            <v>25</v>
          </cell>
          <cell r="E1034">
            <v>1</v>
          </cell>
          <cell r="F1034">
            <v>2567</v>
          </cell>
          <cell r="G1034">
            <v>800038602036</v>
          </cell>
          <cell r="H1034" t="str">
            <v>นาย</v>
          </cell>
          <cell r="I1034" t="str">
            <v>ไชยยา</v>
          </cell>
          <cell r="J1034" t="str">
            <v>ยืนยง</v>
          </cell>
          <cell r="K1034" t="str">
            <v>3 5099 00676 36 0</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ผบ.259</v>
          </cell>
          <cell r="U1034">
            <v>2560</v>
          </cell>
          <cell r="V1034" t="str">
            <v>ผบ.334</v>
          </cell>
          <cell r="W1034">
            <v>2560</v>
          </cell>
          <cell r="X1034">
            <v>25</v>
          </cell>
          <cell r="Y1034">
            <v>7</v>
          </cell>
          <cell r="Z1034">
            <v>2560</v>
          </cell>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cell r="BM1034"/>
          <cell r="BN1034"/>
          <cell r="BO1034"/>
          <cell r="BP1034"/>
          <cell r="BQ1034"/>
          <cell r="BR1034"/>
          <cell r="BS1034"/>
          <cell r="BT1034" t="str">
            <v>นายไชยยา ยืนยง</v>
          </cell>
          <cell r="BU1034">
            <v>0</v>
          </cell>
          <cell r="BV1034"/>
          <cell r="BW1034"/>
          <cell r="BX1034"/>
          <cell r="BY1034"/>
          <cell r="BZ1034"/>
          <cell r="CA1034"/>
          <cell r="CB1034"/>
          <cell r="CC1034"/>
          <cell r="CD1034" t="str">
            <v>นายไชยยา ยืนยง</v>
          </cell>
          <cell r="CE1034"/>
          <cell r="CF1034"/>
          <cell r="CG1034"/>
          <cell r="CH1034"/>
          <cell r="CI1034"/>
          <cell r="CJ1034"/>
          <cell r="CK1034"/>
          <cell r="CL1034"/>
          <cell r="CM1034"/>
          <cell r="CN1034"/>
          <cell r="CO1034"/>
          <cell r="CP1034"/>
        </row>
        <row r="1035">
          <cell r="B1035">
            <v>2509</v>
          </cell>
          <cell r="C1035">
            <v>1660</v>
          </cell>
          <cell r="D1035">
            <v>25</v>
          </cell>
          <cell r="E1035">
            <v>1</v>
          </cell>
          <cell r="F1035">
            <v>2567</v>
          </cell>
          <cell r="G1035">
            <v>800067426711</v>
          </cell>
          <cell r="H1035" t="str">
            <v>นาย</v>
          </cell>
          <cell r="I1035" t="str">
            <v>เกรียงไกร</v>
          </cell>
          <cell r="J1035" t="str">
            <v>กันทะคำ</v>
          </cell>
          <cell r="K1035" t="str">
            <v>1 5002 00118 70 0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ผบE178</v>
          </cell>
          <cell r="U1035">
            <v>2563</v>
          </cell>
          <cell r="V1035" t="str">
            <v>ผบE278</v>
          </cell>
          <cell r="W1035">
            <v>2563</v>
          </cell>
          <cell r="X1035"/>
          <cell r="Y1035"/>
          <cell r="Z1035"/>
          <cell r="AA1035">
            <v>3</v>
          </cell>
          <cell r="AB1035">
            <v>9</v>
          </cell>
          <cell r="AC1035">
            <v>2563</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cell r="BM1035"/>
          <cell r="BN1035"/>
          <cell r="BO1035"/>
          <cell r="BP1035"/>
          <cell r="BQ1035"/>
          <cell r="BR1035"/>
          <cell r="BS1035"/>
          <cell r="BT1035" t="str">
            <v>นายเกรียงไกร กันทะคำ</v>
          </cell>
          <cell r="BU1035">
            <v>883263011157</v>
          </cell>
          <cell r="BV1035" t="str">
            <v>นายสมเกียรติ  ชนะเกียรติ</v>
          </cell>
          <cell r="BW1035" t="str">
            <v xml:space="preserve">จำเลยที่ 1 </v>
          </cell>
          <cell r="BX1035" t="str">
            <v>3-3008-00830-58-1</v>
          </cell>
          <cell r="BY1035" t="str">
            <v>-ไม่พบว่ามีกรรมสิทธิ์ในที่ดิน ต.เมืองเชียงใหม่ อ.เชียงใหม่ จ.เชียงใหม่
'-ไม่พบว่ามีกรรมสิทธิ์ในที่ดิน ต.ดอยเต่า อ.จอมทอง จ.เชียงใหม่
'-ไม่พบว่ามีกรรมสิทธิ์ในที่ดิน ต.ดอยเต่า อ.สันป่าตอง จ.เชียงใหม่
'-ไม่พบว่ามีกรรมสิทธิ์ในที่ดิน ต.ดอยเต่า อ.ดอยเต่า จ.เชียงใหม่</v>
          </cell>
          <cell r="BZ1035"/>
          <cell r="CA1035"/>
          <cell r="CB1035"/>
          <cell r="CC1035"/>
          <cell r="CD1035" t="str">
            <v>นายเกรียงไกร กันทะคำ</v>
          </cell>
          <cell r="CE1035"/>
          <cell r="CF1035"/>
          <cell r="CG1035"/>
          <cell r="CH1035"/>
          <cell r="CI1035"/>
          <cell r="CJ1035"/>
          <cell r="CK1035"/>
          <cell r="CL1035"/>
          <cell r="CM1035"/>
          <cell r="CN1035"/>
          <cell r="CO1035"/>
          <cell r="CP1035"/>
        </row>
        <row r="1036">
          <cell r="B1036">
            <v>2510</v>
          </cell>
          <cell r="C1036">
            <v>1661</v>
          </cell>
          <cell r="D1036">
            <v>25</v>
          </cell>
          <cell r="E1036">
            <v>1</v>
          </cell>
          <cell r="F1036">
            <v>2567</v>
          </cell>
          <cell r="G1036">
            <v>800015506648</v>
          </cell>
          <cell r="H1036" t="str">
            <v>นาง</v>
          </cell>
          <cell r="I1036" t="str">
            <v xml:space="preserve">รัตนา </v>
          </cell>
          <cell r="J1036" t="str">
            <v>แก้วบุญเรือง</v>
          </cell>
          <cell r="K1036" t="str">
            <v>3 5002 00543 28 8</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ผบ.748</v>
          </cell>
          <cell r="U1036">
            <v>2558</v>
          </cell>
          <cell r="V1036" t="str">
            <v>ผบ.142</v>
          </cell>
          <cell r="W1036">
            <v>2559</v>
          </cell>
          <cell r="X1036"/>
          <cell r="Y1036"/>
          <cell r="Z1036"/>
          <cell r="AA1036">
            <v>8</v>
          </cell>
          <cell r="AB1036">
            <v>4</v>
          </cell>
          <cell r="AC1036">
            <v>2559</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cell r="BM1036"/>
          <cell r="BN1036"/>
          <cell r="BO1036"/>
          <cell r="BP1036"/>
          <cell r="BQ1036"/>
          <cell r="BR1036"/>
          <cell r="BS1036"/>
          <cell r="BT1036" t="str">
            <v>นางรัตนา  แก้วบุญเรือง</v>
          </cell>
          <cell r="BU1036">
            <v>823758010653</v>
          </cell>
          <cell r="BV1036"/>
          <cell r="BW1036"/>
          <cell r="BX1036"/>
          <cell r="BY1036"/>
          <cell r="BZ1036"/>
          <cell r="CA1036"/>
          <cell r="CB1036"/>
          <cell r="CC1036"/>
          <cell r="CD1036" t="str">
            <v>นางรัตนา  แก้วบุญเรือง</v>
          </cell>
          <cell r="CE1036"/>
          <cell r="CF1036"/>
          <cell r="CG1036"/>
          <cell r="CH1036"/>
          <cell r="CI1036"/>
          <cell r="CJ1036"/>
          <cell r="CK1036"/>
          <cell r="CL1036"/>
          <cell r="CM1036"/>
          <cell r="CN1036"/>
          <cell r="CO1036"/>
          <cell r="CP1036"/>
        </row>
        <row r="1037">
          <cell r="B1037">
            <v>2511</v>
          </cell>
          <cell r="C1037">
            <v>1662</v>
          </cell>
          <cell r="D1037"/>
          <cell r="E1037"/>
          <cell r="F1037"/>
          <cell r="G1037">
            <v>800088794261</v>
          </cell>
          <cell r="H1037" t="str">
            <v>นาง</v>
          </cell>
          <cell r="I1037" t="str">
            <v>ไพรลิน</v>
          </cell>
          <cell r="J1037" t="str">
            <v>พรหมมะ</v>
          </cell>
          <cell r="K1037" t="str">
            <v>3 5015 00277 28 2</v>
          </cell>
          <cell r="L1037" t="str">
            <v>บิ๊กซีหางดง</v>
          </cell>
          <cell r="M1037" t="str">
            <v>เชียงใหม่ 3</v>
          </cell>
          <cell r="N1037">
            <v>8</v>
          </cell>
          <cell r="O1037" t="str">
            <v>ธนาคารประชาชน</v>
          </cell>
          <cell r="P1037" t="str">
            <v>1.บุคคลค้ำประกัน</v>
          </cell>
          <cell r="Q1037"/>
          <cell r="R1037"/>
          <cell r="S1037" t="str">
            <v>แขวงเชียงใหม่</v>
          </cell>
          <cell r="T1037" t="str">
            <v>ผบ828</v>
          </cell>
          <cell r="U1037">
            <v>2564</v>
          </cell>
          <cell r="V1037" t="str">
            <v>ผบ1041</v>
          </cell>
          <cell r="W1037">
            <v>2564</v>
          </cell>
          <cell r="X1037">
            <v>6</v>
          </cell>
          <cell r="Y1037">
            <v>7</v>
          </cell>
          <cell r="Z1037">
            <v>2564</v>
          </cell>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cell r="BM1037"/>
          <cell r="BN1037"/>
          <cell r="BO1037"/>
          <cell r="BP1037"/>
          <cell r="BQ1037"/>
          <cell r="BR1037"/>
          <cell r="BS1037"/>
          <cell r="BT1037" t="str">
            <v>นางไพรลิน พรหมมะ</v>
          </cell>
          <cell r="BU1037">
            <v>883263011914</v>
          </cell>
          <cell r="BV1037"/>
          <cell r="BW1037"/>
          <cell r="BX1037"/>
          <cell r="BY1037"/>
          <cell r="BZ1037"/>
          <cell r="CA1037"/>
          <cell r="CB1037"/>
          <cell r="CC1037"/>
          <cell r="CD1037" t="str">
            <v>นางไพรลิน พรหมมะ</v>
          </cell>
          <cell r="CE1037"/>
          <cell r="CF1037"/>
          <cell r="CG1037"/>
          <cell r="CH1037"/>
          <cell r="CI1037"/>
          <cell r="CJ1037"/>
          <cell r="CK1037"/>
          <cell r="CL1037"/>
          <cell r="CM1037"/>
          <cell r="CN1037"/>
          <cell r="CO1037"/>
          <cell r="CP1037"/>
        </row>
        <row r="1038">
          <cell r="B1038">
            <v>2512</v>
          </cell>
          <cell r="C1038">
            <v>1663</v>
          </cell>
          <cell r="D1038"/>
          <cell r="E1038"/>
          <cell r="F1038"/>
          <cell r="G1038">
            <v>800092495780</v>
          </cell>
          <cell r="H1038" t="str">
            <v>นาง</v>
          </cell>
          <cell r="I1038" t="str">
            <v>กาญจน์สุดา</v>
          </cell>
          <cell r="J1038" t="str">
            <v>พันธ์สมพงษ์</v>
          </cell>
          <cell r="K1038" t="str">
            <v>3 5804 00024 33 1</v>
          </cell>
          <cell r="L1038" t="str">
            <v>บิ๊กซีหางดง</v>
          </cell>
          <cell r="M1038" t="str">
            <v>เชียงใหม่ 3</v>
          </cell>
          <cell r="N1038">
            <v>8</v>
          </cell>
          <cell r="O1038" t="str">
            <v>แก้ไขปัญหาหนี้นอกระบบ PSA</v>
          </cell>
          <cell r="P1038" t="str">
            <v>1.บุคคลค้ำประกัน</v>
          </cell>
          <cell r="Q1038"/>
          <cell r="R1038"/>
          <cell r="S1038" t="str">
            <v>แขวงลำปาง</v>
          </cell>
          <cell r="T1038" t="str">
            <v>ผบE1007</v>
          </cell>
          <cell r="U1038">
            <v>2565</v>
          </cell>
          <cell r="V1038" t="str">
            <v>ผบE1488</v>
          </cell>
          <cell r="W1038">
            <v>2565</v>
          </cell>
          <cell r="X1038"/>
          <cell r="Y1038"/>
          <cell r="Z1038"/>
          <cell r="AA1038">
            <v>3</v>
          </cell>
          <cell r="AB1038">
            <v>5</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cell r="BM1038"/>
          <cell r="BN1038"/>
          <cell r="BO1038"/>
          <cell r="BP1038"/>
          <cell r="BQ1038"/>
          <cell r="BR1038"/>
          <cell r="BS1038"/>
          <cell r="BT1038" t="str">
            <v>นางกาญจน์สุดา พันธ์สมพงษ์</v>
          </cell>
          <cell r="BU1038">
            <v>883263010789</v>
          </cell>
          <cell r="BV1038"/>
          <cell r="BW1038"/>
          <cell r="BX1038"/>
          <cell r="BY1038"/>
          <cell r="BZ1038"/>
          <cell r="CA1038"/>
          <cell r="CB1038"/>
          <cell r="CC1038"/>
          <cell r="CD1038" t="str">
            <v>นางกาญจน์สุดา พันธ์สมพงษ์</v>
          </cell>
          <cell r="CE1038"/>
          <cell r="CF1038"/>
          <cell r="CG1038"/>
          <cell r="CH1038"/>
          <cell r="CI1038"/>
          <cell r="CJ1038"/>
          <cell r="CK1038"/>
          <cell r="CL1038"/>
          <cell r="CM1038"/>
          <cell r="CN1038"/>
          <cell r="CO1038"/>
          <cell r="CP1038"/>
        </row>
        <row r="1039">
          <cell r="B1039">
            <v>2513</v>
          </cell>
          <cell r="C1039">
            <v>1664</v>
          </cell>
          <cell r="D1039"/>
          <cell r="E1039"/>
          <cell r="F1039"/>
          <cell r="G1039">
            <v>800086252718</v>
          </cell>
          <cell r="H1039" t="str">
            <v>นาย</v>
          </cell>
          <cell r="I1039" t="str">
            <v>มานพ</v>
          </cell>
          <cell r="J1039" t="str">
            <v>ศรีจันทร์แดง</v>
          </cell>
          <cell r="K1039" t="str">
            <v>3 1009 04511 30 1</v>
          </cell>
          <cell r="L1039" t="str">
            <v>บิ๊กซีหางดง</v>
          </cell>
          <cell r="M1039" t="str">
            <v>เชียงใหม่ 3</v>
          </cell>
          <cell r="N1039">
            <v>8</v>
          </cell>
          <cell r="O1039" t="str">
            <v>ธนาคารประชาชน</v>
          </cell>
          <cell r="P1039" t="str">
            <v>1.บุคคลค้ำประกัน</v>
          </cell>
          <cell r="Q1039"/>
          <cell r="R1039"/>
          <cell r="S1039" t="str">
            <v>แขวงเชียงใหม่</v>
          </cell>
          <cell r="T1039" t="str">
            <v>ผบ 4392</v>
          </cell>
          <cell r="U1039">
            <v>2563</v>
          </cell>
          <cell r="V1039">
            <v>7117</v>
          </cell>
          <cell r="W1039">
            <v>2563</v>
          </cell>
          <cell r="X1039"/>
          <cell r="Y1039"/>
          <cell r="Z1039"/>
          <cell r="AA1039">
            <v>19</v>
          </cell>
          <cell r="AB1039">
            <v>10</v>
          </cell>
          <cell r="AC1039">
            <v>2563</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cell r="BM1039"/>
          <cell r="BN1039"/>
          <cell r="BO1039"/>
          <cell r="BP1039"/>
          <cell r="BQ1039"/>
          <cell r="BR1039"/>
          <cell r="BS1039"/>
          <cell r="BT1039" t="str">
            <v>นายมานพ ศรีจันทร์แดง</v>
          </cell>
          <cell r="BU1039">
            <v>0</v>
          </cell>
          <cell r="BV1039"/>
          <cell r="BW1039"/>
          <cell r="BX1039"/>
          <cell r="BY1039"/>
          <cell r="BZ1039"/>
          <cell r="CA1039"/>
          <cell r="CB1039"/>
          <cell r="CC1039"/>
          <cell r="CD1039" t="str">
            <v>นายมานพ ศรีจันทร์แดง</v>
          </cell>
          <cell r="CE1039"/>
          <cell r="CF1039"/>
          <cell r="CG1039"/>
          <cell r="CH1039"/>
          <cell r="CI1039"/>
          <cell r="CJ1039"/>
          <cell r="CK1039"/>
          <cell r="CL1039"/>
          <cell r="CM1039"/>
          <cell r="CN1039"/>
          <cell r="CO1039"/>
          <cell r="CP1039"/>
        </row>
        <row r="1040">
          <cell r="B1040">
            <v>2514</v>
          </cell>
          <cell r="C1040">
            <v>1665</v>
          </cell>
          <cell r="D1040"/>
          <cell r="E1040"/>
          <cell r="F1040"/>
          <cell r="G1040">
            <v>800096207108</v>
          </cell>
          <cell r="H1040" t="str">
            <v>นาย</v>
          </cell>
          <cell r="I1040" t="str">
            <v>กฤษดา</v>
          </cell>
          <cell r="J1040" t="str">
            <v>วณีสอน</v>
          </cell>
          <cell r="K1040" t="str">
            <v>2 5003 00021 58 7</v>
          </cell>
          <cell r="L1040" t="str">
            <v>บิ๊กซีหางดง</v>
          </cell>
          <cell r="M1040" t="str">
            <v>เชียงใหม่ 3</v>
          </cell>
          <cell r="N1040">
            <v>8</v>
          </cell>
          <cell r="O1040" t="str">
            <v>แก้ไขปัญหาหนี้นอกระบบ PSA</v>
          </cell>
          <cell r="P1040" t="str">
            <v>1.บุคคลค้ำประกัน</v>
          </cell>
          <cell r="Q1040"/>
          <cell r="R1040"/>
          <cell r="S1040" t="str">
            <v>จังหวัดฮอด</v>
          </cell>
          <cell r="T1040" t="str">
            <v>ผบE466</v>
          </cell>
          <cell r="U1040">
            <v>2564</v>
          </cell>
          <cell r="V1040" t="str">
            <v>ผบE590</v>
          </cell>
          <cell r="W1040">
            <v>2564</v>
          </cell>
          <cell r="X1040"/>
          <cell r="Y1040"/>
          <cell r="Z1040"/>
          <cell r="AA1040">
            <v>12</v>
          </cell>
          <cell r="AB1040">
            <v>10</v>
          </cell>
          <cell r="AC1040">
            <v>2564</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cell r="BM1040"/>
          <cell r="BN1040"/>
          <cell r="BO1040"/>
          <cell r="BP1040"/>
          <cell r="BQ1040"/>
          <cell r="BR1040"/>
          <cell r="BS1040"/>
          <cell r="BT1040" t="str">
            <v>นายกฤษดา วณีสอน</v>
          </cell>
          <cell r="BU1040">
            <v>883263011912</v>
          </cell>
          <cell r="BV1040"/>
          <cell r="BW1040"/>
          <cell r="BX1040"/>
          <cell r="BY1040"/>
          <cell r="BZ1040"/>
          <cell r="CA1040"/>
          <cell r="CB1040"/>
          <cell r="CC1040"/>
          <cell r="CD1040" t="str">
            <v>นายกฤษดา วณีสอน</v>
          </cell>
          <cell r="CE1040"/>
          <cell r="CF1040"/>
          <cell r="CG1040"/>
          <cell r="CH1040"/>
          <cell r="CI1040"/>
          <cell r="CJ1040"/>
          <cell r="CK1040"/>
          <cell r="CL1040"/>
          <cell r="CM1040"/>
          <cell r="CN1040"/>
          <cell r="CO1040"/>
          <cell r="CP1040"/>
        </row>
        <row r="1041">
          <cell r="B1041">
            <v>2515</v>
          </cell>
          <cell r="C1041">
            <v>1666</v>
          </cell>
          <cell r="D1041"/>
          <cell r="E1041"/>
          <cell r="F1041"/>
          <cell r="G1041">
            <v>800094639591</v>
          </cell>
          <cell r="H1041" t="str">
            <v>นาย</v>
          </cell>
          <cell r="I1041" t="str">
            <v>ผจญ</v>
          </cell>
          <cell r="J1041" t="str">
            <v>วงค์ไชย</v>
          </cell>
          <cell r="K1041" t="str">
            <v>3 5015 00405 51 5</v>
          </cell>
          <cell r="L1041" t="str">
            <v>บิ๊กซีหางดง</v>
          </cell>
          <cell r="M1041" t="str">
            <v>เชียงใหม่ 3</v>
          </cell>
          <cell r="N1041">
            <v>8</v>
          </cell>
          <cell r="O1041" t="str">
            <v>แก้ไขปัญหาหนี้นอกระบบ PSA</v>
          </cell>
          <cell r="P1041" t="str">
            <v>1.บุคคลค้ำประกัน</v>
          </cell>
          <cell r="Q1041"/>
          <cell r="R1041"/>
          <cell r="S1041" t="str">
            <v>แขวงเชียงใหม่</v>
          </cell>
          <cell r="T1041" t="str">
            <v>ผบ4393</v>
          </cell>
          <cell r="U1041">
            <v>2563</v>
          </cell>
          <cell r="V1041">
            <v>7116</v>
          </cell>
          <cell r="W1041">
            <v>2563</v>
          </cell>
          <cell r="X1041"/>
          <cell r="Y1041"/>
          <cell r="Z1041"/>
          <cell r="AA1041">
            <v>19</v>
          </cell>
          <cell r="AB1041">
            <v>10</v>
          </cell>
          <cell r="AC1041">
            <v>2563</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cell r="BM1041"/>
          <cell r="BN1041"/>
          <cell r="BO1041"/>
          <cell r="BP1041"/>
          <cell r="BQ1041"/>
          <cell r="BR1041"/>
          <cell r="BS1041"/>
          <cell r="BT1041" t="str">
            <v>นายผจญ วงค์ไชย</v>
          </cell>
          <cell r="BU1041">
            <v>883263010790</v>
          </cell>
          <cell r="BV1041"/>
          <cell r="BW1041"/>
          <cell r="BX1041"/>
          <cell r="BY1041"/>
          <cell r="BZ1041"/>
          <cell r="CA1041"/>
          <cell r="CB1041"/>
          <cell r="CC1041"/>
          <cell r="CD1041" t="str">
            <v>นายผจญ วงค์ไชย</v>
          </cell>
          <cell r="CE1041"/>
          <cell r="CF1041"/>
          <cell r="CG1041"/>
          <cell r="CH1041"/>
          <cell r="CI1041"/>
          <cell r="CJ1041"/>
          <cell r="CK1041"/>
          <cell r="CL1041"/>
          <cell r="CM1041"/>
          <cell r="CN1041"/>
          <cell r="CO1041"/>
          <cell r="CP1041"/>
        </row>
        <row r="1042">
          <cell r="B1042">
            <v>2516</v>
          </cell>
          <cell r="C1042">
            <v>1667</v>
          </cell>
          <cell r="D1042"/>
          <cell r="E1042"/>
          <cell r="F1042"/>
          <cell r="G1042">
            <v>800078051649</v>
          </cell>
          <cell r="H1042" t="str">
            <v>นาย</v>
          </cell>
          <cell r="I1042" t="str">
            <v>สมบุญ</v>
          </cell>
          <cell r="J1042" t="str">
            <v>สีเหลือง</v>
          </cell>
          <cell r="K1042" t="str">
            <v>3 5206 00034 69 1</v>
          </cell>
          <cell r="L1042" t="str">
            <v>บิ๊กซีหางดง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ผบE1036</v>
          </cell>
          <cell r="U1042">
            <v>2563</v>
          </cell>
          <cell r="V1042">
            <v>1281</v>
          </cell>
          <cell r="W1042">
            <v>2563</v>
          </cell>
          <cell r="X1042"/>
          <cell r="Y1042"/>
          <cell r="Z1042"/>
          <cell r="AA1042">
            <v>28</v>
          </cell>
          <cell r="AB1042">
            <v>9</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cell r="BM1042"/>
          <cell r="BN1042"/>
          <cell r="BO1042"/>
          <cell r="BP1042"/>
          <cell r="BQ1042"/>
          <cell r="BR1042"/>
          <cell r="BS1042"/>
          <cell r="BT1042" t="str">
            <v>นายสมบุญ สีเหลือง</v>
          </cell>
          <cell r="BU1042">
            <v>883263010794</v>
          </cell>
          <cell r="BV1042"/>
          <cell r="BW1042"/>
          <cell r="BX1042"/>
          <cell r="BY1042"/>
          <cell r="BZ1042"/>
          <cell r="CA1042"/>
          <cell r="CB1042"/>
          <cell r="CC1042"/>
          <cell r="CD1042" t="str">
            <v>นายสมบุญ สีเหลือง</v>
          </cell>
          <cell r="CE1042"/>
          <cell r="CF1042"/>
          <cell r="CG1042"/>
          <cell r="CH1042"/>
          <cell r="CI1042"/>
          <cell r="CJ1042"/>
          <cell r="CK1042"/>
          <cell r="CL1042"/>
          <cell r="CM1042"/>
          <cell r="CN1042"/>
          <cell r="CO1042"/>
          <cell r="CP1042"/>
        </row>
        <row r="1043">
          <cell r="B1043">
            <v>2517</v>
          </cell>
          <cell r="C1043">
            <v>1668</v>
          </cell>
          <cell r="D1043"/>
          <cell r="E1043"/>
          <cell r="F1043"/>
          <cell r="G1043">
            <v>800093106055</v>
          </cell>
          <cell r="H1043" t="str">
            <v>นาง</v>
          </cell>
          <cell r="I1043" t="str">
            <v>จงรักษ์</v>
          </cell>
          <cell r="J1043" t="str">
            <v>คำใจ</v>
          </cell>
          <cell r="K1043" t="str">
            <v>3 5711 00629 99 8</v>
          </cell>
          <cell r="L1043" t="str">
            <v>บิ๊กซีหางดง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ผบE1026</v>
          </cell>
          <cell r="U1043">
            <v>2563</v>
          </cell>
          <cell r="V1043">
            <v>1280</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cell r="BD1043"/>
          <cell r="BE1043"/>
          <cell r="BF1043"/>
          <cell r="BG1043"/>
          <cell r="BH1043"/>
          <cell r="BI1043"/>
          <cell r="BJ1043"/>
          <cell r="BK1043"/>
          <cell r="BL1043"/>
          <cell r="BM1043"/>
          <cell r="BN1043"/>
          <cell r="BO1043"/>
          <cell r="BP1043"/>
          <cell r="BQ1043"/>
          <cell r="BR1043"/>
          <cell r="BS1043"/>
          <cell r="BT1043" t="str">
            <v>นางจงรักษ์ คำใจ</v>
          </cell>
          <cell r="BU1043">
            <v>883263010791</v>
          </cell>
          <cell r="BV1043"/>
          <cell r="BW1043"/>
          <cell r="BX1043"/>
          <cell r="BY1043"/>
          <cell r="BZ1043"/>
          <cell r="CA1043"/>
          <cell r="CB1043"/>
          <cell r="CC1043"/>
          <cell r="CD1043" t="str">
            <v>นางจงรักษ์ คำใจ</v>
          </cell>
          <cell r="CE1043"/>
          <cell r="CF1043"/>
          <cell r="CG1043"/>
          <cell r="CH1043"/>
          <cell r="CI1043"/>
          <cell r="CJ1043"/>
          <cell r="CK1043"/>
          <cell r="CL1043"/>
          <cell r="CM1043"/>
          <cell r="CN1043"/>
          <cell r="CO1043"/>
          <cell r="CP1043"/>
        </row>
        <row r="1044">
          <cell r="B1044">
            <v>2518</v>
          </cell>
          <cell r="C1044">
            <v>1669</v>
          </cell>
          <cell r="D1044"/>
          <cell r="E1044"/>
          <cell r="F1044"/>
          <cell r="G1044">
            <v>800042807787</v>
          </cell>
          <cell r="H1044" t="str">
            <v>นาง</v>
          </cell>
          <cell r="I1044" t="str">
            <v>หมอกคำ</v>
          </cell>
          <cell r="J1044" t="str">
            <v>มูลคำ</v>
          </cell>
          <cell r="K1044" t="str">
            <v>3 5012 00586 06 9</v>
          </cell>
          <cell r="L1044" t="str">
            <v>สันป่าตอง</v>
          </cell>
          <cell r="M1044" t="str">
            <v>เชียงใหม่ 3</v>
          </cell>
          <cell r="N1044">
            <v>8</v>
          </cell>
          <cell r="O1044" t="str">
            <v>ธนาคารประชาชน</v>
          </cell>
          <cell r="P1044" t="str">
            <v>1.บุคคลค้ำประกัน</v>
          </cell>
          <cell r="Q1044"/>
          <cell r="R1044"/>
          <cell r="S1044" t="str">
            <v>แขวงเชียงใหม่</v>
          </cell>
          <cell r="T1044" t="str">
            <v>ผบ4885</v>
          </cell>
          <cell r="U1044">
            <v>2561</v>
          </cell>
          <cell r="V1044">
            <v>7572</v>
          </cell>
          <cell r="W1044">
            <v>2561</v>
          </cell>
          <cell r="X1044"/>
          <cell r="Y1044"/>
          <cell r="Z1044"/>
          <cell r="AA1044">
            <v>14</v>
          </cell>
          <cell r="AB1044">
            <v>8</v>
          </cell>
          <cell r="AC1044">
            <v>2561</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cell r="BD1044"/>
          <cell r="BE1044"/>
          <cell r="BF1044"/>
          <cell r="BG1044"/>
          <cell r="BH1044"/>
          <cell r="BI1044"/>
          <cell r="BJ1044"/>
          <cell r="BK1044"/>
          <cell r="BL1044"/>
          <cell r="BM1044"/>
          <cell r="BN1044"/>
          <cell r="BO1044"/>
          <cell r="BP1044"/>
          <cell r="BQ1044"/>
          <cell r="BR1044"/>
          <cell r="BS1044"/>
          <cell r="BT1044" t="str">
            <v>นางหมอกคำ มูลคำ</v>
          </cell>
          <cell r="BU1044">
            <v>823761010076</v>
          </cell>
          <cell r="BV1044"/>
          <cell r="BW1044"/>
          <cell r="BX1044"/>
          <cell r="BY1044"/>
          <cell r="BZ1044"/>
          <cell r="CA1044"/>
          <cell r="CB1044"/>
          <cell r="CC1044"/>
          <cell r="CD1044" t="str">
            <v>นางหมอกคำ มูลคำ</v>
          </cell>
          <cell r="CE1044"/>
          <cell r="CF1044"/>
          <cell r="CG1044"/>
          <cell r="CH1044"/>
          <cell r="CI1044"/>
          <cell r="CJ1044"/>
          <cell r="CK1044"/>
          <cell r="CL1044"/>
          <cell r="CM1044"/>
          <cell r="CN1044"/>
          <cell r="CO1044"/>
          <cell r="CP1044"/>
        </row>
        <row r="1045">
          <cell r="B1045">
            <v>2519</v>
          </cell>
          <cell r="C1045">
            <v>1670</v>
          </cell>
          <cell r="D1045"/>
          <cell r="E1045"/>
          <cell r="F1045"/>
          <cell r="G1045">
            <v>800043780454</v>
          </cell>
          <cell r="H1045" t="str">
            <v>นาง</v>
          </cell>
          <cell r="I1045" t="str">
            <v>ธัญนันท์</v>
          </cell>
          <cell r="J1045" t="str">
            <v>แก้วกาวิล</v>
          </cell>
          <cell r="K1045" t="str">
            <v>3 5012 00305 71 0</v>
          </cell>
          <cell r="L1045" t="str">
            <v>สันป่าตอง</v>
          </cell>
          <cell r="M1045" t="str">
            <v>เชียงใหม่ 3</v>
          </cell>
          <cell r="N1045">
            <v>8</v>
          </cell>
          <cell r="O1045" t="str">
            <v>ธนาคารประาชน</v>
          </cell>
          <cell r="P1045" t="str">
            <v>1.บุคคลค้ำประกัน</v>
          </cell>
          <cell r="Q1045"/>
          <cell r="R1045"/>
          <cell r="S1045" t="str">
            <v>แขวงเชียงใหม่</v>
          </cell>
          <cell r="T1045" t="str">
            <v>ผบ.6714</v>
          </cell>
          <cell r="U1045">
            <v>2561</v>
          </cell>
          <cell r="V1045" t="str">
            <v>ผบ.8020</v>
          </cell>
          <cell r="W1045">
            <v>2561</v>
          </cell>
          <cell r="X1045"/>
          <cell r="Y1045"/>
          <cell r="Z1045"/>
          <cell r="AA1045">
            <v>21</v>
          </cell>
          <cell r="AB1045">
            <v>8</v>
          </cell>
          <cell r="AC1045">
            <v>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cell r="BM1045"/>
          <cell r="BN1045"/>
          <cell r="BO1045"/>
          <cell r="BP1045"/>
          <cell r="BQ1045"/>
          <cell r="BR1045"/>
          <cell r="BS1045"/>
          <cell r="BT1045" t="str">
            <v>นางธัญนันท์ แก้วกาวิล</v>
          </cell>
          <cell r="BU1045">
            <v>823761010183</v>
          </cell>
          <cell r="BV1045"/>
          <cell r="BW1045"/>
          <cell r="BX1045"/>
          <cell r="BY1045"/>
          <cell r="BZ1045"/>
          <cell r="CA1045"/>
          <cell r="CB1045"/>
          <cell r="CC1045"/>
          <cell r="CD1045" t="str">
            <v>นางธัญนันท์ แก้วกาวิล</v>
          </cell>
          <cell r="CE1045"/>
          <cell r="CF1045"/>
          <cell r="CG1045"/>
          <cell r="CH1045"/>
          <cell r="CI1045"/>
          <cell r="CJ1045"/>
          <cell r="CK1045"/>
          <cell r="CL1045"/>
          <cell r="CM1045"/>
          <cell r="CN1045"/>
          <cell r="CO1045"/>
          <cell r="CP1045"/>
        </row>
        <row r="1046">
          <cell r="B1046">
            <v>2520</v>
          </cell>
          <cell r="C1046">
            <v>1671</v>
          </cell>
          <cell r="D1046"/>
          <cell r="E1046"/>
          <cell r="F1046"/>
          <cell r="G1046">
            <v>800076871691</v>
          </cell>
          <cell r="H1046" t="str">
            <v>นางสาว</v>
          </cell>
          <cell r="I1046" t="str">
            <v>น้ำฝน</v>
          </cell>
          <cell r="J1046" t="str">
            <v>ช่างกลกิจ</v>
          </cell>
          <cell r="K1046" t="str">
            <v>1 5799 00152 41 1</v>
          </cell>
          <cell r="L1046" t="str">
            <v>บิ๊กซีหางดง</v>
          </cell>
          <cell r="M1046" t="str">
            <v>เชียงใหม่ 3</v>
          </cell>
          <cell r="N1046">
            <v>8</v>
          </cell>
          <cell r="O1046" t="str">
            <v>ธนาคารประชาชน</v>
          </cell>
          <cell r="P1046" t="str">
            <v>1.บุคคลค้ำประกัน</v>
          </cell>
          <cell r="Q1046"/>
          <cell r="R1046"/>
          <cell r="S1046" t="str">
            <v>แขวงเชียงใหม่</v>
          </cell>
          <cell r="T1046" t="str">
            <v>ผบ5295</v>
          </cell>
          <cell r="U1046">
            <v>2563</v>
          </cell>
          <cell r="V1046" t="str">
            <v>ผบ8016</v>
          </cell>
          <cell r="W1046">
            <v>2563</v>
          </cell>
          <cell r="X1046">
            <v>16</v>
          </cell>
          <cell r="Y1046">
            <v>11</v>
          </cell>
          <cell r="Z1046">
            <v>63</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cell r="BM1046"/>
          <cell r="BN1046"/>
          <cell r="BO1046"/>
          <cell r="BP1046"/>
          <cell r="BQ1046"/>
          <cell r="BR1046"/>
          <cell r="BS1046"/>
          <cell r="BT1046" t="str">
            <v>นางสาวน้ำฝน ช่างกลกิจ</v>
          </cell>
          <cell r="BU1046">
            <v>883263011417</v>
          </cell>
          <cell r="BV1046"/>
          <cell r="BW1046"/>
          <cell r="BX1046"/>
          <cell r="BY1046"/>
          <cell r="BZ1046"/>
          <cell r="CA1046"/>
          <cell r="CB1046"/>
          <cell r="CC1046"/>
          <cell r="CD1046" t="str">
            <v>นางสาวน้ำฝน ช่างกลกิจ</v>
          </cell>
          <cell r="CE1046"/>
          <cell r="CF1046"/>
          <cell r="CG1046"/>
          <cell r="CH1046"/>
          <cell r="CI1046"/>
          <cell r="CJ1046"/>
          <cell r="CK1046"/>
          <cell r="CL1046"/>
          <cell r="CM1046"/>
          <cell r="CN1046"/>
          <cell r="CO1046"/>
          <cell r="CP1046"/>
        </row>
        <row r="1047">
          <cell r="B1047">
            <v>2521</v>
          </cell>
          <cell r="C1047">
            <v>1672</v>
          </cell>
          <cell r="D1047"/>
          <cell r="E1047"/>
          <cell r="F1047"/>
          <cell r="G1047">
            <v>800094950121</v>
          </cell>
          <cell r="H1047" t="str">
            <v>นาง</v>
          </cell>
          <cell r="I1047" t="str">
            <v>วันเพ็ญ</v>
          </cell>
          <cell r="J1047" t="str">
            <v>แก้วคำ</v>
          </cell>
          <cell r="K1047" t="str">
            <v>3 5106 00550 38 9</v>
          </cell>
          <cell r="L1047" t="str">
            <v>บิ๊กซีหางดง</v>
          </cell>
          <cell r="M1047" t="str">
            <v>เชียงใหม่ 3</v>
          </cell>
          <cell r="N1047">
            <v>8</v>
          </cell>
          <cell r="O1047" t="str">
            <v>แก้ไขปัญหาหนี้นอกระบบ PSA</v>
          </cell>
          <cell r="P1047" t="str">
            <v>1.บุคคลค้ำประกัน</v>
          </cell>
          <cell r="Q1047"/>
          <cell r="R1047"/>
          <cell r="S1047" t="str">
            <v>จังหวัดลำพูน</v>
          </cell>
          <cell r="T1047" t="str">
            <v>ผบ.1989</v>
          </cell>
          <cell r="U1047">
            <v>2563</v>
          </cell>
          <cell r="V1047" t="str">
            <v>ผบ2711</v>
          </cell>
          <cell r="W1047">
            <v>2563</v>
          </cell>
          <cell r="X1047">
            <v>27</v>
          </cell>
          <cell r="Y1047">
            <v>10</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cell r="BM1047"/>
          <cell r="BN1047"/>
          <cell r="BO1047"/>
          <cell r="BP1047"/>
          <cell r="BQ1047"/>
          <cell r="BR1047"/>
          <cell r="BS1047"/>
          <cell r="BT1047" t="str">
            <v>นางวันเพ็ญ แก้วคำ</v>
          </cell>
          <cell r="BU1047">
            <v>883263011415</v>
          </cell>
          <cell r="BV1047"/>
          <cell r="BW1047"/>
          <cell r="BX1047"/>
          <cell r="BY1047"/>
          <cell r="BZ1047"/>
          <cell r="CA1047"/>
          <cell r="CB1047"/>
          <cell r="CC1047"/>
          <cell r="CD1047" t="str">
            <v>นางวันเพ็ญ แก้วคำ</v>
          </cell>
          <cell r="CE1047"/>
          <cell r="CF1047"/>
          <cell r="CG1047"/>
          <cell r="CH1047"/>
          <cell r="CI1047"/>
          <cell r="CJ1047"/>
          <cell r="CK1047"/>
          <cell r="CL1047"/>
          <cell r="CM1047"/>
          <cell r="CN1047"/>
          <cell r="CO1047"/>
          <cell r="CP1047"/>
        </row>
        <row r="1048">
          <cell r="B1048">
            <v>2522</v>
          </cell>
          <cell r="C1048">
            <v>1673</v>
          </cell>
          <cell r="D1048"/>
          <cell r="E1048"/>
          <cell r="F1048"/>
          <cell r="G1048">
            <v>800052496109</v>
          </cell>
          <cell r="H1048" t="str">
            <v>นาย</v>
          </cell>
          <cell r="I1048" t="str">
            <v>ชัยพร</v>
          </cell>
          <cell r="J1048" t="str">
            <v>เทียนอ้าย</v>
          </cell>
          <cell r="K1048" t="str">
            <v>3 5019 00687 69 1</v>
          </cell>
          <cell r="L1048" t="str">
            <v>สารภี</v>
          </cell>
          <cell r="M1048" t="str">
            <v>เชียงใหม่ 3</v>
          </cell>
          <cell r="N1048">
            <v>8</v>
          </cell>
          <cell r="O1048" t="str">
            <v>ธนาคารประชาชน</v>
          </cell>
          <cell r="P1048" t="str">
            <v>2.หลักทรัพย์ค้ำประกัน</v>
          </cell>
          <cell r="Q1048"/>
          <cell r="R1048"/>
          <cell r="S1048" t="str">
            <v>แขวงเชียงใหม่</v>
          </cell>
          <cell r="T1048" t="str">
            <v>ผบE756</v>
          </cell>
          <cell r="U1048">
            <v>2563</v>
          </cell>
          <cell r="V1048" t="str">
            <v>E955</v>
          </cell>
          <cell r="W1048">
            <v>2563</v>
          </cell>
          <cell r="X1048"/>
          <cell r="Y1048"/>
          <cell r="Z1048"/>
          <cell r="AA1048">
            <v>14</v>
          </cell>
          <cell r="AB1048">
            <v>9</v>
          </cell>
          <cell r="AC1048">
            <v>63</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cell r="BM1048"/>
          <cell r="BN1048"/>
          <cell r="BO1048"/>
          <cell r="BP1048"/>
          <cell r="BQ1048"/>
          <cell r="BR1048"/>
          <cell r="BS1048"/>
          <cell r="BT1048" t="str">
            <v>นายชัยพร เทียนอ้าย</v>
          </cell>
          <cell r="BU1048">
            <v>883263010779</v>
          </cell>
          <cell r="BV1048"/>
          <cell r="BW1048"/>
          <cell r="BX1048"/>
          <cell r="BY1048"/>
          <cell r="BZ1048"/>
          <cell r="CA1048"/>
          <cell r="CB1048"/>
          <cell r="CC1048"/>
          <cell r="CD1048" t="str">
            <v>นายชัยพร เทียนอ้าย</v>
          </cell>
          <cell r="CE1048"/>
          <cell r="CF1048"/>
          <cell r="CG1048"/>
          <cell r="CH1048"/>
          <cell r="CI1048"/>
          <cell r="CJ1048"/>
          <cell r="CK1048"/>
          <cell r="CL1048"/>
          <cell r="CM1048"/>
          <cell r="CN1048"/>
          <cell r="CO1048"/>
          <cell r="CP1048"/>
        </row>
        <row r="1049">
          <cell r="B1049">
            <v>2523</v>
          </cell>
          <cell r="C1049">
            <v>1674</v>
          </cell>
          <cell r="D1049"/>
          <cell r="E1049"/>
          <cell r="F1049"/>
          <cell r="G1049">
            <v>800084769333</v>
          </cell>
          <cell r="H1049" t="str">
            <v>นาย</v>
          </cell>
          <cell r="I1049" t="str">
            <v>ประกิต</v>
          </cell>
          <cell r="J1049" t="str">
            <v>แก้วดวง</v>
          </cell>
          <cell r="K1049" t="str">
            <v>1 5099 00106 42 7</v>
          </cell>
          <cell r="L1049" t="str">
            <v>สารภี</v>
          </cell>
          <cell r="M1049" t="str">
            <v>เชียงใหม่ 3</v>
          </cell>
          <cell r="N1049">
            <v>8</v>
          </cell>
          <cell r="O1049" t="str">
            <v>ธนาคารประชาชน</v>
          </cell>
          <cell r="P1049" t="str">
            <v>1.บุคคลค้ำประกัน</v>
          </cell>
          <cell r="Q1049"/>
          <cell r="R1049"/>
          <cell r="S1049" t="str">
            <v>แขวงเชียงใหม่</v>
          </cell>
          <cell r="T1049" t="str">
            <v>ผบE762</v>
          </cell>
          <cell r="U1049">
            <v>2563</v>
          </cell>
          <cell r="V1049" t="str">
            <v>E972</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cell r="BM1049"/>
          <cell r="BN1049"/>
          <cell r="BO1049"/>
          <cell r="BP1049"/>
          <cell r="BQ1049"/>
          <cell r="BR1049"/>
          <cell r="BS1049"/>
          <cell r="BT1049" t="str">
            <v>นายประกิต แก้วดวง</v>
          </cell>
          <cell r="BU1049">
            <v>883263010072</v>
          </cell>
          <cell r="BV1049"/>
          <cell r="BW1049"/>
          <cell r="BX1049"/>
          <cell r="BY1049"/>
          <cell r="BZ1049"/>
          <cell r="CA1049"/>
          <cell r="CB1049"/>
          <cell r="CC1049"/>
          <cell r="CD1049" t="str">
            <v>นายประกิต แก้วดวง</v>
          </cell>
          <cell r="CE1049"/>
          <cell r="CF1049"/>
          <cell r="CG1049"/>
          <cell r="CH1049"/>
          <cell r="CI1049"/>
          <cell r="CJ1049"/>
          <cell r="CK1049"/>
          <cell r="CL1049"/>
          <cell r="CM1049"/>
          <cell r="CN1049"/>
          <cell r="CO1049"/>
          <cell r="CP1049"/>
        </row>
        <row r="1050">
          <cell r="B1050">
            <v>2524</v>
          </cell>
          <cell r="C1050">
            <v>1675</v>
          </cell>
          <cell r="D1050"/>
          <cell r="E1050"/>
          <cell r="F1050"/>
          <cell r="G1050">
            <v>800084857765</v>
          </cell>
          <cell r="H1050" t="str">
            <v>นาย</v>
          </cell>
          <cell r="I1050" t="str">
            <v>ทวีพร</v>
          </cell>
          <cell r="J1050" t="str">
            <v>ปินตาวัน</v>
          </cell>
          <cell r="K1050" t="str">
            <v>3 5013 00179 77 5</v>
          </cell>
          <cell r="L1050" t="str">
            <v>สารภี</v>
          </cell>
          <cell r="M1050" t="str">
            <v>เชียงใหม่ 3</v>
          </cell>
          <cell r="N1050">
            <v>8</v>
          </cell>
          <cell r="O1050" t="str">
            <v>แก้ไขปัญหาหนี้นอกระบบ PSA</v>
          </cell>
          <cell r="P1050" t="str">
            <v>1.บุคคลค้ำประกัน</v>
          </cell>
          <cell r="Q1050"/>
          <cell r="R1050"/>
          <cell r="S1050" t="str">
            <v>แขวงชียงใหม่</v>
          </cell>
          <cell r="T1050" t="str">
            <v>ผบE757</v>
          </cell>
          <cell r="U1050">
            <v>2563</v>
          </cell>
          <cell r="V1050" t="str">
            <v>E956</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cell r="BM1050"/>
          <cell r="BN1050"/>
          <cell r="BO1050"/>
          <cell r="BP1050"/>
          <cell r="BQ1050"/>
          <cell r="BR1050"/>
          <cell r="BS1050"/>
          <cell r="BT1050" t="str">
            <v>นายทวีพร ปินตาวัน</v>
          </cell>
          <cell r="BU1050">
            <v>883263010069</v>
          </cell>
          <cell r="BV1050"/>
          <cell r="BW1050"/>
          <cell r="BX1050"/>
          <cell r="BY1050"/>
          <cell r="BZ1050"/>
          <cell r="CA1050"/>
          <cell r="CB1050"/>
          <cell r="CC1050"/>
          <cell r="CD1050" t="str">
            <v>นายทวีพร ปินตาวัน</v>
          </cell>
          <cell r="CE1050"/>
          <cell r="CF1050"/>
          <cell r="CG1050"/>
          <cell r="CH1050"/>
          <cell r="CI1050"/>
          <cell r="CJ1050"/>
          <cell r="CK1050"/>
          <cell r="CL1050"/>
          <cell r="CM1050"/>
          <cell r="CN1050"/>
          <cell r="CO1050"/>
          <cell r="CP1050"/>
        </row>
        <row r="1051">
          <cell r="B1051">
            <v>2525</v>
          </cell>
          <cell r="C1051">
            <v>1676</v>
          </cell>
          <cell r="D1051"/>
          <cell r="E1051"/>
          <cell r="F1051"/>
          <cell r="G1051">
            <v>800091409121</v>
          </cell>
          <cell r="H1051" t="str">
            <v>นาย</v>
          </cell>
          <cell r="I1051" t="str">
            <v>สมบุญ</v>
          </cell>
          <cell r="J1051" t="str">
            <v>อุ่นคำ</v>
          </cell>
          <cell r="K1051" t="str">
            <v>5 5020 00019 78 8</v>
          </cell>
          <cell r="L1051" t="str">
            <v>สารภี</v>
          </cell>
          <cell r="M1051" t="str">
            <v>เชียงใหม่ 3</v>
          </cell>
          <cell r="N1051">
            <v>8</v>
          </cell>
          <cell r="O1051" t="str">
            <v>ธนาคารประชาชน</v>
          </cell>
          <cell r="P1051" t="str">
            <v>1.บุคคลค้ำประกัน</v>
          </cell>
          <cell r="Q1051"/>
          <cell r="R1051"/>
          <cell r="S1051" t="str">
            <v>จังหวัดลำพูน</v>
          </cell>
          <cell r="T1051" t="str">
            <v>ผบ2428</v>
          </cell>
          <cell r="U1051">
            <v>2563</v>
          </cell>
          <cell r="V1051" t="str">
            <v>ผบ.43</v>
          </cell>
          <cell r="W1051">
            <v>2564</v>
          </cell>
          <cell r="X1051"/>
          <cell r="Y1051"/>
          <cell r="Z1051"/>
          <cell r="AA1051">
            <v>9</v>
          </cell>
          <cell r="AB1051">
            <v>3</v>
          </cell>
          <cell r="AC1051">
            <v>64</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cell r="BM1051"/>
          <cell r="BN1051"/>
          <cell r="BO1051"/>
          <cell r="BP1051"/>
          <cell r="BQ1051"/>
          <cell r="BR1051"/>
          <cell r="BS1051"/>
          <cell r="BT1051" t="str">
            <v>นายสมบุญ อุ่นคำ</v>
          </cell>
          <cell r="BU1051">
            <v>883263010051</v>
          </cell>
          <cell r="BV1051"/>
          <cell r="BW1051"/>
          <cell r="BX1051"/>
          <cell r="BY1051"/>
          <cell r="BZ1051"/>
          <cell r="CA1051"/>
          <cell r="CB1051"/>
          <cell r="CC1051"/>
          <cell r="CD1051" t="str">
            <v>นายสมบุญ อุ่นคำ</v>
          </cell>
          <cell r="CE1051"/>
          <cell r="CF1051"/>
          <cell r="CG1051"/>
          <cell r="CH1051"/>
          <cell r="CI1051"/>
          <cell r="CJ1051"/>
          <cell r="CK1051"/>
          <cell r="CL1051"/>
          <cell r="CM1051"/>
          <cell r="CN1051"/>
          <cell r="CO1051"/>
          <cell r="CP1051"/>
        </row>
        <row r="1052">
          <cell r="B1052">
            <v>2526</v>
          </cell>
          <cell r="C1052">
            <v>1677</v>
          </cell>
          <cell r="D1052"/>
          <cell r="E1052"/>
          <cell r="F1052"/>
          <cell r="G1052">
            <v>800095184720</v>
          </cell>
          <cell r="H1052" t="str">
            <v>นางสาว</v>
          </cell>
          <cell r="I1052" t="str">
            <v>รัตนา</v>
          </cell>
          <cell r="J1052" t="str">
            <v>วณีสอน</v>
          </cell>
          <cell r="K1052" t="str">
            <v>2 5003 00021 57 9</v>
          </cell>
          <cell r="L1052" t="str">
            <v>สารภี</v>
          </cell>
          <cell r="M1052" t="str">
            <v>เชียงใหม่ 3</v>
          </cell>
          <cell r="N1052">
            <v>8</v>
          </cell>
          <cell r="O1052" t="str">
            <v>ธนาคารประชาชน</v>
          </cell>
          <cell r="P1052" t="str">
            <v>1.บุคคลค้ำประกัน</v>
          </cell>
          <cell r="Q1052"/>
          <cell r="R1052"/>
          <cell r="S1052" t="str">
            <v>แขวงชียงใหม่</v>
          </cell>
          <cell r="T1052"/>
          <cell r="U1052"/>
          <cell r="V1052"/>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cell r="BM1052"/>
          <cell r="BN1052"/>
          <cell r="BO1052"/>
          <cell r="BP1052"/>
          <cell r="BQ1052"/>
          <cell r="BR1052"/>
          <cell r="BS1052"/>
          <cell r="BT1052" t="str">
            <v>นางสาวรัตนา วณีสอน</v>
          </cell>
          <cell r="BU1052">
            <v>883263010086</v>
          </cell>
          <cell r="BV1052"/>
          <cell r="BW1052"/>
          <cell r="BX1052"/>
          <cell r="BY1052"/>
          <cell r="BZ1052"/>
          <cell r="CA1052"/>
          <cell r="CB1052"/>
          <cell r="CC1052"/>
          <cell r="CD1052" t="str">
            <v>นางสาวรัตนา วณีสอน</v>
          </cell>
          <cell r="CE1052"/>
          <cell r="CF1052"/>
          <cell r="CG1052"/>
          <cell r="CH1052"/>
          <cell r="CI1052"/>
          <cell r="CJ1052"/>
          <cell r="CK1052"/>
          <cell r="CL1052"/>
          <cell r="CM1052"/>
          <cell r="CN1052"/>
          <cell r="CO1052"/>
          <cell r="CP1052"/>
        </row>
        <row r="1053">
          <cell r="B1053">
            <v>2527</v>
          </cell>
          <cell r="C1053">
            <v>1678</v>
          </cell>
          <cell r="D1053"/>
          <cell r="E1053"/>
          <cell r="F1053"/>
          <cell r="G1053">
            <v>800014579661</v>
          </cell>
          <cell r="H1053" t="str">
            <v>นางสาว</v>
          </cell>
          <cell r="I1053" t="str">
            <v>อำไพ</v>
          </cell>
          <cell r="J1053" t="str">
            <v>จันทรา</v>
          </cell>
          <cell r="K1053" t="str">
            <v>3 5019 00430 89 4</v>
          </cell>
          <cell r="L1053" t="str">
            <v>สารภี</v>
          </cell>
          <cell r="M1053" t="str">
            <v>เชียงใหม่ 3</v>
          </cell>
          <cell r="N1053">
            <v>8</v>
          </cell>
          <cell r="O1053" t="str">
            <v>ธนาคารประชาชน</v>
          </cell>
          <cell r="P1053" t="str">
            <v>1.บุคคลค้ำประกัน</v>
          </cell>
          <cell r="Q1053"/>
          <cell r="R1053"/>
          <cell r="S1053"/>
          <cell r="T1053"/>
          <cell r="U1053"/>
          <cell r="V1053"/>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cell r="BM1053"/>
          <cell r="BN1053"/>
          <cell r="BO1053"/>
          <cell r="BP1053"/>
          <cell r="BQ1053"/>
          <cell r="BR1053"/>
          <cell r="BS1053"/>
          <cell r="BT1053" t="str">
            <v>นางสาวอำไพ จันทรา</v>
          </cell>
          <cell r="BU1053">
            <v>0</v>
          </cell>
          <cell r="BV1053"/>
          <cell r="BW1053"/>
          <cell r="BX1053"/>
          <cell r="BY1053"/>
          <cell r="BZ1053"/>
          <cell r="CA1053"/>
          <cell r="CB1053"/>
          <cell r="CC1053"/>
          <cell r="CD1053" t="str">
            <v>นางสาวอำไพ จันทรา</v>
          </cell>
          <cell r="CE1053"/>
          <cell r="CF1053"/>
          <cell r="CG1053"/>
          <cell r="CH1053"/>
          <cell r="CI1053"/>
          <cell r="CJ1053"/>
          <cell r="CK1053"/>
          <cell r="CL1053"/>
          <cell r="CM1053"/>
          <cell r="CN1053"/>
          <cell r="CO1053"/>
          <cell r="CP1053"/>
        </row>
        <row r="1054">
          <cell r="B1054">
            <v>2528</v>
          </cell>
          <cell r="C1054">
            <v>1679</v>
          </cell>
          <cell r="D1054"/>
          <cell r="E1054"/>
          <cell r="F1054"/>
          <cell r="G1054">
            <v>800015109807</v>
          </cell>
          <cell r="H1054" t="str">
            <v>นาย</v>
          </cell>
          <cell r="I1054" t="str">
            <v>นราห์</v>
          </cell>
          <cell r="J1054" t="str">
            <v>ชมภูยอด</v>
          </cell>
          <cell r="K1054" t="str">
            <v>3 5013 00755 06 7</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ผบ6971</v>
          </cell>
          <cell r="U1054">
            <v>2559</v>
          </cell>
          <cell r="V1054">
            <v>5374</v>
          </cell>
          <cell r="W1054">
            <v>2559</v>
          </cell>
          <cell r="X1054"/>
          <cell r="Y1054"/>
          <cell r="Z1054"/>
          <cell r="AA1054">
            <v>2</v>
          </cell>
          <cell r="AB1054">
            <v>8</v>
          </cell>
          <cell r="AC1054">
            <v>2559</v>
          </cell>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cell r="BM1054"/>
          <cell r="BN1054"/>
          <cell r="BO1054"/>
          <cell r="BP1054"/>
          <cell r="BQ1054"/>
          <cell r="BR1054"/>
          <cell r="BS1054"/>
          <cell r="BT1054" t="str">
            <v>นายนราห์ ชมภูยอด</v>
          </cell>
          <cell r="BU1054">
            <v>823758010658</v>
          </cell>
          <cell r="BV1054"/>
          <cell r="BW1054"/>
          <cell r="BX1054"/>
          <cell r="BY1054"/>
          <cell r="BZ1054"/>
          <cell r="CA1054"/>
          <cell r="CB1054"/>
          <cell r="CC1054"/>
          <cell r="CD1054" t="str">
            <v>นายนราห์ ชมภูยอด</v>
          </cell>
          <cell r="CE1054"/>
          <cell r="CF1054"/>
          <cell r="CG1054"/>
          <cell r="CH1054"/>
          <cell r="CI1054"/>
          <cell r="CJ1054"/>
          <cell r="CK1054"/>
          <cell r="CL1054"/>
          <cell r="CM1054"/>
          <cell r="CN1054"/>
          <cell r="CO1054"/>
          <cell r="CP1054"/>
        </row>
        <row r="1055">
          <cell r="B1055">
            <v>2529</v>
          </cell>
          <cell r="C1055">
            <v>1680</v>
          </cell>
          <cell r="D1055"/>
          <cell r="E1055"/>
          <cell r="F1055"/>
          <cell r="G1055">
            <v>800066488126</v>
          </cell>
          <cell r="H1055" t="str">
            <v>นาง</v>
          </cell>
          <cell r="I1055" t="str">
            <v>ปวีณา</v>
          </cell>
          <cell r="J1055" t="str">
            <v>กาติ๊บ</v>
          </cell>
          <cell r="K1055" t="str">
            <v>1 5099 00186 05 6</v>
          </cell>
          <cell r="L1055" t="str">
            <v>สารภี</v>
          </cell>
          <cell r="M1055" t="str">
            <v>เชียงใหม่ 3</v>
          </cell>
          <cell r="N1055">
            <v>8</v>
          </cell>
          <cell r="O1055" t="str">
            <v>ธนาคารประชาชน</v>
          </cell>
          <cell r="P1055" t="str">
            <v>4.ไม่มีหลักประกัน</v>
          </cell>
          <cell r="Q1055"/>
          <cell r="R1055"/>
          <cell r="S1055" t="str">
            <v>จังหวัดเชียงคำ</v>
          </cell>
          <cell r="T1055" t="str">
            <v>ผบE252</v>
          </cell>
          <cell r="U1055">
            <v>2563</v>
          </cell>
          <cell r="V1055" t="str">
            <v>ผบE129</v>
          </cell>
          <cell r="W1055">
            <v>2563</v>
          </cell>
          <cell r="X1055"/>
          <cell r="Y1055"/>
          <cell r="Z1055"/>
          <cell r="AA1055">
            <v>8</v>
          </cell>
          <cell r="AB1055">
            <v>9</v>
          </cell>
          <cell r="AC1055">
            <v>2563</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cell r="BM1055"/>
          <cell r="BN1055"/>
          <cell r="BO1055"/>
          <cell r="BP1055"/>
          <cell r="BQ1055"/>
          <cell r="BR1055"/>
          <cell r="BS1055"/>
          <cell r="BT1055" t="str">
            <v>นางปวีณา กาติ๊บ</v>
          </cell>
          <cell r="BU1055">
            <v>883262011768</v>
          </cell>
          <cell r="BV1055"/>
          <cell r="BW1055"/>
          <cell r="BX1055"/>
          <cell r="BY1055"/>
          <cell r="BZ1055"/>
          <cell r="CA1055"/>
          <cell r="CB1055"/>
          <cell r="CC1055"/>
          <cell r="CD1055" t="str">
            <v>นางปวีณา กาติ๊บ</v>
          </cell>
          <cell r="CE1055"/>
          <cell r="CF1055"/>
          <cell r="CG1055"/>
          <cell r="CH1055"/>
          <cell r="CI1055"/>
          <cell r="CJ1055"/>
          <cell r="CK1055"/>
          <cell r="CL1055"/>
          <cell r="CM1055"/>
          <cell r="CN1055"/>
          <cell r="CO1055"/>
          <cell r="CP1055"/>
        </row>
        <row r="1056">
          <cell r="B1056">
            <v>2530</v>
          </cell>
          <cell r="C1056">
            <v>1681</v>
          </cell>
          <cell r="D1056"/>
          <cell r="E1056"/>
          <cell r="F1056"/>
          <cell r="G1056">
            <v>800028152695</v>
          </cell>
          <cell r="H1056" t="str">
            <v>นางสาว</v>
          </cell>
          <cell r="I1056" t="str">
            <v>นุชจีรา</v>
          </cell>
          <cell r="J1056" t="str">
            <v>วงค์ชัย</v>
          </cell>
          <cell r="K1056" t="str">
            <v>1 5099 00225 37 0</v>
          </cell>
          <cell r="L1056" t="str">
            <v>สารภี</v>
          </cell>
          <cell r="M1056" t="str">
            <v>เชียงใหม่ 3</v>
          </cell>
          <cell r="N1056">
            <v>8</v>
          </cell>
          <cell r="O1056" t="str">
            <v>ธนาคารประชาชน</v>
          </cell>
          <cell r="P1056" t="str">
            <v>1.บุคคลค้ำประกัน</v>
          </cell>
          <cell r="Q1056"/>
          <cell r="R1056"/>
          <cell r="S1056" t="str">
            <v>แขวงเชียงใหม่</v>
          </cell>
          <cell r="T1056" t="str">
            <v>ผบ.2408</v>
          </cell>
          <cell r="U1056">
            <v>2562</v>
          </cell>
          <cell r="V1056" t="str">
            <v>ผบ.3667</v>
          </cell>
          <cell r="W1056">
            <v>2562</v>
          </cell>
          <cell r="X1056"/>
          <cell r="Y1056"/>
          <cell r="Z1056"/>
          <cell r="AA1056">
            <v>26</v>
          </cell>
          <cell r="AB1056">
            <v>5</v>
          </cell>
          <cell r="AC1056">
            <v>2562</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มีคำสั่งยกเลิกสืบ วันที่ 24/4/2567 เนื่องจากลูกหนี้ชำระปิดบัญชี</v>
          </cell>
          <cell r="BC1056"/>
          <cell r="BD1056"/>
          <cell r="BE1056"/>
          <cell r="BF1056"/>
          <cell r="BG1056"/>
          <cell r="BH1056"/>
          <cell r="BI1056"/>
          <cell r="BJ1056"/>
          <cell r="BK1056"/>
          <cell r="BL1056"/>
          <cell r="BM1056"/>
          <cell r="BN1056"/>
          <cell r="BO1056"/>
          <cell r="BP1056"/>
          <cell r="BQ1056"/>
          <cell r="BR1056"/>
          <cell r="BS1056"/>
          <cell r="BT1056" t="str">
            <v>นางสาวนุชจีรา วงค์ชัย</v>
          </cell>
          <cell r="BU1056">
            <v>823761010355</v>
          </cell>
          <cell r="BV1056"/>
          <cell r="BW1056"/>
          <cell r="BX1056"/>
          <cell r="BY1056"/>
          <cell r="BZ1056"/>
          <cell r="CA1056"/>
          <cell r="CB1056"/>
          <cell r="CC1056"/>
          <cell r="CD1056" t="str">
            <v>นางสาวนุชจีรา วงค์ชัย</v>
          </cell>
          <cell r="CE1056"/>
          <cell r="CF1056"/>
          <cell r="CG1056"/>
          <cell r="CH1056"/>
          <cell r="CI1056"/>
          <cell r="CJ1056"/>
          <cell r="CK1056"/>
          <cell r="CL1056"/>
          <cell r="CM1056"/>
          <cell r="CN1056"/>
          <cell r="CO1056"/>
          <cell r="CP1056"/>
        </row>
        <row r="1057">
          <cell r="B1057">
            <v>2531</v>
          </cell>
          <cell r="C1057">
            <v>1682</v>
          </cell>
          <cell r="D1057"/>
          <cell r="E1057"/>
          <cell r="F1057"/>
          <cell r="G1057">
            <v>800122722955</v>
          </cell>
          <cell r="H1057" t="str">
            <v>นาง</v>
          </cell>
          <cell r="I1057" t="str">
            <v>ศิริพร</v>
          </cell>
          <cell r="J1057" t="str">
            <v>ทาเรือน</v>
          </cell>
          <cell r="K1057" t="str">
            <v>3 5012 00151 28 3</v>
          </cell>
          <cell r="L1057" t="str">
            <v>สันป่าตอง</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ผบE459</v>
          </cell>
          <cell r="U1057">
            <v>2566</v>
          </cell>
          <cell r="V1057"/>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cell r="BI1057"/>
          <cell r="BJ1057"/>
          <cell r="BK1057"/>
          <cell r="BL1057"/>
          <cell r="BM1057"/>
          <cell r="BN1057"/>
          <cell r="BO1057"/>
          <cell r="BP1057"/>
          <cell r="BQ1057"/>
          <cell r="BR1057"/>
          <cell r="BS1057"/>
          <cell r="BT1057" t="str">
            <v>นางศิริพร ทาเรือน</v>
          </cell>
          <cell r="BU1057">
            <v>888165010396</v>
          </cell>
          <cell r="BV1057"/>
          <cell r="BW1057"/>
          <cell r="BX1057"/>
          <cell r="BY1057"/>
          <cell r="BZ1057"/>
          <cell r="CA1057"/>
          <cell r="CB1057"/>
          <cell r="CC1057"/>
          <cell r="CD1057" t="str">
            <v>นางศิริพร ทาเรือน</v>
          </cell>
          <cell r="CE1057"/>
          <cell r="CF1057"/>
          <cell r="CG1057"/>
          <cell r="CH1057"/>
          <cell r="CI1057"/>
          <cell r="CJ1057"/>
          <cell r="CK1057"/>
          <cell r="CL1057"/>
          <cell r="CM1057"/>
          <cell r="CN1057"/>
          <cell r="CO1057"/>
          <cell r="CP1057"/>
        </row>
        <row r="1058">
          <cell r="B1058">
            <v>2532</v>
          </cell>
          <cell r="C1058">
            <v>1683</v>
          </cell>
          <cell r="D1058"/>
          <cell r="E1058"/>
          <cell r="F1058"/>
          <cell r="G1058">
            <v>800095120146</v>
          </cell>
          <cell r="H1058" t="str">
            <v>นาย</v>
          </cell>
          <cell r="I1058" t="str">
            <v>ขยัน</v>
          </cell>
          <cell r="J1058" t="str">
            <v>ธรรมไชย</v>
          </cell>
          <cell r="K1058" t="str">
            <v>3 5012 01051 79 7</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ผบE5492</v>
          </cell>
          <cell r="U1058">
            <v>2565</v>
          </cell>
          <cell r="V1058" t="str">
            <v>ผบE7605</v>
          </cell>
          <cell r="W1058">
            <v>2565</v>
          </cell>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cell r="BI1058"/>
          <cell r="BJ1058"/>
          <cell r="BK1058"/>
          <cell r="BL1058"/>
          <cell r="BM1058"/>
          <cell r="BN1058"/>
          <cell r="BO1058"/>
          <cell r="BP1058"/>
          <cell r="BQ1058"/>
          <cell r="BR1058"/>
          <cell r="BS1058"/>
          <cell r="BT1058" t="str">
            <v>นายขยัน ธรรมไชย</v>
          </cell>
          <cell r="BU1058">
            <v>888165010390</v>
          </cell>
          <cell r="BV1058"/>
          <cell r="BW1058"/>
          <cell r="BX1058"/>
          <cell r="BY1058"/>
          <cell r="BZ1058"/>
          <cell r="CA1058"/>
          <cell r="CB1058"/>
          <cell r="CC1058"/>
          <cell r="CD1058" t="str">
            <v>นายขยัน ธรรมไชย</v>
          </cell>
          <cell r="CE1058"/>
          <cell r="CF1058"/>
          <cell r="CG1058"/>
          <cell r="CH1058"/>
          <cell r="CI1058"/>
          <cell r="CJ1058"/>
          <cell r="CK1058"/>
          <cell r="CL1058"/>
          <cell r="CM1058"/>
          <cell r="CN1058"/>
          <cell r="CO1058"/>
          <cell r="CP1058"/>
        </row>
        <row r="1059">
          <cell r="B1059">
            <v>2533</v>
          </cell>
          <cell r="C1059">
            <v>1684</v>
          </cell>
          <cell r="D1059"/>
          <cell r="E1059"/>
          <cell r="F1059"/>
          <cell r="G1059">
            <v>800046648195</v>
          </cell>
          <cell r="H1059" t="str">
            <v>นาย</v>
          </cell>
          <cell r="I1059" t="str">
            <v>นคร</v>
          </cell>
          <cell r="J1059" t="str">
            <v>สะสมจิตต์</v>
          </cell>
          <cell r="K1059" t="str">
            <v>3 5012 00608 45 3</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ผบE5494</v>
          </cell>
          <cell r="U1059">
            <v>2565</v>
          </cell>
          <cell r="V1059"/>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cell r="BM1059"/>
          <cell r="BN1059"/>
          <cell r="BO1059"/>
          <cell r="BP1059"/>
          <cell r="BQ1059"/>
          <cell r="BR1059"/>
          <cell r="BS1059"/>
          <cell r="BT1059" t="str">
            <v>นายนคร สะสมจิตต์</v>
          </cell>
          <cell r="BU1059">
            <v>888165010397</v>
          </cell>
          <cell r="BV1059"/>
          <cell r="BW1059"/>
          <cell r="BX1059"/>
          <cell r="BY1059"/>
          <cell r="BZ1059"/>
          <cell r="CA1059"/>
          <cell r="CB1059"/>
          <cell r="CC1059"/>
          <cell r="CD1059" t="str">
            <v>นายนคร สะสมจิตต์</v>
          </cell>
          <cell r="CE1059"/>
          <cell r="CF1059"/>
          <cell r="CG1059"/>
          <cell r="CH1059"/>
          <cell r="CI1059"/>
          <cell r="CJ1059"/>
          <cell r="CK1059"/>
          <cell r="CL1059"/>
          <cell r="CM1059"/>
          <cell r="CN1059"/>
          <cell r="CO1059"/>
          <cell r="CP1059"/>
        </row>
        <row r="1060">
          <cell r="B1060">
            <v>2534</v>
          </cell>
          <cell r="C1060">
            <v>1685</v>
          </cell>
          <cell r="D1060"/>
          <cell r="E1060"/>
          <cell r="F1060"/>
          <cell r="G1060">
            <v>800030228533</v>
          </cell>
          <cell r="H1060" t="str">
            <v>นาง</v>
          </cell>
          <cell r="I1060" t="str">
            <v>ศิริขวัญ</v>
          </cell>
          <cell r="J1060" t="str">
            <v>ตาวงค์</v>
          </cell>
          <cell r="K1060" t="str">
            <v>3 5010 00262 72 3</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cell r="R1060"/>
          <cell r="S1060" t="str">
            <v>จังหวัดฝาง</v>
          </cell>
          <cell r="T1060" t="str">
            <v>ผบE1409</v>
          </cell>
          <cell r="U1060">
            <v>2566</v>
          </cell>
          <cell r="V1060" t="str">
            <v>ผบE1556</v>
          </cell>
          <cell r="W1060">
            <v>2566</v>
          </cell>
          <cell r="X1060">
            <v>12</v>
          </cell>
          <cell r="Y1060">
            <v>12</v>
          </cell>
          <cell r="Z1060">
            <v>2566</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cell r="BM1060"/>
          <cell r="BN1060"/>
          <cell r="BO1060"/>
          <cell r="BP1060"/>
          <cell r="BQ1060"/>
          <cell r="BR1060"/>
          <cell r="BS1060"/>
          <cell r="BT1060" t="str">
            <v>นางศิริขวัญ ตาวงค์</v>
          </cell>
          <cell r="BU1060">
            <v>883265010394</v>
          </cell>
          <cell r="BV1060"/>
          <cell r="BW1060"/>
          <cell r="BX1060"/>
          <cell r="BY1060"/>
          <cell r="BZ1060"/>
          <cell r="CA1060"/>
          <cell r="CB1060"/>
          <cell r="CC1060"/>
          <cell r="CD1060" t="str">
            <v>นางศิริขวัญ ตาวงค์</v>
          </cell>
          <cell r="CE1060"/>
          <cell r="CF1060"/>
          <cell r="CG1060"/>
          <cell r="CH1060"/>
          <cell r="CI1060"/>
          <cell r="CJ1060"/>
          <cell r="CK1060"/>
          <cell r="CL1060"/>
          <cell r="CM1060"/>
          <cell r="CN1060"/>
          <cell r="CO1060"/>
          <cell r="CP1060"/>
        </row>
        <row r="1061">
          <cell r="B1061">
            <v>2535</v>
          </cell>
          <cell r="C1061">
            <v>1686</v>
          </cell>
          <cell r="D1061"/>
          <cell r="E1061"/>
          <cell r="F1061"/>
          <cell r="G1061">
            <v>800090838734</v>
          </cell>
          <cell r="H1061" t="str">
            <v>นางสาว</v>
          </cell>
          <cell r="I1061" t="str">
            <v>นิภา</v>
          </cell>
          <cell r="J1061" t="str">
            <v>บัวแผน</v>
          </cell>
          <cell r="K1061" t="str">
            <v>3 5099 00075 67 6</v>
          </cell>
          <cell r="L1061" t="str">
            <v>ดอยเต่า</v>
          </cell>
          <cell r="M1061" t="str">
            <v>เชียงใหม่ 3</v>
          </cell>
          <cell r="N1061">
            <v>8</v>
          </cell>
          <cell r="O1061" t="str">
            <v>ห้องแถว</v>
          </cell>
          <cell r="P1061" t="str">
            <v>1.บุคคลค้ำประกัน</v>
          </cell>
          <cell r="Q1061"/>
          <cell r="R1061"/>
          <cell r="S1061" t="str">
            <v>แขวงเชียงใหม่</v>
          </cell>
          <cell r="T1061" t="str">
            <v>ผบE6886</v>
          </cell>
          <cell r="U1061">
            <v>2566</v>
          </cell>
          <cell r="V1061">
            <v>8675</v>
          </cell>
          <cell r="W1061">
            <v>2566</v>
          </cell>
          <cell r="X1061"/>
          <cell r="Y1061"/>
          <cell r="Z1061"/>
          <cell r="AA1061">
            <v>25</v>
          </cell>
          <cell r="AB1061">
            <v>9</v>
          </cell>
          <cell r="AC1061">
            <v>2566</v>
          </cell>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cell r="BM1061"/>
          <cell r="BN1061"/>
          <cell r="BO1061"/>
          <cell r="BP1061"/>
          <cell r="BQ1061"/>
          <cell r="BR1061"/>
          <cell r="BS1061"/>
          <cell r="BT1061" t="str">
            <v>นางสาวนิภา บัวแผน</v>
          </cell>
          <cell r="BU1061">
            <v>888166010121</v>
          </cell>
          <cell r="BV1061"/>
          <cell r="BW1061"/>
          <cell r="BX1061"/>
          <cell r="BY1061"/>
          <cell r="BZ1061"/>
          <cell r="CA1061"/>
          <cell r="CB1061"/>
          <cell r="CC1061"/>
          <cell r="CD1061" t="str">
            <v>นางสาวนิภา บัวแผน</v>
          </cell>
          <cell r="CE1061"/>
          <cell r="CF1061"/>
          <cell r="CG1061"/>
          <cell r="CH1061"/>
          <cell r="CI1061"/>
          <cell r="CJ1061"/>
          <cell r="CK1061"/>
          <cell r="CL1061"/>
          <cell r="CM1061"/>
          <cell r="CN1061"/>
          <cell r="CO1061"/>
          <cell r="CP1061"/>
        </row>
        <row r="1062">
          <cell r="B1062">
            <v>2536</v>
          </cell>
          <cell r="C1062">
            <v>1687</v>
          </cell>
          <cell r="D1062"/>
          <cell r="E1062"/>
          <cell r="F1062"/>
          <cell r="G1062">
            <v>800090837652</v>
          </cell>
          <cell r="H1062" t="str">
            <v>นางสาว</v>
          </cell>
          <cell r="I1062" t="str">
            <v>วิลาวรรณ</v>
          </cell>
          <cell r="J1062" t="str">
            <v>แสงศิริ</v>
          </cell>
          <cell r="K1062" t="str">
            <v>3 5099 00075 75 7</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ผบE6884</v>
          </cell>
          <cell r="U1062">
            <v>2566</v>
          </cell>
          <cell r="V1062">
            <v>8674</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cell r="BM1062"/>
          <cell r="BN1062"/>
          <cell r="BO1062"/>
          <cell r="BP1062"/>
          <cell r="BQ1062"/>
          <cell r="BR1062"/>
          <cell r="BS1062"/>
          <cell r="BT1062" t="str">
            <v>นางสาววิลาวรรณ แสงศิริ</v>
          </cell>
          <cell r="BU1062">
            <v>888166010122</v>
          </cell>
          <cell r="BV1062"/>
          <cell r="BW1062"/>
          <cell r="BX1062"/>
          <cell r="BY1062"/>
          <cell r="BZ1062"/>
          <cell r="CA1062"/>
          <cell r="CB1062"/>
          <cell r="CC1062"/>
          <cell r="CD1062" t="str">
            <v>นางสาววิลาวรรณ แสงศิริ</v>
          </cell>
          <cell r="CE1062"/>
          <cell r="CF1062"/>
          <cell r="CG1062"/>
          <cell r="CH1062"/>
          <cell r="CI1062"/>
          <cell r="CJ1062"/>
          <cell r="CK1062"/>
          <cell r="CL1062"/>
          <cell r="CM1062"/>
          <cell r="CN1062"/>
          <cell r="CO1062"/>
          <cell r="CP1062"/>
        </row>
        <row r="1063">
          <cell r="B1063">
            <v>2537</v>
          </cell>
          <cell r="C1063">
            <v>1689</v>
          </cell>
          <cell r="D1063"/>
          <cell r="E1063"/>
          <cell r="F1063"/>
          <cell r="G1063">
            <v>800054861417</v>
          </cell>
          <cell r="H1063" t="str">
            <v>นาง</v>
          </cell>
          <cell r="I1063" t="str">
            <v>ศรีออน</v>
          </cell>
          <cell r="J1063" t="str">
            <v>ต๊ะทา</v>
          </cell>
          <cell r="K1063" t="str">
            <v>3 5003 00230 06 1</v>
          </cell>
          <cell r="L1063" t="str">
            <v>แม่แจ่ม</v>
          </cell>
          <cell r="M1063" t="str">
            <v>เชียงใหม่ 3</v>
          </cell>
          <cell r="N1063">
            <v>8</v>
          </cell>
          <cell r="O1063" t="str">
            <v>สินเชื่อพัฒนาองค์กรชุมชน</v>
          </cell>
          <cell r="P1063" t="str">
            <v>1.บุคคลค้ำประกัน</v>
          </cell>
          <cell r="Q1063"/>
          <cell r="R1063"/>
          <cell r="S1063" t="str">
            <v>จังหวัดฮอด</v>
          </cell>
          <cell r="T1063" t="str">
            <v>ผบE716</v>
          </cell>
          <cell r="U1063">
            <v>2566</v>
          </cell>
          <cell r="V1063" t="str">
            <v>ผบE913</v>
          </cell>
          <cell r="W1063">
            <v>2566</v>
          </cell>
          <cell r="X1063"/>
          <cell r="Y1063"/>
          <cell r="Z1063"/>
          <cell r="AA1063">
            <v>26</v>
          </cell>
          <cell r="AB1063">
            <v>7</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cell r="BM1063"/>
          <cell r="BN1063"/>
          <cell r="BO1063"/>
          <cell r="BP1063"/>
          <cell r="BQ1063"/>
          <cell r="BR1063"/>
          <cell r="BS1063"/>
          <cell r="BT1063" t="str">
            <v>นางศรีออน ต๊ะทา</v>
          </cell>
          <cell r="BU1063">
            <v>888166010132</v>
          </cell>
          <cell r="BV1063"/>
          <cell r="BW1063"/>
          <cell r="BX1063"/>
          <cell r="BY1063"/>
          <cell r="BZ1063"/>
          <cell r="CA1063"/>
          <cell r="CB1063"/>
          <cell r="CC1063"/>
          <cell r="CD1063" t="str">
            <v>นางศรีออน ต๊ะทา</v>
          </cell>
          <cell r="CE1063"/>
          <cell r="CF1063"/>
          <cell r="CG1063"/>
          <cell r="CH1063"/>
          <cell r="CI1063"/>
          <cell r="CJ1063"/>
          <cell r="CK1063"/>
          <cell r="CL1063"/>
          <cell r="CM1063"/>
          <cell r="CN1063"/>
          <cell r="CO1063"/>
          <cell r="CP1063"/>
        </row>
        <row r="1064">
          <cell r="B1064">
            <v>2538</v>
          </cell>
          <cell r="C1064">
            <v>1690</v>
          </cell>
          <cell r="D1064"/>
          <cell r="E1064"/>
          <cell r="F1064"/>
          <cell r="G1064">
            <v>800124744700</v>
          </cell>
          <cell r="H1064" t="str">
            <v>นางสาว</v>
          </cell>
          <cell r="I1064" t="str">
            <v>แก้วกานดา</v>
          </cell>
          <cell r="J1064" t="str">
            <v>พงษ์ศรี</v>
          </cell>
          <cell r="K1064" t="str">
            <v>3 5014 00700 68 0</v>
          </cell>
          <cell r="L1064" t="str">
            <v>สันทราย</v>
          </cell>
          <cell r="M1064" t="str">
            <v>เชียงใหม่ 2</v>
          </cell>
          <cell r="N1064">
            <v>8</v>
          </cell>
          <cell r="O1064" t="str">
            <v>สินเชื่อเสริมพลังฐานราก</v>
          </cell>
          <cell r="P1064" t="str">
            <v>1.บุคคลค้ำประกัน</v>
          </cell>
          <cell r="Q1064"/>
          <cell r="R1064"/>
          <cell r="S1064" t="str">
            <v>แขวงเชียงใหม่</v>
          </cell>
          <cell r="T1064" t="str">
            <v>ผบE41</v>
          </cell>
          <cell r="U1064">
            <v>2566</v>
          </cell>
          <cell r="V1064" t="str">
            <v>ผบE1712</v>
          </cell>
          <cell r="W1064">
            <v>2566</v>
          </cell>
          <cell r="X1064">
            <v>7</v>
          </cell>
          <cell r="Y1064">
            <v>3</v>
          </cell>
          <cell r="Z1064">
            <v>2566</v>
          </cell>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สืบทรัพย์แล้ว รายงานผล25/6/2567</v>
          </cell>
          <cell r="BC1064"/>
          <cell r="BD1064"/>
          <cell r="BE1064"/>
          <cell r="BF1064"/>
          <cell r="BG1064"/>
          <cell r="BH1064"/>
          <cell r="BI1064"/>
          <cell r="BJ1064"/>
          <cell r="BK1064"/>
          <cell r="BL1064"/>
          <cell r="BM1064"/>
          <cell r="BN1064"/>
          <cell r="BO1064"/>
          <cell r="BP1064"/>
          <cell r="BQ1064"/>
          <cell r="BR1064"/>
          <cell r="BS1064"/>
          <cell r="BT1064" t="str">
            <v>นางสาวแก้วกานดา พงษ์ศรี</v>
          </cell>
          <cell r="BU1064">
            <v>883265010849</v>
          </cell>
          <cell r="BV1064" t="str">
            <v>1.นางสาวเมทิกา  พงษ์ศรี</v>
          </cell>
          <cell r="BW1064" t="str">
            <v>จำเลยที่ 1</v>
          </cell>
          <cell r="BX1064" t="str">
            <v>3-5014-00700-68-0</v>
          </cell>
          <cell r="BY1064" t="str">
            <v xml:space="preserve">-ไม่พบว่ามีกรรมสิทธิ์ในที่ดิน อ.สันทราย จ.เชียงใหม่
</v>
          </cell>
          <cell r="BZ1064"/>
          <cell r="CA1064"/>
          <cell r="CB1064">
            <v>1</v>
          </cell>
          <cell r="CC1064"/>
          <cell r="CD1064" t="str">
            <v>นางสาวแก้วกานดา พงษ์ศรี</v>
          </cell>
          <cell r="CE1064"/>
          <cell r="CF1064"/>
          <cell r="CG1064"/>
          <cell r="CH1064"/>
          <cell r="CI1064"/>
          <cell r="CJ1064"/>
          <cell r="CK1064"/>
          <cell r="CL1064"/>
          <cell r="CM1064"/>
          <cell r="CN1064"/>
          <cell r="CO1064"/>
          <cell r="CP1064"/>
        </row>
        <row r="1065">
          <cell r="B1065">
            <v>2539</v>
          </cell>
          <cell r="C1065">
            <v>1691</v>
          </cell>
          <cell r="D1065"/>
          <cell r="E1065"/>
          <cell r="F1065"/>
          <cell r="G1065" t="str">
            <v>800087210210 ,  800083060270</v>
          </cell>
          <cell r="H1065" t="str">
            <v>นาง</v>
          </cell>
          <cell r="I1065" t="str">
            <v>สิริลักษณ์</v>
          </cell>
          <cell r="J1065" t="str">
            <v>รพีวิมลศุภกร</v>
          </cell>
          <cell r="K1065" t="str">
            <v>1 5099 00020 34 4</v>
          </cell>
          <cell r="L1065" t="str">
            <v>มีโชค พลาซ่า</v>
          </cell>
          <cell r="M1065" t="str">
            <v>เชียงใหม่ 2</v>
          </cell>
          <cell r="N1065">
            <v>8</v>
          </cell>
          <cell r="O1065" t="str">
            <v>สินเชื่อแก้ไขปัญหาหนี้นอกระบบ,สินเชื่อเคหะ</v>
          </cell>
          <cell r="P1065" t="str">
            <v>1.บุคคลค้ำประกัน</v>
          </cell>
          <cell r="Q1065"/>
          <cell r="R1065"/>
          <cell r="S1065" t="str">
            <v>แขวงเชียงใหม่</v>
          </cell>
          <cell r="T1065" t="str">
            <v>ผบE7155</v>
          </cell>
          <cell r="U1065">
            <v>2565</v>
          </cell>
          <cell r="V1065" t="str">
            <v>ผบE1682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cell r="BM1065"/>
          <cell r="BN1065"/>
          <cell r="BO1065"/>
          <cell r="BP1065"/>
          <cell r="BQ1065"/>
          <cell r="BR1065"/>
          <cell r="BS1065"/>
          <cell r="BT1065" t="str">
            <v>นางสิริลักษณ์ รพีวิมลศุภกร</v>
          </cell>
          <cell r="BU1065" t="str">
            <v>883265010312, 883266040003</v>
          </cell>
          <cell r="BV1065" t="str">
            <v>1.นางสิริลักษณ์  รพีวิมลศุภกร  
2.นายชาญพิศุทธิ์  รพีวิมลศุภกร
3.นายเกรียงไกร  มณีรักษ์</v>
          </cell>
          <cell r="BW1065" t="str">
            <v>จำเลยที่ 1
คู่สมรสจำเลยที่ 1
จำเลยที่ 2</v>
          </cell>
          <cell r="BX1065" t="str">
            <v xml:space="preserve">1-5099-00020-34-4
5-1002-99059-73-1
3-5006-00218-28-7
</v>
          </cell>
          <cell r="BY1065"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5"/>
          <cell r="CA1065"/>
          <cell r="CB1065">
            <v>3</v>
          </cell>
          <cell r="CC1065"/>
          <cell r="CD1065" t="str">
            <v>นางสิริลักษณ์ รพีวิมลศุภกร</v>
          </cell>
          <cell r="CE1065"/>
          <cell r="CF1065"/>
          <cell r="CG1065"/>
          <cell r="CH1065"/>
          <cell r="CI1065"/>
          <cell r="CJ1065"/>
          <cell r="CK1065"/>
          <cell r="CL1065"/>
          <cell r="CM1065"/>
          <cell r="CN1065"/>
          <cell r="CO1065"/>
          <cell r="CP1065"/>
        </row>
        <row r="1066">
          <cell r="B1066">
            <v>2540</v>
          </cell>
          <cell r="C1066">
            <v>1692</v>
          </cell>
          <cell r="D1066"/>
          <cell r="E1066"/>
          <cell r="F1066"/>
          <cell r="G1066">
            <v>800085945064</v>
          </cell>
          <cell r="H1066" t="str">
            <v>นางสาว</v>
          </cell>
          <cell r="I1066" t="str">
            <v>ศรีพรรณ</v>
          </cell>
          <cell r="J1066" t="str">
            <v>สุวรรณ</v>
          </cell>
          <cell r="K1066" t="str">
            <v>3 5014 00723 48 5</v>
          </cell>
          <cell r="L1066" t="str">
            <v>สันทราย</v>
          </cell>
          <cell r="M1066" t="str">
            <v>เชียงใหม่ 2</v>
          </cell>
          <cell r="N1066">
            <v>8</v>
          </cell>
          <cell r="O1066" t="str">
            <v>สินเชื่อแก้ไขปัญหาหนี้นอกระบบ</v>
          </cell>
          <cell r="P1066" t="str">
            <v>1.บุคคลค้ำประกัน</v>
          </cell>
          <cell r="Q1066"/>
          <cell r="R1066"/>
          <cell r="S1066" t="str">
            <v>แขวงเชียงใหม่</v>
          </cell>
          <cell r="T1066" t="str">
            <v>ผบE1468</v>
          </cell>
          <cell r="U1066">
            <v>2566</v>
          </cell>
          <cell r="V1066" t="str">
            <v>ผบE3503</v>
          </cell>
          <cell r="W1066">
            <v>2566</v>
          </cell>
          <cell r="X1066">
            <v>22</v>
          </cell>
          <cell r="Y1066">
            <v>5</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สืบแล้ว รายงานผล 25/6/2567</v>
          </cell>
          <cell r="BC1066"/>
          <cell r="BD1066"/>
          <cell r="BE1066"/>
          <cell r="BF1066"/>
          <cell r="BG1066"/>
          <cell r="BH1066"/>
          <cell r="BI1066"/>
          <cell r="BJ1066"/>
          <cell r="BK1066"/>
          <cell r="BL1066"/>
          <cell r="BM1066"/>
          <cell r="BN1066"/>
          <cell r="BO1066"/>
          <cell r="BP1066"/>
          <cell r="BQ1066"/>
          <cell r="BR1066"/>
          <cell r="BS1066"/>
          <cell r="BT1066" t="str">
            <v>นางสาวศรีพรรณ สุวรรณ</v>
          </cell>
          <cell r="BU1066">
            <v>883265010848</v>
          </cell>
          <cell r="BV1066" t="str">
            <v xml:space="preserve">1.นางสาวศรีพรรณ์  สุวรรณ 
2.นางคนึงนิตร  สุวรรณ
3.นางสาวสหัสธยา  ปินตา 
4.นายเทพฤทธิ์  ปินตา </v>
          </cell>
          <cell r="BW1066" t="str">
            <v>จำเลยที่ 1
จำเลยที่ 2
จำเลยที่ 3
คู่สมรสจำเลยที่ 3</v>
          </cell>
          <cell r="BX1066" t="str">
            <v>3-5014-00723-48-5
3-5014-00659-00-1
1-5705-00112-40-5
3-5014-00659-01-9</v>
          </cell>
          <cell r="BY1066"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6"/>
          <cell r="CA1066"/>
          <cell r="CB1066">
            <v>4</v>
          </cell>
          <cell r="CC1066"/>
          <cell r="CD1066" t="str">
            <v>นางสาวศรีพรรณ สุวรรณ</v>
          </cell>
          <cell r="CE1066"/>
          <cell r="CF1066"/>
          <cell r="CG1066"/>
          <cell r="CH1066"/>
          <cell r="CI1066"/>
          <cell r="CJ1066"/>
          <cell r="CK1066"/>
          <cell r="CL1066"/>
          <cell r="CM1066"/>
          <cell r="CN1066"/>
          <cell r="CO1066"/>
          <cell r="CP1066"/>
        </row>
        <row r="1067">
          <cell r="B1067">
            <v>2541</v>
          </cell>
          <cell r="C1067">
            <v>1693</v>
          </cell>
          <cell r="D1067"/>
          <cell r="E1067"/>
          <cell r="F1067"/>
          <cell r="G1067">
            <v>800048168333</v>
          </cell>
          <cell r="H1067" t="str">
            <v>นางสาว</v>
          </cell>
          <cell r="I1067" t="str">
            <v>พิทยาภรณ์</v>
          </cell>
          <cell r="J1067" t="str">
            <v>อินทะบุญ</v>
          </cell>
          <cell r="K1067" t="str">
            <v>3 5006 00070 12 3</v>
          </cell>
          <cell r="L1067" t="str">
            <v>แม่แตง</v>
          </cell>
          <cell r="M1067" t="str">
            <v>เชียงใหม่ 2</v>
          </cell>
          <cell r="N1067">
            <v>8</v>
          </cell>
          <cell r="O1067" t="str">
            <v>ธนาคารประชาชน</v>
          </cell>
          <cell r="P1067" t="str">
            <v>1.บุคคลค้ำประกัน</v>
          </cell>
          <cell r="Q1067"/>
          <cell r="R1067"/>
          <cell r="S1067" t="str">
            <v>แขวงเชียงดาว</v>
          </cell>
          <cell r="T1067" t="str">
            <v>ผบE336</v>
          </cell>
          <cell r="U1067">
            <v>2563</v>
          </cell>
          <cell r="V1067" t="str">
            <v>ผบE320</v>
          </cell>
          <cell r="W1067">
            <v>2563</v>
          </cell>
          <cell r="X1067"/>
          <cell r="Y1067"/>
          <cell r="Z1067"/>
          <cell r="AA1067">
            <v>10</v>
          </cell>
          <cell r="AB1067">
            <v>11</v>
          </cell>
          <cell r="AC1067">
            <v>2563</v>
          </cell>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cell r="BM1067"/>
          <cell r="BN1067"/>
          <cell r="BO1067"/>
          <cell r="BP1067"/>
          <cell r="BQ1067"/>
          <cell r="BR1067"/>
          <cell r="BS1067"/>
          <cell r="BT1067" t="str">
            <v>นางสาวพิทยาภรณ์ อินทะบุญ</v>
          </cell>
          <cell r="BU1067">
            <v>0</v>
          </cell>
          <cell r="BV1067"/>
          <cell r="BW1067"/>
          <cell r="BX1067"/>
          <cell r="BY1067"/>
          <cell r="BZ1067"/>
          <cell r="CA1067"/>
          <cell r="CB1067"/>
          <cell r="CC1067"/>
          <cell r="CD1067" t="str">
            <v>นางสาวพิทยาภรณ์ อินทะบุญ</v>
          </cell>
          <cell r="CE1067"/>
          <cell r="CF1067"/>
          <cell r="CG1067"/>
          <cell r="CH1067"/>
          <cell r="CI1067"/>
          <cell r="CJ1067"/>
          <cell r="CK1067"/>
          <cell r="CL1067"/>
          <cell r="CM1067"/>
          <cell r="CN1067"/>
          <cell r="CO1067"/>
          <cell r="CP1067"/>
        </row>
        <row r="1068">
          <cell r="B1068">
            <v>2542</v>
          </cell>
          <cell r="C1068">
            <v>1694</v>
          </cell>
          <cell r="D1068"/>
          <cell r="E1068"/>
          <cell r="F1068"/>
          <cell r="G1068">
            <v>800007474581</v>
          </cell>
          <cell r="H1068" t="str">
            <v>นางสาว</v>
          </cell>
          <cell r="I1068" t="str">
            <v>นิตยา</v>
          </cell>
          <cell r="J1068" t="str">
            <v>คำอินต๊ะมูล</v>
          </cell>
          <cell r="K1068" t="str">
            <v>1 5099 00061 10 5</v>
          </cell>
          <cell r="L1068" t="str">
            <v>มหาวิทยาลัยเชียงใหม่</v>
          </cell>
          <cell r="M1068" t="str">
            <v>เชียงใหม่ 2</v>
          </cell>
          <cell r="N1068">
            <v>8</v>
          </cell>
          <cell r="O1068" t="str">
            <v>สินเชื่อโครงการสวัสดิการเงินกู้แก่สมาชิก ช.พ.ค.</v>
          </cell>
          <cell r="P1068" t="str">
            <v>1.บุคคลค้ำประกัน</v>
          </cell>
          <cell r="Q1068"/>
          <cell r="R1068"/>
          <cell r="S1068" t="str">
            <v>จังหวัดเชียงใหม่</v>
          </cell>
          <cell r="T1068" t="str">
            <v>ผบE328</v>
          </cell>
          <cell r="U1068">
            <v>2566</v>
          </cell>
          <cell r="V1068" t="str">
            <v>ผบE720</v>
          </cell>
          <cell r="W1068">
            <v>2566</v>
          </cell>
          <cell r="X1068"/>
          <cell r="Y1068"/>
          <cell r="Z1068"/>
          <cell r="AA1068">
            <v>15</v>
          </cell>
          <cell r="AB1068">
            <v>5</v>
          </cell>
          <cell r="AC1068">
            <v>2566</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cell r="BM1068"/>
          <cell r="BN1068"/>
          <cell r="BO1068"/>
          <cell r="BP1068"/>
          <cell r="BQ1068"/>
          <cell r="BR1068"/>
          <cell r="BS1068"/>
          <cell r="BT1068" t="str">
            <v>นางสาวนิตยา คำอินต๊ะมูล</v>
          </cell>
          <cell r="BU1068">
            <v>883265010841</v>
          </cell>
          <cell r="BV1068"/>
          <cell r="BW1068"/>
          <cell r="BX1068"/>
          <cell r="BY1068"/>
          <cell r="BZ1068"/>
          <cell r="CA1068"/>
          <cell r="CB1068"/>
          <cell r="CC1068"/>
          <cell r="CD1068" t="str">
            <v>นางสาวนิตยา คำอินต๊ะมูล</v>
          </cell>
          <cell r="CE1068"/>
          <cell r="CF1068"/>
          <cell r="CG1068"/>
          <cell r="CH1068"/>
          <cell r="CI1068"/>
          <cell r="CJ1068"/>
          <cell r="CK1068"/>
          <cell r="CL1068"/>
          <cell r="CM1068"/>
          <cell r="CN1068"/>
          <cell r="CO1068"/>
          <cell r="CP1068"/>
        </row>
        <row r="1069">
          <cell r="B1069">
            <v>2543</v>
          </cell>
          <cell r="C1069">
            <v>1695</v>
          </cell>
          <cell r="D1069"/>
          <cell r="E1069"/>
          <cell r="F1069"/>
          <cell r="G1069">
            <v>800016818349</v>
          </cell>
          <cell r="H1069" t="str">
            <v>นาง</v>
          </cell>
          <cell r="I1069" t="str">
            <v>อภิญญา</v>
          </cell>
          <cell r="J1069" t="str">
            <v>วิถี</v>
          </cell>
          <cell r="K1069" t="str">
            <v>3 5014 00597 80 3</v>
          </cell>
          <cell r="L1069" t="str">
            <v>มีโชค พลาซ่า</v>
          </cell>
          <cell r="M1069" t="str">
            <v>เชียงใหม่ 2</v>
          </cell>
          <cell r="N1069">
            <v>8</v>
          </cell>
          <cell r="O1069" t="str">
            <v>สินเชื่อเพื่อพัฒนากลุ่มอาชีพ , ลูกหนี้ค่าเบี้ยประกันภัยจ่ายแทน</v>
          </cell>
          <cell r="P1069" t="str">
            <v>1.บุคคลค้ำประกัน</v>
          </cell>
          <cell r="Q1069"/>
          <cell r="R1069"/>
          <cell r="S1069" t="str">
            <v>จังหวัดเชียงใหม่</v>
          </cell>
          <cell r="T1069" t="str">
            <v>ผบE1806</v>
          </cell>
          <cell r="U1069">
            <v>2565</v>
          </cell>
          <cell r="V1069" t="str">
            <v>ผบE152</v>
          </cell>
          <cell r="W1069">
            <v>2566</v>
          </cell>
          <cell r="X1069"/>
          <cell r="Y1069"/>
          <cell r="Z1069"/>
          <cell r="AA1069">
            <v>31</v>
          </cell>
          <cell r="AB1069">
            <v>12</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cell r="BM1069"/>
          <cell r="BN1069"/>
          <cell r="BO1069"/>
          <cell r="BP1069"/>
          <cell r="BQ1069"/>
          <cell r="BR1069"/>
          <cell r="BS1069"/>
          <cell r="BT1069" t="str">
            <v>นางอภิญญา วิถี</v>
          </cell>
          <cell r="BU1069">
            <v>883265010699</v>
          </cell>
          <cell r="BV1069"/>
          <cell r="BW1069"/>
          <cell r="BX1069"/>
          <cell r="BY1069"/>
          <cell r="BZ1069"/>
          <cell r="CA1069"/>
          <cell r="CB1069"/>
          <cell r="CC1069"/>
          <cell r="CD1069" t="str">
            <v>นางอภิญญา วิถี</v>
          </cell>
          <cell r="CE1069"/>
          <cell r="CF1069"/>
          <cell r="CG1069"/>
          <cell r="CH1069"/>
          <cell r="CI1069"/>
          <cell r="CJ1069"/>
          <cell r="CK1069"/>
          <cell r="CL1069"/>
          <cell r="CM1069"/>
          <cell r="CN1069"/>
          <cell r="CO1069"/>
          <cell r="CP1069"/>
        </row>
        <row r="1070">
          <cell r="B1070">
            <v>2544</v>
          </cell>
          <cell r="C1070">
            <v>1696</v>
          </cell>
          <cell r="D1070"/>
          <cell r="E1070"/>
          <cell r="F1070"/>
          <cell r="G1070">
            <v>800074572929</v>
          </cell>
          <cell r="H1070" t="str">
            <v>นาง</v>
          </cell>
          <cell r="I1070" t="str">
            <v>มะลิวัลย์</v>
          </cell>
          <cell r="J1070" t="str">
            <v>สุวรรณโน</v>
          </cell>
          <cell r="K1070" t="str">
            <v>3 5208 00534 62 0</v>
          </cell>
          <cell r="L1070" t="str">
            <v>เชียงใหม่</v>
          </cell>
          <cell r="M1070" t="str">
            <v>เชียงใหม่ 1</v>
          </cell>
          <cell r="N1070">
            <v>8</v>
          </cell>
          <cell r="O1070" t="str">
            <v>สินเชื่อกู้ยืมเพื่อการบริโภค</v>
          </cell>
          <cell r="P1070" t="str">
            <v>4.ไม่มีหลักประกัน</v>
          </cell>
          <cell r="Q1070"/>
          <cell r="R1070"/>
          <cell r="S1070" t="str">
            <v>แขวงลำปาง</v>
          </cell>
          <cell r="T1070" t="str">
            <v>ผบE3911</v>
          </cell>
          <cell r="U1070">
            <v>2565</v>
          </cell>
          <cell r="V1070" t="str">
            <v>ผบE4248</v>
          </cell>
          <cell r="W1070">
            <v>2565</v>
          </cell>
          <cell r="X1070">
            <v>28</v>
          </cell>
          <cell r="Y1070">
            <v>11</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สืบทรัพย์ 22/1/67 //ลงผล25/3/67//</v>
          </cell>
          <cell r="BC1070"/>
          <cell r="BD1070"/>
          <cell r="BE1070"/>
          <cell r="BF1070"/>
          <cell r="BG1070"/>
          <cell r="BH1070"/>
          <cell r="BI1070"/>
          <cell r="BJ1070"/>
          <cell r="BK1070"/>
          <cell r="BL1070"/>
          <cell r="BM1070"/>
          <cell r="BN1070"/>
          <cell r="BO1070"/>
          <cell r="BP1070"/>
          <cell r="BQ1070"/>
          <cell r="BR1070"/>
          <cell r="BS1070"/>
          <cell r="BT1070" t="str">
            <v>นางมะลิวัลย์ สุวรรณโน</v>
          </cell>
          <cell r="BU1070">
            <v>883164010388</v>
          </cell>
          <cell r="BV1070" t="str">
            <v>1.นางมะลิวัลย์  สุวรรณโน
2.นายสว่าง  สุวรรณโน</v>
          </cell>
          <cell r="BW1070" t="str">
            <v>จำเลยที่ 1
คู่สมรสจำเลยที่ 1</v>
          </cell>
          <cell r="BX1070" t="str">
            <v>3-5208-00534-62-0
3-5805-00041-37-7</v>
          </cell>
          <cell r="BY1070"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0" t="str">
            <v>ไม่พบ</v>
          </cell>
          <cell r="CA1070"/>
          <cell r="CB1070"/>
          <cell r="CC1070"/>
          <cell r="CD1070"/>
          <cell r="CE1070"/>
          <cell r="CF1070"/>
          <cell r="CG1070"/>
          <cell r="CH1070"/>
          <cell r="CI1070"/>
          <cell r="CJ1070"/>
          <cell r="CK1070"/>
          <cell r="CL1070"/>
          <cell r="CM1070"/>
          <cell r="CN1070"/>
          <cell r="CO1070"/>
          <cell r="CP1070"/>
        </row>
        <row r="1071">
          <cell r="B1071">
            <v>2545</v>
          </cell>
          <cell r="C1071">
            <v>1697</v>
          </cell>
          <cell r="D1071"/>
          <cell r="E1071"/>
          <cell r="F1071"/>
          <cell r="G1071">
            <v>800068596926</v>
          </cell>
          <cell r="H1071" t="str">
            <v>นางสาว</v>
          </cell>
          <cell r="I1071" t="str">
            <v>ปราณี</v>
          </cell>
          <cell r="J1071" t="str">
            <v>แซ่อึ้ง</v>
          </cell>
          <cell r="K1071" t="str">
            <v>2-6005-00018-79-6</v>
          </cell>
          <cell r="L1071" t="str">
            <v>เชียงใหม่</v>
          </cell>
          <cell r="M1071" t="str">
            <v>เชียงใหม่ 1</v>
          </cell>
          <cell r="N1071">
            <v>8</v>
          </cell>
          <cell r="O1071" t="str">
            <v>สินเชื่อกู้ยืมเพื่อการบริโภค</v>
          </cell>
          <cell r="P1071" t="str">
            <v>1.บุคคลค้ำประกัน</v>
          </cell>
          <cell r="Q1071"/>
          <cell r="R1071"/>
          <cell r="S1071" t="str">
            <v>แขวงเชียงใหม่</v>
          </cell>
          <cell r="T1071" t="str">
            <v>ผบE2734</v>
          </cell>
          <cell r="U1071">
            <v>2566</v>
          </cell>
          <cell r="V1071" t="str">
            <v>ผบE5669</v>
          </cell>
          <cell r="W1071">
            <v>2566</v>
          </cell>
          <cell r="X1071">
            <v>10</v>
          </cell>
          <cell r="Y1071">
            <v>7</v>
          </cell>
          <cell r="Z1071">
            <v>2566</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//ลงผล29/3/67//</v>
          </cell>
          <cell r="BC1071"/>
          <cell r="BD1071"/>
          <cell r="BE1071"/>
          <cell r="BF1071"/>
          <cell r="BG1071"/>
          <cell r="BH1071"/>
          <cell r="BI1071"/>
          <cell r="BJ1071"/>
          <cell r="BK1071"/>
          <cell r="BL1071"/>
          <cell r="BM1071"/>
          <cell r="BN1071"/>
          <cell r="BO1071"/>
          <cell r="BP1071"/>
          <cell r="BQ1071"/>
          <cell r="BR1071"/>
          <cell r="BS1071"/>
          <cell r="BT1071" t="str">
            <v>นางสาวปราณี แซ่อึ้ง</v>
          </cell>
          <cell r="BU1071">
            <v>883165010895</v>
          </cell>
          <cell r="BV1071" t="str">
            <v>1.นางสาวปราณี แซ่อึ้ง 
2.นายจบ พัมธน่วม
3.นายกิติพัทธ์ ภู่โทสนธิ์
4.นางสาวชญาน์นันทท์ เกียรปรีชาพล</v>
          </cell>
          <cell r="BW1071" t="str">
            <v>จำเลยที่ 1
คู่สมรสจำเลยที่ 1
จำเลยที่ 2
จำเลยที่ 3</v>
          </cell>
          <cell r="BX1071" t="str">
            <v>2-6005-00018-79-1
3-6005-00395-91-7
3-6001-00810-59-3
3-6005-00060-34-6</v>
          </cell>
          <cell r="BY1071"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1" t="str">
            <v>พบ</v>
          </cell>
          <cell r="CA1071"/>
          <cell r="CB1071">
            <v>4</v>
          </cell>
          <cell r="CC1071"/>
          <cell r="CD1071" t="str">
            <v>นางสาวปราณี แซ่อึ้ง</v>
          </cell>
          <cell r="CE1071"/>
          <cell r="CF1071"/>
          <cell r="CG1071"/>
          <cell r="CH1071"/>
          <cell r="CI1071"/>
          <cell r="CJ1071"/>
          <cell r="CK1071"/>
          <cell r="CL1071"/>
          <cell r="CM1071"/>
          <cell r="CN1071"/>
          <cell r="CO1071"/>
          <cell r="CP1071"/>
        </row>
        <row r="1072">
          <cell r="B1072">
            <v>2546</v>
          </cell>
          <cell r="C1072">
            <v>1698</v>
          </cell>
          <cell r="D1072"/>
          <cell r="E1072"/>
          <cell r="F1072"/>
          <cell r="G1072" t="str">
            <v>800081967104 , 800104073112</v>
          </cell>
          <cell r="H1072" t="str">
            <v>นาย</v>
          </cell>
          <cell r="I1072" t="str">
            <v>สมชาย</v>
          </cell>
          <cell r="J1072" t="str">
            <v>กันนะ</v>
          </cell>
          <cell r="K1072" t="str">
            <v>8-5020-73012-08-7</v>
          </cell>
          <cell r="L1072" t="str">
            <v>เมญ่าเชียงใหม่</v>
          </cell>
          <cell r="M1072" t="str">
            <v>เชียงใหม่ 1</v>
          </cell>
          <cell r="N1072">
            <v>8</v>
          </cell>
          <cell r="O1072" t="str">
            <v>สินเชื่อกู้ยืมเพื่อการบริโภค</v>
          </cell>
          <cell r="P1072" t="str">
            <v>1.บุคคลค้ำประกัน</v>
          </cell>
          <cell r="Q1072"/>
          <cell r="R1072"/>
          <cell r="S1072" t="str">
            <v>แขวงเชียงใหม่</v>
          </cell>
          <cell r="T1072" t="str">
            <v>ผบE313</v>
          </cell>
          <cell r="U1072">
            <v>2566</v>
          </cell>
          <cell r="V1072" t="str">
            <v>ผบE2104</v>
          </cell>
          <cell r="W1072">
            <v>2566</v>
          </cell>
          <cell r="X1072">
            <v>18</v>
          </cell>
          <cell r="Y1072">
            <v>4</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5/05/67//ลงผล 21/5/67//รายงานผล23/5/67</v>
          </cell>
          <cell r="BC1072"/>
          <cell r="BD1072"/>
          <cell r="BE1072"/>
          <cell r="BF1072"/>
          <cell r="BG1072"/>
          <cell r="BH1072"/>
          <cell r="BI1072"/>
          <cell r="BJ1072"/>
          <cell r="BK1072"/>
          <cell r="BL1072"/>
          <cell r="BM1072"/>
          <cell r="BN1072"/>
          <cell r="BO1072"/>
          <cell r="BP1072"/>
          <cell r="BQ1072"/>
          <cell r="BR1072"/>
          <cell r="BS1072"/>
          <cell r="BT1072" t="str">
            <v>นายสมชาย กันนะ</v>
          </cell>
          <cell r="BU1072">
            <v>883165010727</v>
          </cell>
          <cell r="BV1072" t="str">
            <v>1.นายสมชาย กันนะ
2.นางมนัสนันท์ บุญมาติ
3.นางสาวณษมณ จินดาวงศ์
4.นายบรณต เลิศศิลป์</v>
          </cell>
          <cell r="BW1072" t="str">
            <v>จำเลยที่ 1
จำเลยที่ 2
จำเลยที่ 3
คู่สมรสจำเลยที่ 3</v>
          </cell>
          <cell r="BX1072" t="str">
            <v xml:space="preserve">8-5020-73012-08-7
3-5009-00756-81-1
3-5016-00777-46-4
3-1009-00971-32-4
</v>
          </cell>
          <cell r="BY107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2" t="str">
            <v>ไม่พบ</v>
          </cell>
          <cell r="CA1072"/>
          <cell r="CB1072">
            <v>4</v>
          </cell>
          <cell r="CC1072"/>
          <cell r="CD1072" t="str">
            <v>นายสมชาย กันนะ</v>
          </cell>
          <cell r="CE1072"/>
          <cell r="CF1072"/>
          <cell r="CG1072"/>
          <cell r="CH1072"/>
          <cell r="CI1072"/>
          <cell r="CJ1072"/>
          <cell r="CK1072"/>
          <cell r="CL1072"/>
          <cell r="CM1072"/>
          <cell r="CN1072"/>
          <cell r="CO1072"/>
          <cell r="CP1072"/>
        </row>
        <row r="1073">
          <cell r="B1073">
            <v>2547</v>
          </cell>
          <cell r="C1073">
            <v>1699</v>
          </cell>
          <cell r="D1073"/>
          <cell r="E1073"/>
          <cell r="F1073"/>
          <cell r="G1073">
            <v>800068029290</v>
          </cell>
          <cell r="H1073" t="str">
            <v>นางสาว</v>
          </cell>
          <cell r="I1073" t="str">
            <v>สุรินดา</v>
          </cell>
          <cell r="J1073" t="str">
            <v>คำคิด</v>
          </cell>
          <cell r="K1073" t="str">
            <v>3-5006-00216-36-5</v>
          </cell>
          <cell r="L1073" t="str">
            <v>เมญ่าเชียงใหม่</v>
          </cell>
          <cell r="M1073" t="str">
            <v>เชียงใหม่ 1</v>
          </cell>
          <cell r="N1073">
            <v>8</v>
          </cell>
          <cell r="O1073" t="str">
            <v>สินเชื่อกู้ยืมเพื่อการบริโภค</v>
          </cell>
          <cell r="P1073" t="str">
            <v>1.บุคคลค้ำประกัน</v>
          </cell>
          <cell r="Q1073"/>
          <cell r="R1073"/>
          <cell r="S1073" t="str">
            <v>แขวงเชียงดาว</v>
          </cell>
          <cell r="T1073" t="str">
            <v>ผบE44</v>
          </cell>
          <cell r="U1073">
            <v>2566</v>
          </cell>
          <cell r="V1073" t="str">
            <v>ผบE145</v>
          </cell>
          <cell r="W1073">
            <v>2566</v>
          </cell>
          <cell r="X1073">
            <v>21</v>
          </cell>
          <cell r="Y1073">
            <v>2</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7/05/67//ลงผล 21/5/67//รายงานผล23/5/67</v>
          </cell>
          <cell r="BC1073"/>
          <cell r="BD1073"/>
          <cell r="BE1073"/>
          <cell r="BF1073"/>
          <cell r="BG1073"/>
          <cell r="BH1073"/>
          <cell r="BI1073"/>
          <cell r="BJ1073"/>
          <cell r="BK1073"/>
          <cell r="BL1073"/>
          <cell r="BM1073"/>
          <cell r="BN1073"/>
          <cell r="BO1073"/>
          <cell r="BP1073"/>
          <cell r="BQ1073"/>
          <cell r="BR1073"/>
          <cell r="BS1073"/>
          <cell r="BT1073" t="str">
            <v>นางสาวสุรินดา คำคิด</v>
          </cell>
          <cell r="BU1073">
            <v>883165010725</v>
          </cell>
          <cell r="BV1073" t="str">
            <v>1.นางสาวสุรินดา คำคิด
2.นายเจษฏาพร กองเมือง
3.นางสาวสุทธินีย์ หัตถะกอง
4.นายธงชัย เกตุผาสุข</v>
          </cell>
          <cell r="BW1073" t="str">
            <v>จำเลยที่ 1
จำเลยที่ 2
จำเลยที่ 3
คู่สมรสจำเลยที่ 3</v>
          </cell>
          <cell r="BX1073" t="str">
            <v xml:space="preserve">3-5006-00216-36-5
1-5009-00579-64-3
1-5713-00008-36-2
1-5009-00482-88-7
</v>
          </cell>
          <cell r="BY1073"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3" t="str">
            <v>ไม่พบ</v>
          </cell>
          <cell r="CA1073"/>
          <cell r="CB1073">
            <v>4</v>
          </cell>
          <cell r="CC1073"/>
          <cell r="CD1073" t="str">
            <v>นางสาวสุรินดา คำคิด</v>
          </cell>
          <cell r="CE1073"/>
          <cell r="CF1073"/>
          <cell r="CG1073"/>
          <cell r="CH1073"/>
          <cell r="CI1073"/>
          <cell r="CJ1073"/>
          <cell r="CK1073"/>
          <cell r="CL1073"/>
          <cell r="CM1073"/>
          <cell r="CN1073"/>
          <cell r="CO1073"/>
          <cell r="CP1073"/>
        </row>
        <row r="1074">
          <cell r="B1074">
            <v>2548</v>
          </cell>
          <cell r="C1074">
            <v>1700</v>
          </cell>
          <cell r="D1074"/>
          <cell r="E1074"/>
          <cell r="F1074"/>
          <cell r="G1074">
            <v>800097273851</v>
          </cell>
          <cell r="H1074" t="str">
            <v>นางสาว</v>
          </cell>
          <cell r="I1074" t="str">
            <v>กมลชนก</v>
          </cell>
          <cell r="J1074" t="str">
            <v>คำพลอย</v>
          </cell>
          <cell r="K1074" t="str">
            <v>1-7798-00149-75-1</v>
          </cell>
          <cell r="L1074" t="str">
            <v>ถนนทิพย์เนตร</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ผบE925</v>
          </cell>
          <cell r="U1074">
            <v>2565</v>
          </cell>
          <cell r="V1074" t="str">
            <v>ผบE21</v>
          </cell>
          <cell r="W1074">
            <v>2566</v>
          </cell>
          <cell r="X1074">
            <v>16</v>
          </cell>
          <cell r="Y1074">
            <v>1</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5/05/67//ลงผล 23/5/67//รายงานผล23/5/67</v>
          </cell>
          <cell r="BC1074"/>
          <cell r="BD1074"/>
          <cell r="BE1074"/>
          <cell r="BF1074"/>
          <cell r="BG1074"/>
          <cell r="BH1074"/>
          <cell r="BI1074"/>
          <cell r="BJ1074"/>
          <cell r="BK1074"/>
          <cell r="BL1074"/>
          <cell r="BM1074"/>
          <cell r="BN1074"/>
          <cell r="BO1074"/>
          <cell r="BP1074"/>
          <cell r="BQ1074"/>
          <cell r="BR1074"/>
          <cell r="BS1074"/>
          <cell r="BT1074" t="str">
            <v>นางสาวกมลชนก คำพลอย</v>
          </cell>
          <cell r="BU1074">
            <v>883165010420</v>
          </cell>
          <cell r="BV1074" t="str">
            <v>1.นางสาวกมลชนก คำพลอย 
2.นายการัณย์พล รากคำ
3. นางสาวสุประวีณ์ คำพลอย</v>
          </cell>
          <cell r="BW1074" t="str">
            <v>จำเลยที่ 1
จำเลยที่ 2
คู่สมรสจำเลยที่ 2</v>
          </cell>
          <cell r="BX1074" t="str">
            <v xml:space="preserve">1-7798-00149-75-1
5-5001-00010-14-4
3-5004-00047-62-4
</v>
          </cell>
          <cell r="BY1074"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4"/>
          <cell r="CA1074"/>
          <cell r="CB1074"/>
          <cell r="CC1074"/>
          <cell r="CD1074" t="str">
            <v>นางสาวกมลชนก คำพลอย</v>
          </cell>
          <cell r="CE1074"/>
          <cell r="CF1074"/>
          <cell r="CG1074"/>
          <cell r="CH1074"/>
          <cell r="CI1074"/>
          <cell r="CJ1074"/>
          <cell r="CK1074"/>
          <cell r="CL1074"/>
          <cell r="CM1074"/>
          <cell r="CN1074"/>
          <cell r="CO1074"/>
          <cell r="CP1074"/>
        </row>
        <row r="1075">
          <cell r="B1075">
            <v>2549</v>
          </cell>
          <cell r="C1075">
            <v>1701</v>
          </cell>
          <cell r="D1075"/>
          <cell r="E1075"/>
          <cell r="F1075"/>
          <cell r="G1075">
            <v>800022192796</v>
          </cell>
          <cell r="H1075" t="str">
            <v>นาย</v>
          </cell>
          <cell r="I1075" t="str">
            <v>ศักดา</v>
          </cell>
          <cell r="J1075" t="str">
            <v>วงศ์ตระกูลโลหะ</v>
          </cell>
          <cell r="K1075" t="str">
            <v>3-1005-01561-66-1</v>
          </cell>
          <cell r="L1075" t="str">
            <v>เซนทรัล เชียงใหม่ แอร์พอต</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แขวงเชียงใหม่</v>
          </cell>
          <cell r="T1075" t="str">
            <v>ผบ4732</v>
          </cell>
          <cell r="U1075">
            <v>2561</v>
          </cell>
          <cell r="V1075" t="str">
            <v>ผบ5963</v>
          </cell>
          <cell r="W1075">
            <v>2561</v>
          </cell>
          <cell r="X1075">
            <v>3</v>
          </cell>
          <cell r="Y1075">
            <v>7</v>
          </cell>
          <cell r="Z1075">
            <v>2561</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cell r="BD1075"/>
          <cell r="BE1075"/>
          <cell r="BF1075"/>
          <cell r="BG1075"/>
          <cell r="BH1075"/>
          <cell r="BI1075"/>
          <cell r="BJ1075"/>
          <cell r="BK1075"/>
          <cell r="BL1075"/>
          <cell r="BM1075"/>
          <cell r="BN1075"/>
          <cell r="BO1075"/>
          <cell r="BP1075"/>
          <cell r="BQ1075"/>
          <cell r="BR1075"/>
          <cell r="BS1075"/>
          <cell r="BT1075" t="str">
            <v>นายศักดา วงศ์ตระกูลโลหะ</v>
          </cell>
          <cell r="BU1075">
            <v>0</v>
          </cell>
          <cell r="BV1075" t="str">
            <v>1.นายศักดา วงศ์ตระกูลโลหะ
2.นางสาวรภัสสรณ์ แก้วจิโน
3. นางสาวพัชรินทร์ ราชนิภา
4.นายศราวุธ ดวงคำ</v>
          </cell>
          <cell r="BW1075" t="str">
            <v xml:space="preserve">จำเลยที่ 1
คู่สมรสจำเลยที่ 1
จำเลยมี่ 2
จำเลยที่ 3
</v>
          </cell>
          <cell r="BX1075" t="str">
            <v xml:space="preserve">3-1005-01561-66-1
3-6005-00395-91-7
3-5014-00316-08-1
1-5099-00469-79-1
</v>
          </cell>
          <cell r="BY1075"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5" t="str">
            <v>ไม่พบ</v>
          </cell>
          <cell r="CA1075"/>
          <cell r="CB1075">
            <v>4</v>
          </cell>
          <cell r="CC1075"/>
          <cell r="CD1075" t="str">
            <v>นายศักดา วงศ์ตระกูลโลหะ</v>
          </cell>
          <cell r="CE1075"/>
          <cell r="CF1075"/>
          <cell r="CG1075"/>
          <cell r="CH1075"/>
          <cell r="CI1075"/>
          <cell r="CJ1075"/>
          <cell r="CK1075"/>
          <cell r="CL1075"/>
          <cell r="CM1075"/>
          <cell r="CN1075"/>
          <cell r="CO1075"/>
          <cell r="CP1075"/>
        </row>
        <row r="1076">
          <cell r="B1076">
            <v>2550</v>
          </cell>
          <cell r="C1076">
            <v>1702</v>
          </cell>
          <cell r="D1076"/>
          <cell r="E1076"/>
          <cell r="F1076"/>
          <cell r="G1076">
            <v>800080508545</v>
          </cell>
          <cell r="H1076" t="str">
            <v>นาย</v>
          </cell>
          <cell r="I1076" t="str">
            <v xml:space="preserve">วรวิทย์ </v>
          </cell>
          <cell r="J1076" t="str">
            <v>จอมเดช</v>
          </cell>
          <cell r="K1076" t="str">
            <v>1-5007-00154-06-3</v>
          </cell>
          <cell r="L1076" t="str">
            <v>เมญ่าเชียงใหม่</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แขวงเชียงดาว</v>
          </cell>
          <cell r="T1076" t="str">
            <v>ผบE924</v>
          </cell>
          <cell r="U1076">
            <v>2565</v>
          </cell>
          <cell r="V1076" t="str">
            <v>ผบE20</v>
          </cell>
          <cell r="W1076">
            <v>2566</v>
          </cell>
          <cell r="X1076">
            <v>16</v>
          </cell>
          <cell r="Y1076">
            <v>1</v>
          </cell>
          <cell r="Z1076">
            <v>2566</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27/5/67//รายงาน29/5/2567//</v>
          </cell>
          <cell r="BC1076"/>
          <cell r="BD1076"/>
          <cell r="BE1076"/>
          <cell r="BF1076"/>
          <cell r="BG1076"/>
          <cell r="BH1076"/>
          <cell r="BI1076"/>
          <cell r="BJ1076"/>
          <cell r="BK1076"/>
          <cell r="BL1076"/>
          <cell r="BM1076"/>
          <cell r="BN1076"/>
          <cell r="BO1076"/>
          <cell r="BP1076"/>
          <cell r="BQ1076"/>
          <cell r="BR1076"/>
          <cell r="BS1076"/>
          <cell r="BT1076" t="str">
            <v>นายวรวิทย์  จอมเดช</v>
          </cell>
          <cell r="BU1076">
            <v>883165010728</v>
          </cell>
          <cell r="BV1076" t="str">
            <v>1.นายวรวิทย์ จอมเดช
2.นายนที มูลมาวัน
3.นางสาววรรษมล จุ่มภา
4.นายณัฐกานต์ จุ่มภา
5.นางสาววิสารัตน์ ชมภูสร้อย</v>
          </cell>
          <cell r="BW1076" t="str">
            <v>จำเลยที่ 1
จำเลยที่ 2
คู่สมรสจำเลยที่ 2
จำเลยที่ 3
คู่สมรสจำเลยที่ 3</v>
          </cell>
          <cell r="BX1076" t="str">
            <v xml:space="preserve">1-5007-00154-06-3
1-5002-00104-90-3
1-5099-00482-48-8
1-5099-01566-36-7
1-5101-00156-37-5
</v>
          </cell>
          <cell r="BY1076"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6" t="str">
            <v>พบ</v>
          </cell>
          <cell r="CA1076"/>
          <cell r="CB1076">
            <v>5</v>
          </cell>
          <cell r="CC1076"/>
          <cell r="CD1076" t="str">
            <v>นายวรวิทย์  จอมเดช</v>
          </cell>
          <cell r="CE1076"/>
          <cell r="CF1076"/>
          <cell r="CG1076"/>
          <cell r="CH1076"/>
          <cell r="CI1076"/>
          <cell r="CJ1076"/>
          <cell r="CK1076"/>
          <cell r="CL1076"/>
          <cell r="CM1076"/>
          <cell r="CN1076"/>
          <cell r="CO1076"/>
          <cell r="CP1076"/>
        </row>
        <row r="1077">
          <cell r="B1077">
            <v>2551</v>
          </cell>
          <cell r="C1077">
            <v>1703</v>
          </cell>
          <cell r="D1077"/>
          <cell r="E1077"/>
          <cell r="F1077"/>
          <cell r="G1077">
            <v>800035524340</v>
          </cell>
          <cell r="H1077" t="str">
            <v>นาย</v>
          </cell>
          <cell r="I1077" t="str">
            <v>พงศ์กร</v>
          </cell>
          <cell r="J1077" t="str">
            <v>กันทวี</v>
          </cell>
          <cell r="K1077" t="str">
            <v>3-5019-00591-95-2</v>
          </cell>
          <cell r="L1077" t="str">
            <v>หนองหอย</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แขวงเชียงใหม่</v>
          </cell>
          <cell r="T1077" t="str">
            <v>ผบE3671</v>
          </cell>
          <cell r="U1077">
            <v>2566</v>
          </cell>
          <cell r="V1077" t="str">
            <v>ผบE5708</v>
          </cell>
          <cell r="W1077">
            <v>2566</v>
          </cell>
          <cell r="X1077">
            <v>10</v>
          </cell>
          <cell r="Y1077">
            <v>7</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สืบทรัพย์ครั้งที่ 1 21/5/2567//ลงผลสืบครั้งที่ 1 5/6/2567//รายงานผลสืบทรัพย์11/6/2567//</v>
          </cell>
          <cell r="BC1077"/>
          <cell r="BD1077"/>
          <cell r="BE1077"/>
          <cell r="BF1077"/>
          <cell r="BG1077"/>
          <cell r="BH1077"/>
          <cell r="BI1077"/>
          <cell r="BJ1077"/>
          <cell r="BK1077"/>
          <cell r="BL1077"/>
          <cell r="BM1077"/>
          <cell r="BN1077"/>
          <cell r="BO1077"/>
          <cell r="BP1077"/>
          <cell r="BQ1077"/>
          <cell r="BR1077"/>
          <cell r="BS1077"/>
          <cell r="BT1077" t="str">
            <v>นายพงศ์กร กันทวี</v>
          </cell>
          <cell r="BU1077">
            <v>823561010050</v>
          </cell>
          <cell r="BV1077" t="str">
            <v xml:space="preserve">1.นายพงศ์กร  กันทวี
2.นายชฎารัตน์  กันทวี
3.นายอุดม  คำหมื่น
</v>
          </cell>
          <cell r="BW1077" t="str">
            <v xml:space="preserve">จำเลยที่ 1
คู่สมรสจำเลยที่ 1
จำเลยที่ 2
</v>
          </cell>
          <cell r="BX1077" t="str">
            <v>3-5019-00591-95-2
3-5099-01491-68-1
3-5019-00590-49-2</v>
          </cell>
          <cell r="BY1077"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7"/>
          <cell r="CA1077"/>
          <cell r="CB1077"/>
          <cell r="CC1077"/>
          <cell r="CD1077"/>
          <cell r="CE1077"/>
          <cell r="CF1077"/>
          <cell r="CG1077"/>
          <cell r="CH1077"/>
          <cell r="CI1077"/>
          <cell r="CJ1077"/>
          <cell r="CK1077"/>
          <cell r="CL1077"/>
          <cell r="CM1077"/>
          <cell r="CN1077"/>
          <cell r="CO1077"/>
          <cell r="CP1077"/>
        </row>
        <row r="1078">
          <cell r="B1078">
            <v>2552</v>
          </cell>
          <cell r="C1078">
            <v>1704</v>
          </cell>
          <cell r="D1078"/>
          <cell r="E1078"/>
          <cell r="F1078"/>
          <cell r="G1078">
            <v>800100843716</v>
          </cell>
          <cell r="H1078" t="str">
            <v>นาย</v>
          </cell>
          <cell r="I1078" t="str">
            <v>ไชยากร</v>
          </cell>
          <cell r="J1078" t="str">
            <v>ธารสุขวงศ์ไชย</v>
          </cell>
          <cell r="K1078" t="str">
            <v>5-5104-00009-22-2</v>
          </cell>
          <cell r="L1078" t="str">
            <v>เมญ่าเชียงใหม่</v>
          </cell>
          <cell r="M1078" t="str">
            <v>เชียงใหม่ 1</v>
          </cell>
          <cell r="N1078">
            <v>8</v>
          </cell>
          <cell r="O1078" t="str">
            <v>สินเชื่อกู้ยืมเพื่อการบริโภค</v>
          </cell>
          <cell r="P1078" t="str">
            <v>1.บุคคลค้ำประกัน</v>
          </cell>
          <cell r="Q1078"/>
          <cell r="R1078"/>
          <cell r="S1078" t="str">
            <v>จังหวัดลำพูน</v>
          </cell>
          <cell r="T1078" t="str">
            <v>ผบE929</v>
          </cell>
          <cell r="U1078">
            <v>2566</v>
          </cell>
          <cell r="V1078" t="str">
            <v>ผบE1556</v>
          </cell>
          <cell r="W1078">
            <v>2566</v>
          </cell>
          <cell r="X1078">
            <v>6</v>
          </cell>
          <cell r="Y1078">
            <v>6</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 5/05/67//ลงผล 27/5/67//รายงาน29/5/2567//</v>
          </cell>
          <cell r="BC1078"/>
          <cell r="BD1078"/>
          <cell r="BE1078"/>
          <cell r="BF1078"/>
          <cell r="BG1078"/>
          <cell r="BH1078"/>
          <cell r="BI1078"/>
          <cell r="BJ1078"/>
          <cell r="BK1078"/>
          <cell r="BL1078"/>
          <cell r="BM1078"/>
          <cell r="BN1078"/>
          <cell r="BO1078"/>
          <cell r="BP1078"/>
          <cell r="BQ1078"/>
          <cell r="BR1078"/>
          <cell r="BS1078"/>
          <cell r="BT1078" t="str">
            <v>นายไชยากร ธารสุขวงศ์ไชย</v>
          </cell>
          <cell r="BU1078">
            <v>883165010726</v>
          </cell>
          <cell r="BV1078" t="str">
            <v>1.นายไชยากร ธารสุขวงศ์ชัย
2.นางสาวจันทร์ฉาย หารพงดง
3.นายนัฐพล มีโพธิ์กลาง</v>
          </cell>
          <cell r="BW1078" t="str">
            <v>จำเลยที่ 1
จำเลยที่ 2
คู่สมรสจำเลยที่ 2</v>
          </cell>
          <cell r="BX1078" t="str">
            <v xml:space="preserve">5-5104-00009-22-2
1-5010-00084-50-1
1-5099-01563-37-6
</v>
          </cell>
          <cell r="BY1078"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8" t="str">
            <v>พบ</v>
          </cell>
          <cell r="CA1078"/>
          <cell r="CB1078">
            <v>3</v>
          </cell>
          <cell r="CC1078"/>
          <cell r="CD1078" t="str">
            <v>นายไชยากร ธารสุขวงศ์ไชย</v>
          </cell>
          <cell r="CE1078"/>
          <cell r="CF1078"/>
          <cell r="CG1078"/>
          <cell r="CH1078"/>
          <cell r="CI1078"/>
          <cell r="CJ1078"/>
          <cell r="CK1078"/>
          <cell r="CL1078"/>
          <cell r="CM1078"/>
          <cell r="CN1078"/>
          <cell r="CO1078"/>
          <cell r="CP1078"/>
        </row>
        <row r="1079">
          <cell r="B1079">
            <v>2553</v>
          </cell>
          <cell r="C1079">
            <v>1705</v>
          </cell>
          <cell r="D1079"/>
          <cell r="E1079"/>
          <cell r="F1079"/>
          <cell r="G1079">
            <v>800099713771</v>
          </cell>
          <cell r="H1079" t="str">
            <v>นางสาว</v>
          </cell>
          <cell r="I1079" t="str">
            <v>เอมสิรินันท์</v>
          </cell>
          <cell r="J1079" t="str">
            <v>ท่าทาง</v>
          </cell>
          <cell r="K1079" t="str">
            <v>3-5405-00283-76-1</v>
          </cell>
          <cell r="L1079" t="str">
            <v>เชียงใหม่</v>
          </cell>
          <cell r="M1079" t="str">
            <v>เชียงใหม่ 1</v>
          </cell>
          <cell r="N1079">
            <v>8</v>
          </cell>
          <cell r="O1079" t="str">
            <v>สินเชื่อกู้ยืมเพื่อการบริโภค</v>
          </cell>
          <cell r="P1079" t="str">
            <v>4.ไม่มีหลักประกัน</v>
          </cell>
          <cell r="Q1079"/>
          <cell r="R1079"/>
          <cell r="S1079" t="str">
            <v>จังหวัดแพร่</v>
          </cell>
          <cell r="T1079" t="str">
            <v>ผบE3203</v>
          </cell>
          <cell r="U1079">
            <v>2565</v>
          </cell>
          <cell r="V1079" t="str">
            <v>ผบE55</v>
          </cell>
          <cell r="W1079">
            <v>2566</v>
          </cell>
          <cell r="X1079">
            <v>16</v>
          </cell>
          <cell r="Y1079">
            <v>1</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23/5/67//รายงานผล23/5/67</v>
          </cell>
          <cell r="BC1079"/>
          <cell r="BD1079"/>
          <cell r="BE1079"/>
          <cell r="BF1079"/>
          <cell r="BG1079"/>
          <cell r="BH1079"/>
          <cell r="BI1079"/>
          <cell r="BJ1079"/>
          <cell r="BK1079"/>
          <cell r="BL1079"/>
          <cell r="BM1079"/>
          <cell r="BN1079"/>
          <cell r="BO1079"/>
          <cell r="BP1079"/>
          <cell r="BQ1079"/>
          <cell r="BR1079"/>
          <cell r="BS1079"/>
          <cell r="BT1079" t="str">
            <v>นางสาวเอมสิรินันท์ ท่าทาง</v>
          </cell>
          <cell r="BU1079">
            <v>883165010114</v>
          </cell>
          <cell r="BV1079" t="str">
            <v>1.นางสาวเอมสิรินันท์ ท่าทาง</v>
          </cell>
          <cell r="BW1079" t="str">
            <v>จำเลยที่ 1</v>
          </cell>
          <cell r="BX1079" t="str">
            <v>3-5405-00283-76-1</v>
          </cell>
          <cell r="BY1079" t="str">
            <v>-ไม่พบว่ามีกรรมสิทธิ์ในที่ดิน อ.เมืองเชียงใหม่ จ.เชียงใหม่
-ไม่พบว่ามีกรรมสิทธิ์ในที่ดิน อ.เด่นชัย จ.แพร่</v>
          </cell>
          <cell r="BZ1079" t="str">
            <v>ไม่พบ</v>
          </cell>
          <cell r="CA1079"/>
          <cell r="CB1079">
            <v>1</v>
          </cell>
          <cell r="CC1079"/>
          <cell r="CD1079" t="str">
            <v>นางสาวเอมสิรินันท์ ท่าทาง</v>
          </cell>
          <cell r="CE1079"/>
          <cell r="CF1079"/>
          <cell r="CG1079"/>
          <cell r="CH1079"/>
          <cell r="CI1079"/>
          <cell r="CJ1079"/>
          <cell r="CK1079"/>
          <cell r="CL1079"/>
          <cell r="CM1079"/>
          <cell r="CN1079"/>
          <cell r="CO1079"/>
          <cell r="CP1079"/>
        </row>
        <row r="1080">
          <cell r="B1080">
            <v>2554</v>
          </cell>
          <cell r="C1080">
            <v>1706</v>
          </cell>
          <cell r="D1080"/>
          <cell r="E1080"/>
          <cell r="F1080"/>
          <cell r="G1080">
            <v>800038279306</v>
          </cell>
          <cell r="H1080" t="str">
            <v>นาย</v>
          </cell>
          <cell r="I1080" t="str">
            <v>ประดิษฐ์</v>
          </cell>
          <cell r="J1080" t="str">
            <v>สรตา</v>
          </cell>
          <cell r="K1080" t="str">
            <v>3-5017-00111-56-6</v>
          </cell>
          <cell r="L1080" t="str">
            <v>ดอยเต่า</v>
          </cell>
          <cell r="M1080" t="str">
            <v>เชียงใหม่ 3</v>
          </cell>
          <cell r="N1080">
            <v>8</v>
          </cell>
          <cell r="O1080" t="str">
            <v>สินเชื่อกู้ยืมเพื่อการบริโภค</v>
          </cell>
          <cell r="P1080" t="str">
            <v>1.บุคคลค้ำประกัน</v>
          </cell>
          <cell r="Q1080"/>
          <cell r="R1080"/>
          <cell r="S1080" t="str">
            <v>จังหวัดฮอด</v>
          </cell>
          <cell r="T1080" t="str">
            <v>ผบE708</v>
          </cell>
          <cell r="U1080">
            <v>2566</v>
          </cell>
          <cell r="V1080" t="str">
            <v>ผบE908</v>
          </cell>
          <cell r="W1080">
            <v>2566</v>
          </cell>
          <cell r="X1080"/>
          <cell r="Y1080"/>
          <cell r="Z1080"/>
          <cell r="AA1080">
            <v>26</v>
          </cell>
          <cell r="AB1080">
            <v>7</v>
          </cell>
          <cell r="AC1080">
            <v>2566</v>
          </cell>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สืบ7/05/67//ลงผล 27/5/67//รายงาน4/5/2567</v>
          </cell>
          <cell r="BC1080"/>
          <cell r="BD1080"/>
          <cell r="BE1080"/>
          <cell r="BF1080"/>
          <cell r="BG1080"/>
          <cell r="BH1080"/>
          <cell r="BI1080"/>
          <cell r="BJ1080"/>
          <cell r="BK1080"/>
          <cell r="BL1080"/>
          <cell r="BM1080"/>
          <cell r="BN1080"/>
          <cell r="BO1080"/>
          <cell r="BP1080"/>
          <cell r="BQ1080"/>
          <cell r="BR1080"/>
          <cell r="BS1080"/>
          <cell r="BT1080" t="str">
            <v>นายประดิษฐ์ สรตา</v>
          </cell>
          <cell r="BU1080">
            <v>888166010127</v>
          </cell>
          <cell r="BV1080"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0" t="str">
            <v>จำเลยที่ 1
คู่สมรสจำเลยที่ 1
จำเลยที่ 2
คู่สมรสจำเลยที่ 2
จำเลยที่ 3
คู่สมรสจำเลยที่ 3</v>
          </cell>
          <cell r="BX1080" t="str">
            <v xml:space="preserve">3-5017-00111-56-6
3-5017-00111-57-4
3-5017-00201-92-1
3-5017-00209-09-4
3-5017-00195-05-1
3-5014-00424-11-8
</v>
          </cell>
          <cell r="BY1080"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0" t="str">
            <v>พบ</v>
          </cell>
          <cell r="CA1080"/>
          <cell r="CB1080">
            <v>6</v>
          </cell>
          <cell r="CC1080"/>
          <cell r="CD1080" t="str">
            <v>นายประดิษฐ์ สรตา</v>
          </cell>
          <cell r="CE1080"/>
          <cell r="CF1080"/>
          <cell r="CG1080"/>
          <cell r="CH1080"/>
          <cell r="CI1080"/>
          <cell r="CJ1080"/>
          <cell r="CK1080"/>
          <cell r="CL1080"/>
          <cell r="CM1080"/>
          <cell r="CN1080"/>
          <cell r="CO1080"/>
          <cell r="CP1080"/>
        </row>
        <row r="1081">
          <cell r="B1081">
            <v>2555</v>
          </cell>
          <cell r="C1081">
            <v>1707</v>
          </cell>
          <cell r="D1081"/>
          <cell r="E1081"/>
          <cell r="F1081"/>
          <cell r="G1081">
            <v>800091067259</v>
          </cell>
          <cell r="H1081" t="str">
            <v>นาย</v>
          </cell>
          <cell r="I1081" t="str">
            <v>ประจักษ์</v>
          </cell>
          <cell r="J1081" t="str">
            <v>แก้วจันทร์</v>
          </cell>
          <cell r="K1081" t="str">
            <v>3-5017-00208-35-7</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ผบE709</v>
          </cell>
          <cell r="U1081">
            <v>2566</v>
          </cell>
          <cell r="V1081" t="str">
            <v>ผบE909</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สืบทรัพย์ 7/05/67//ลงผล 27/5/67//รายงาน 4/6/2567</v>
          </cell>
          <cell r="BC1081"/>
          <cell r="BD1081"/>
          <cell r="BE1081"/>
          <cell r="BF1081"/>
          <cell r="BG1081"/>
          <cell r="BH1081"/>
          <cell r="BI1081"/>
          <cell r="BJ1081"/>
          <cell r="BK1081"/>
          <cell r="BL1081"/>
          <cell r="BM1081"/>
          <cell r="BN1081"/>
          <cell r="BO1081"/>
          <cell r="BP1081"/>
          <cell r="BQ1081"/>
          <cell r="BR1081"/>
          <cell r="BS1081"/>
          <cell r="BT1081" t="str">
            <v>นายประจักษ์ แก้วจันทร์</v>
          </cell>
          <cell r="BU1081">
            <v>888166010125</v>
          </cell>
          <cell r="BV1081" t="str">
            <v>1.นายประจักรษ์ แก้วจันทร์
2.นางแสงเพชร โบแมน
3. นายสอแก้ว โบแมน
4.นางรจนา จุ่มคำ
5.นายเอกรินทร์ เปอะปิน</v>
          </cell>
          <cell r="BW1081" t="str">
            <v>จำเลยที่ 1
จำเลยที่ 2
คู่สมรสจำเลยที่ 2
จำเลยที่ 3
คู่สมรสจำเลยที่ 3</v>
          </cell>
          <cell r="BX1081" t="str">
            <v xml:space="preserve">3-5017-00208-35-7
3-5017-00210-73-4
3-5017-00210-72-6
3-5017-00211-51-0
3-5017-00202-77-4
</v>
          </cell>
          <cell r="BY1081"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1" t="str">
            <v>พบ</v>
          </cell>
          <cell r="CA1081"/>
          <cell r="CB1081">
            <v>5</v>
          </cell>
          <cell r="CC1081"/>
          <cell r="CD1081" t="str">
            <v>นายประจักษ์ แก้วจันทร์</v>
          </cell>
          <cell r="CE1081"/>
          <cell r="CF1081"/>
          <cell r="CG1081"/>
          <cell r="CH1081"/>
          <cell r="CI1081"/>
          <cell r="CJ1081"/>
          <cell r="CK1081"/>
          <cell r="CL1081"/>
          <cell r="CM1081"/>
          <cell r="CN1081"/>
          <cell r="CO1081"/>
          <cell r="CP1081"/>
        </row>
        <row r="1082">
          <cell r="B1082">
            <v>2556</v>
          </cell>
          <cell r="C1082">
            <v>1708</v>
          </cell>
          <cell r="D1082"/>
          <cell r="E1082"/>
          <cell r="F1082"/>
          <cell r="G1082">
            <v>800049883237</v>
          </cell>
          <cell r="H1082" t="str">
            <v>นาย</v>
          </cell>
          <cell r="I1082" t="str">
            <v>อานิสงส์</v>
          </cell>
          <cell r="J1082" t="str">
            <v>เจริญธรรม</v>
          </cell>
          <cell r="K1082" t="str">
            <v>1-5007-00091-51-7</v>
          </cell>
          <cell r="L1082" t="str">
            <v>ถนนทิพย์เนตร</v>
          </cell>
          <cell r="M1082" t="str">
            <v>เชียงใหม่ 1</v>
          </cell>
          <cell r="N1082">
            <v>8</v>
          </cell>
          <cell r="O1082" t="str">
            <v>สินเชื่อกู้ยืมเพื่อการบริโภค</v>
          </cell>
          <cell r="P1082" t="str">
            <v>1.บุคคลค้ำประกัน</v>
          </cell>
          <cell r="Q1082"/>
          <cell r="R1082"/>
          <cell r="S1082" t="str">
            <v>แขวงเชียงใหม่</v>
          </cell>
          <cell r="T1082" t="str">
            <v>ผบE7755</v>
          </cell>
          <cell r="U1082">
            <v>2565</v>
          </cell>
          <cell r="V1082" t="str">
            <v>ผบE2349</v>
          </cell>
          <cell r="W1082">
            <v>2566</v>
          </cell>
          <cell r="X1082"/>
          <cell r="Y1082"/>
          <cell r="Z1082"/>
          <cell r="AA1082">
            <v>25</v>
          </cell>
          <cell r="AB1082">
            <v>4</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สืบทรัพย์7/05/67//ลงผล 23/5/67//รายงานผล23/5/67</v>
          </cell>
          <cell r="BC1082"/>
          <cell r="BD1082"/>
          <cell r="BE1082"/>
          <cell r="BF1082"/>
          <cell r="BG1082"/>
          <cell r="BH1082"/>
          <cell r="BI1082"/>
          <cell r="BJ1082"/>
          <cell r="BK1082"/>
          <cell r="BL1082"/>
          <cell r="BM1082"/>
          <cell r="BN1082"/>
          <cell r="BO1082"/>
          <cell r="BP1082"/>
          <cell r="BQ1082"/>
          <cell r="BR1082"/>
          <cell r="BS1082"/>
          <cell r="BT1082" t="str">
            <v>นายอานิสงส์ เจริญธรรม</v>
          </cell>
          <cell r="BU1082">
            <v>0</v>
          </cell>
          <cell r="BV1082" t="str">
            <v xml:space="preserve">1.นายอานิสงส์ เจริญธรรม
2.นางสาวอุเบกขา เจริณธรรม
3.นายโชติพัฒน์ ศรีพันธ์
</v>
          </cell>
          <cell r="BW1082" t="str">
            <v>จำเลยที่ 1
จำเลยที่ 2
จำเลยที่ 3</v>
          </cell>
          <cell r="BX1082" t="str">
            <v xml:space="preserve">1-5007-00091-51-7
1-5099-01002-52-8
1-5899-00053-24-2
</v>
          </cell>
          <cell r="BY1082"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2" t="str">
            <v>ไม่พบ</v>
          </cell>
          <cell r="CA1082"/>
          <cell r="CB1082">
            <v>3</v>
          </cell>
          <cell r="CC1082"/>
          <cell r="CD1082" t="str">
            <v>นายอานิสงส์ เจริญธรรม</v>
          </cell>
          <cell r="CE1082"/>
          <cell r="CF1082"/>
          <cell r="CG1082"/>
          <cell r="CH1082"/>
          <cell r="CI1082"/>
          <cell r="CJ1082"/>
          <cell r="CK1082"/>
          <cell r="CL1082"/>
          <cell r="CM1082"/>
          <cell r="CN1082"/>
          <cell r="CO1082"/>
          <cell r="CP1082"/>
        </row>
        <row r="1083">
          <cell r="B1083">
            <v>2557</v>
          </cell>
          <cell r="C1083">
            <v>1709</v>
          </cell>
          <cell r="D1083"/>
          <cell r="E1083"/>
          <cell r="F1083"/>
          <cell r="G1083">
            <v>800087439645</v>
          </cell>
          <cell r="H1083" t="str">
            <v>นางสาว</v>
          </cell>
          <cell r="I1083" t="str">
            <v>แก่นจันทร์</v>
          </cell>
          <cell r="J1083" t="str">
            <v>ดีอูป</v>
          </cell>
          <cell r="K1083" t="str">
            <v>3-5003-00011-23-7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จังหวัดฮอด</v>
          </cell>
          <cell r="T1083" t="str">
            <v>ผบE850</v>
          </cell>
          <cell r="U1083">
            <v>2566</v>
          </cell>
          <cell r="V1083" t="str">
            <v>ผบE1096</v>
          </cell>
          <cell r="W1083">
            <v>2566</v>
          </cell>
          <cell r="X1083">
            <v>18</v>
          </cell>
          <cell r="Y1083">
            <v>9</v>
          </cell>
          <cell r="Z1083">
            <v>2566</v>
          </cell>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สืบ7/05/67//ลงผล 27/5/67//รายงาน29/5/2567//</v>
          </cell>
          <cell r="BC1083"/>
          <cell r="BD1083"/>
          <cell r="BE1083"/>
          <cell r="BF1083"/>
          <cell r="BG1083"/>
          <cell r="BH1083"/>
          <cell r="BI1083"/>
          <cell r="BJ1083"/>
          <cell r="BK1083"/>
          <cell r="BL1083"/>
          <cell r="BM1083"/>
          <cell r="BN1083"/>
          <cell r="BO1083"/>
          <cell r="BP1083"/>
          <cell r="BQ1083"/>
          <cell r="BR1083"/>
          <cell r="BS1083"/>
          <cell r="BT1083" t="str">
            <v>นางสาวแก่นจันทร์ ดีอูป</v>
          </cell>
          <cell r="BU1083">
            <v>883166010114</v>
          </cell>
          <cell r="BV1083" t="str">
            <v>1.นางสาวแก่นจันทรื ดีอูป
2.นางปั้นหยี สุขจิตร์
3.นายประสิทธ์ สุขจิตร์</v>
          </cell>
          <cell r="BW1083" t="str">
            <v>จำเลยที่ 1
จำเลยที่ 2
คู่สมรสจำเลยที่ 2</v>
          </cell>
          <cell r="BX1083" t="str">
            <v xml:space="preserve">3-5003-00011-23-7
3-1124-00081-38-1
3-1024-00081-39-9
</v>
          </cell>
          <cell r="BY1083"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3" t="str">
            <v>พบ</v>
          </cell>
          <cell r="CA1083"/>
          <cell r="CB1083">
            <v>3</v>
          </cell>
          <cell r="CC1083"/>
          <cell r="CD1083" t="str">
            <v>นางสาวแก่นจันทร์ ดีอูป</v>
          </cell>
          <cell r="CE1083"/>
          <cell r="CF1083"/>
          <cell r="CG1083"/>
          <cell r="CH1083"/>
          <cell r="CI1083"/>
          <cell r="CJ1083"/>
          <cell r="CK1083"/>
          <cell r="CL1083"/>
          <cell r="CM1083"/>
          <cell r="CN1083"/>
          <cell r="CO1083"/>
          <cell r="CP1083"/>
        </row>
        <row r="1084">
          <cell r="B1084">
            <v>2558</v>
          </cell>
          <cell r="C1084">
            <v>1710</v>
          </cell>
          <cell r="D1084"/>
          <cell r="E1084"/>
          <cell r="F1084"/>
          <cell r="G1084">
            <v>800103838150</v>
          </cell>
          <cell r="H1084" t="str">
            <v>นาย</v>
          </cell>
          <cell r="I1084" t="str">
            <v>ธนวัฒน์</v>
          </cell>
          <cell r="J1084" t="str">
            <v>กันธา</v>
          </cell>
          <cell r="K1084" t="str">
            <v>3-5014-00521-87-4</v>
          </cell>
          <cell r="L1084" t="str">
            <v>ถนนเนตรทิพย์</v>
          </cell>
          <cell r="M1084" t="str">
            <v>เชียงใหม่ 1</v>
          </cell>
          <cell r="N1084">
            <v>8</v>
          </cell>
          <cell r="O1084" t="str">
            <v>สินเชื่อธนาคารประชาชน</v>
          </cell>
          <cell r="P1084" t="str">
            <v>1.บุคคลค้ำประกัน</v>
          </cell>
          <cell r="Q1084"/>
          <cell r="R1084"/>
          <cell r="S1084" t="str">
            <v>แขวงเชียงใหม่</v>
          </cell>
          <cell r="T1084" t="str">
            <v>ผบE2730</v>
          </cell>
          <cell r="U1084">
            <v>2566</v>
          </cell>
          <cell r="V1084">
            <v>5666</v>
          </cell>
          <cell r="W1084">
            <v>2566</v>
          </cell>
          <cell r="X1084"/>
          <cell r="Y1084"/>
          <cell r="Z1084"/>
          <cell r="AA1084">
            <v>10</v>
          </cell>
          <cell r="AB1084">
            <v>7</v>
          </cell>
          <cell r="AC1084">
            <v>2566</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สืบทรัพย์7/05/67//ลงผล 23/5/67//รายงานผล23/5/67</v>
          </cell>
          <cell r="BC1084"/>
          <cell r="BD1084"/>
          <cell r="BE1084"/>
          <cell r="BF1084"/>
          <cell r="BG1084"/>
          <cell r="BH1084"/>
          <cell r="BI1084"/>
          <cell r="BJ1084"/>
          <cell r="BK1084"/>
          <cell r="BL1084"/>
          <cell r="BM1084"/>
          <cell r="BN1084"/>
          <cell r="BO1084"/>
          <cell r="BP1084"/>
          <cell r="BQ1084"/>
          <cell r="BR1084"/>
          <cell r="BS1084"/>
          <cell r="BT1084" t="str">
            <v>นายธนวัฒน์ กันธา</v>
          </cell>
          <cell r="BU1084">
            <v>883166010008</v>
          </cell>
          <cell r="BV1084" t="str">
            <v>2.</v>
          </cell>
          <cell r="BW1084" t="str">
            <v>จำเลยที่ 1
คู่สมรสจำเลยที่ 1</v>
          </cell>
          <cell r="BX1084" t="str">
            <v>3-5014-00521-87-4
3-5014-00046-40-8</v>
          </cell>
          <cell r="BY1084" t="str">
            <v xml:space="preserve">-ไม่พบว่ามีกรรมสิทธิ์ในที่ดิน อ.สันทราย จ.เชียงใหม่ 
-ไม่พบว่ามีกรรมสิทธิ์ในที่ดิน อ.สันทราย จ.เชียงใหม่ </v>
          </cell>
          <cell r="BZ1084" t="str">
            <v>ไม่พบ</v>
          </cell>
          <cell r="CA1084"/>
          <cell r="CB1084">
            <v>2</v>
          </cell>
          <cell r="CC1084"/>
          <cell r="CD1084" t="str">
            <v>นายธนวัฒน์ กันธา</v>
          </cell>
          <cell r="CE1084"/>
          <cell r="CF1084"/>
          <cell r="CG1084"/>
          <cell r="CH1084"/>
          <cell r="CI1084"/>
          <cell r="CJ1084"/>
          <cell r="CK1084"/>
          <cell r="CL1084"/>
          <cell r="CM1084"/>
          <cell r="CN1084"/>
          <cell r="CO1084"/>
          <cell r="CP1084"/>
        </row>
        <row r="1085">
          <cell r="B1085">
            <v>2559</v>
          </cell>
          <cell r="C1085">
            <v>1711</v>
          </cell>
          <cell r="D1085"/>
          <cell r="E1085"/>
          <cell r="F1085"/>
          <cell r="G1085"/>
          <cell r="H1085" t="str">
            <v>นางสาว</v>
          </cell>
          <cell r="I1085" t="str">
            <v>นันธิกา</v>
          </cell>
          <cell r="J1085" t="str">
            <v>สุภา</v>
          </cell>
          <cell r="K1085" t="str">
            <v>3-5009-00464-83-6</v>
          </cell>
          <cell r="L1085" t="str">
            <v>ไชยปราการ</v>
          </cell>
          <cell r="M1085" t="str">
            <v>เชียงใหม่ 2</v>
          </cell>
          <cell r="N1085">
            <v>8</v>
          </cell>
          <cell r="O1085" t="str">
            <v>สินเชื่อธนาคารประชาชน</v>
          </cell>
          <cell r="P1085" t="str">
            <v>1.บุคคลค้ำประกัน</v>
          </cell>
          <cell r="Q1085"/>
          <cell r="R1085"/>
          <cell r="S1085" t="str">
            <v>จังหวัดฝาง</v>
          </cell>
          <cell r="T1085" t="str">
            <v>ผบE1031</v>
          </cell>
          <cell r="U1085">
            <v>2566</v>
          </cell>
          <cell r="V1085" t="str">
            <v>ผบE1200</v>
          </cell>
          <cell r="W1085">
            <v>2566</v>
          </cell>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สืบแล้ว รายงานผล 25/6/2567</v>
          </cell>
          <cell r="BC1085"/>
          <cell r="BD1085"/>
          <cell r="BE1085"/>
          <cell r="BF1085"/>
          <cell r="BG1085"/>
          <cell r="BH1085"/>
          <cell r="BI1085"/>
          <cell r="BJ1085"/>
          <cell r="BK1085"/>
          <cell r="BL1085"/>
          <cell r="BM1085"/>
          <cell r="BN1085"/>
          <cell r="BO1085"/>
          <cell r="BP1085"/>
          <cell r="BQ1085"/>
          <cell r="BR1085"/>
          <cell r="BS1085"/>
          <cell r="BT1085" t="str">
            <v>นางสาวนันธิกา สุภา</v>
          </cell>
          <cell r="BU1085">
            <v>0</v>
          </cell>
          <cell r="BV1085" t="str">
            <v xml:space="preserve">1.นางสาวนันธิกา  สุภา 
2.นางปิยะมาศ  ศรีวิชัย
3.นายนที  ศรีวิชัย
4.นางสาวพศวีร์  มะโน
</v>
          </cell>
          <cell r="BW1085" t="str">
            <v>จำเลยที่ 1
จำเลยที่ 2
คู่สมรสจำเลยที่ 2
จำเลยที่ 3</v>
          </cell>
          <cell r="BX1085" t="str">
            <v>3-5009-00464-83-6
3-5009-00128-64-0
3-5009-00908-25-4
3-5009-00507-46-2</v>
          </cell>
          <cell r="BY1085"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5"/>
          <cell r="CA1085"/>
          <cell r="CB1085">
            <v>4</v>
          </cell>
          <cell r="CC1085"/>
          <cell r="CD1085" t="str">
            <v>นางสาวนันธิกา สุภา</v>
          </cell>
          <cell r="CE1085"/>
          <cell r="CF1085"/>
          <cell r="CG1085"/>
          <cell r="CH1085"/>
          <cell r="CI1085"/>
          <cell r="CJ1085"/>
          <cell r="CK1085"/>
          <cell r="CL1085"/>
          <cell r="CM1085"/>
          <cell r="CN1085"/>
          <cell r="CO1085"/>
          <cell r="CP1085"/>
        </row>
        <row r="1086">
          <cell r="B1086">
            <v>2560</v>
          </cell>
          <cell r="C1086">
            <v>1712</v>
          </cell>
          <cell r="D1086"/>
          <cell r="E1086"/>
          <cell r="F1086"/>
          <cell r="G1086"/>
          <cell r="H1086" t="str">
            <v>นาง</v>
          </cell>
          <cell r="I1086" t="str">
            <v>กฤษณา</v>
          </cell>
          <cell r="J1086" t="str">
            <v>โค้วตระกูล</v>
          </cell>
          <cell r="K1086" t="str">
            <v>3-5009-00346-79-5</v>
          </cell>
          <cell r="L1086"/>
          <cell r="M1086"/>
          <cell r="N1086"/>
          <cell r="O1086" t="str">
            <v>สินเชื่อพัฒนาองค์กร</v>
          </cell>
          <cell r="P1086" t="str">
            <v>1.บุคคลค้ำประกัน</v>
          </cell>
          <cell r="Q1086"/>
          <cell r="R1086"/>
          <cell r="S1086" t="str">
            <v>จังหวัดฝาง</v>
          </cell>
          <cell r="T1086" t="str">
            <v>ผบE1027</v>
          </cell>
          <cell r="U1086">
            <v>2566</v>
          </cell>
          <cell r="V1086" t="str">
            <v>ผบE1335</v>
          </cell>
          <cell r="W1086">
            <v>2566</v>
          </cell>
          <cell r="X1086">
            <v>31</v>
          </cell>
          <cell r="Y1086">
            <v>11</v>
          </cell>
          <cell r="Z1086">
            <v>2566</v>
          </cell>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cell r="BM1086"/>
          <cell r="BN1086"/>
          <cell r="BO1086"/>
          <cell r="BP1086"/>
          <cell r="BQ1086"/>
          <cell r="BR1086"/>
          <cell r="BS1086"/>
          <cell r="BT1086" t="str">
            <v>นางกฤษณา โค้วตระกูล</v>
          </cell>
          <cell r="BU1086">
            <v>0</v>
          </cell>
          <cell r="BV1086"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6" t="str">
            <v>จำเลยที่ 1
คู่สมรสจำเลยที่ 1
จำเลยที่ 2
คู่สมรสจำเลยที่ 2
จำเลยที่ 3
คู่สมรสจำเลยที่ 3
จำเลยที่ 4
ในฐานะโดยธรรม</v>
          </cell>
          <cell r="BX1086" t="str">
            <v>3-5009-00346-79-5
3-5009-00351-70-5
3-5201-00941-41-9
3-5009-00346-41-8
3-5009-00342-05-6
3-5009-00266-72-4
3-5009-00352-02-7
3-5012-00511-30-1</v>
          </cell>
          <cell r="BY1086"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6"/>
          <cell r="CA1086"/>
          <cell r="CB1086"/>
          <cell r="CC1086"/>
          <cell r="CD1086" t="str">
            <v>นางกฤษณา โค้วตระกูล</v>
          </cell>
          <cell r="CE1086"/>
          <cell r="CF1086"/>
          <cell r="CG1086"/>
          <cell r="CH1086"/>
          <cell r="CI1086"/>
          <cell r="CJ1086"/>
          <cell r="CK1086"/>
          <cell r="CL1086"/>
          <cell r="CM1086"/>
          <cell r="CN1086"/>
          <cell r="CO1086"/>
          <cell r="CP1086"/>
        </row>
        <row r="1087">
          <cell r="B1087">
            <v>2561</v>
          </cell>
          <cell r="C1087">
            <v>1713</v>
          </cell>
          <cell r="D1087"/>
          <cell r="E1087"/>
          <cell r="F1087"/>
          <cell r="G1087">
            <v>800085629734</v>
          </cell>
          <cell r="H1087" t="str">
            <v>นางสาว</v>
          </cell>
          <cell r="I1087" t="str">
            <v>พัชรพร</v>
          </cell>
          <cell r="J1087" t="str">
            <v>ลาภโต</v>
          </cell>
          <cell r="K1087" t="str">
            <v>1-5207-00062-54-1</v>
          </cell>
          <cell r="L1087" t="str">
            <v>บิ๊กซี  หางดง</v>
          </cell>
          <cell r="M1087" t="str">
            <v>เชียงใหม่ 3</v>
          </cell>
          <cell r="N1087">
            <v>8</v>
          </cell>
          <cell r="O1087" t="str">
            <v>สินเชื่อกู้ยืมเพื่อการบริโภค</v>
          </cell>
          <cell r="P1087" t="str">
            <v>1.บุคคลค้ำประกัน</v>
          </cell>
          <cell r="Q1087"/>
          <cell r="R1087"/>
          <cell r="S1087" t="str">
            <v>แขวงเชียงใหม่</v>
          </cell>
          <cell r="T1087" t="str">
            <v>ผบE1909</v>
          </cell>
          <cell r="U1087">
            <v>2566</v>
          </cell>
          <cell r="V1087">
            <v>3386</v>
          </cell>
          <cell r="W1087">
            <v>2566</v>
          </cell>
          <cell r="X1087"/>
          <cell r="Y1087"/>
          <cell r="Z1087"/>
          <cell r="AA1087">
            <v>19</v>
          </cell>
          <cell r="AB1087">
            <v>5</v>
          </cell>
          <cell r="AC1087">
            <v>2566</v>
          </cell>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cell r="BM1087"/>
          <cell r="BN1087"/>
          <cell r="BO1087"/>
          <cell r="BP1087"/>
          <cell r="BQ1087"/>
          <cell r="BR1087"/>
          <cell r="BS1087"/>
          <cell r="BT1087" t="str">
            <v>นางสาวพัชรพร ลาภโต</v>
          </cell>
          <cell r="BU1087">
            <v>888165011197</v>
          </cell>
          <cell r="BV1087"/>
          <cell r="BW1087"/>
          <cell r="BX1087"/>
          <cell r="BY1087"/>
          <cell r="BZ1087"/>
          <cell r="CA1087"/>
          <cell r="CB1087"/>
          <cell r="CC1087"/>
          <cell r="CD1087" t="str">
            <v>นางสาวพัชรพร ลาภโต</v>
          </cell>
          <cell r="CE1087"/>
          <cell r="CF1087"/>
          <cell r="CG1087"/>
          <cell r="CH1087"/>
          <cell r="CI1087"/>
          <cell r="CJ1087"/>
          <cell r="CK1087"/>
          <cell r="CL1087"/>
          <cell r="CM1087"/>
          <cell r="CN1087"/>
          <cell r="CO1087"/>
          <cell r="CP1087"/>
        </row>
        <row r="1088">
          <cell r="B1088">
            <v>2562</v>
          </cell>
          <cell r="C1088">
            <v>1714</v>
          </cell>
          <cell r="D1088"/>
          <cell r="E1088"/>
          <cell r="F1088"/>
          <cell r="G1088">
            <v>800093230723</v>
          </cell>
          <cell r="H1088" t="str">
            <v>นาย</v>
          </cell>
          <cell r="I1088" t="str">
            <v>ศักดิ์ชัย</v>
          </cell>
          <cell r="J1088" t="str">
            <v>แสนเขียว</v>
          </cell>
          <cell r="K1088" t="str">
            <v>1-1007-00060-87-9</v>
          </cell>
          <cell r="L1088" t="str">
            <v>สันทราย</v>
          </cell>
          <cell r="M1088" t="str">
            <v>เชียงใหม่ 2</v>
          </cell>
          <cell r="N1088">
            <v>8</v>
          </cell>
          <cell r="O1088" t="str">
            <v>สินเชื่อกู้ยืมเพื่อการบริโภค</v>
          </cell>
          <cell r="P1088" t="str">
            <v>1.บุคคลค้ำประกัน</v>
          </cell>
          <cell r="Q1088"/>
          <cell r="R1088"/>
          <cell r="S1088" t="str">
            <v>แขวงเชียงใหม่</v>
          </cell>
          <cell r="T1088" t="str">
            <v>ผบE2740</v>
          </cell>
          <cell r="U1088">
            <v>2566</v>
          </cell>
          <cell r="V1088" t="str">
            <v>ผบE5703</v>
          </cell>
          <cell r="W1088">
            <v>2566</v>
          </cell>
          <cell r="X1088">
            <v>10</v>
          </cell>
          <cell r="Y1088">
            <v>7</v>
          </cell>
          <cell r="Z1088">
            <v>2566</v>
          </cell>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cell r="BM1088"/>
          <cell r="BN1088"/>
          <cell r="BO1088"/>
          <cell r="BP1088"/>
          <cell r="BQ1088"/>
          <cell r="BR1088"/>
          <cell r="BS1088"/>
          <cell r="BT1088" t="str">
            <v>นายศักดิ์ชัย แสนเขียว</v>
          </cell>
          <cell r="BU1088">
            <v>883266010022</v>
          </cell>
          <cell r="BV1088"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8" t="str">
            <v>จำเลยที่ 1
จำเลยที่ 2
คู่สมรสจำเลยที่ 2
จำเลยที่ 3
คู่สมรสจำเลยที่ 3</v>
          </cell>
          <cell r="BX1088" t="str">
            <v>1-1007-00060-87-9
1-5299-00103-11-8
2-5014-00016-03-9
5-5014-00002-49-1
1-5099-00674-00-0</v>
          </cell>
          <cell r="BY1088"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8"/>
          <cell r="CA1088"/>
          <cell r="CB1088">
            <v>5</v>
          </cell>
          <cell r="CC1088"/>
          <cell r="CD1088" t="str">
            <v>นายศักดิ์ชัย แสนเขียว</v>
          </cell>
          <cell r="CE1088"/>
          <cell r="CF1088"/>
          <cell r="CG1088"/>
          <cell r="CH1088"/>
          <cell r="CI1088"/>
          <cell r="CJ1088"/>
          <cell r="CK1088"/>
          <cell r="CL1088"/>
          <cell r="CM1088"/>
          <cell r="CN1088"/>
          <cell r="CO1088"/>
          <cell r="CP1088"/>
        </row>
        <row r="1089">
          <cell r="B1089">
            <v>2563</v>
          </cell>
          <cell r="C1089">
            <v>1715</v>
          </cell>
          <cell r="D1089"/>
          <cell r="E1089"/>
          <cell r="F1089"/>
          <cell r="G1089">
            <v>800102334896</v>
          </cell>
          <cell r="H1089" t="str">
            <v>นาย</v>
          </cell>
          <cell r="I1089" t="str">
            <v>สุทน</v>
          </cell>
          <cell r="J1089" t="str">
            <v>จันทร์พลอย</v>
          </cell>
          <cell r="K1089" t="str">
            <v>1-5099-00916-00-3</v>
          </cell>
          <cell r="L1089" t="str">
            <v>แม่แตง</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แขวงเชียงดาว</v>
          </cell>
          <cell r="T1089" t="str">
            <v>ผบE466</v>
          </cell>
          <cell r="U1089">
            <v>2566</v>
          </cell>
          <cell r="V1089" t="str">
            <v>ผบE579</v>
          </cell>
          <cell r="W1089">
            <v>2566</v>
          </cell>
          <cell r="X1089">
            <v>4</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cell r="BM1089"/>
          <cell r="BN1089"/>
          <cell r="BO1089"/>
          <cell r="BP1089"/>
          <cell r="BQ1089"/>
          <cell r="BR1089"/>
          <cell r="BS1089"/>
          <cell r="BT1089" t="str">
            <v>นายสุทน จันทร์พลอย</v>
          </cell>
          <cell r="BU1089">
            <v>883265010857</v>
          </cell>
          <cell r="BV1089"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89" t="str">
            <v>จำเลยที่ 1
คู่สมรสจำเลยที่ 1
จำเลยที่ 2
คู่สมรสจำเลยที่ 2
จำเลยที่ 3</v>
          </cell>
          <cell r="BX1089" t="str">
            <v xml:space="preserve">1-5099-00916-00-3
2-5006-00019-01-4
3-3010-00784-73-0
3-5006-00496-76-7
1-5007-00159-2-1
</v>
          </cell>
          <cell r="BY1089"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89"/>
          <cell r="CA1089"/>
          <cell r="CB1089">
            <v>5</v>
          </cell>
          <cell r="CC1089"/>
          <cell r="CD1089" t="str">
            <v>นายสุทน จันทร์พลอย</v>
          </cell>
          <cell r="CE1089"/>
          <cell r="CF1089"/>
          <cell r="CG1089"/>
          <cell r="CH1089"/>
          <cell r="CI1089"/>
          <cell r="CJ1089"/>
          <cell r="CK1089"/>
          <cell r="CL1089"/>
          <cell r="CM1089"/>
          <cell r="CN1089"/>
          <cell r="CO1089"/>
          <cell r="CP1089"/>
        </row>
        <row r="1090">
          <cell r="B1090">
            <v>2564</v>
          </cell>
          <cell r="C1090">
            <v>1716</v>
          </cell>
          <cell r="D1090"/>
          <cell r="E1090"/>
          <cell r="F1090"/>
          <cell r="G1090">
            <v>800029149260</v>
          </cell>
          <cell r="H1090" t="str">
            <v>นางสาว</v>
          </cell>
          <cell r="I1090" t="str">
            <v>วรรณวิภา</v>
          </cell>
          <cell r="J1090" t="str">
            <v>คำใจ</v>
          </cell>
          <cell r="K1090"/>
          <cell r="L1090" t="str">
            <v>อมก๋อย</v>
          </cell>
          <cell r="M1090" t="str">
            <v>เชียงใหม่ 3</v>
          </cell>
          <cell r="N1090">
            <v>8</v>
          </cell>
          <cell r="O1090" t="str">
            <v>สินเชื่อธนาคารประชาชน</v>
          </cell>
          <cell r="P1090" t="str">
            <v>1.บุคคลค้ำประกัน</v>
          </cell>
          <cell r="Q1090"/>
          <cell r="R1090"/>
          <cell r="S1090" t="str">
            <v>จังหวัดฮอด</v>
          </cell>
          <cell r="T1090" t="str">
            <v>ผบE504</v>
          </cell>
          <cell r="U1090">
            <v>2564</v>
          </cell>
          <cell r="V1090" t="str">
            <v>ผบE628</v>
          </cell>
          <cell r="W1090">
            <v>2564</v>
          </cell>
          <cell r="X1090"/>
          <cell r="Y1090"/>
          <cell r="Z1090"/>
          <cell r="AA1090">
            <v>25</v>
          </cell>
          <cell r="AB1090">
            <v>10</v>
          </cell>
          <cell r="AC1090">
            <v>2564</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สืบทรัพย์ 25/03/67//รายงานผล 18/4/67//</v>
          </cell>
          <cell r="BC1090"/>
          <cell r="BD1090"/>
          <cell r="BE1090"/>
          <cell r="BF1090"/>
          <cell r="BG1090"/>
          <cell r="BH1090"/>
          <cell r="BI1090"/>
          <cell r="BJ1090"/>
          <cell r="BK1090"/>
          <cell r="BL1090"/>
          <cell r="BM1090"/>
          <cell r="BN1090"/>
          <cell r="BO1090"/>
          <cell r="BP1090"/>
          <cell r="BQ1090"/>
          <cell r="BR1090"/>
          <cell r="BS1090"/>
          <cell r="BT1090" t="str">
            <v>นางสาววรรณวิภา คำใจ</v>
          </cell>
          <cell r="BU1090">
            <v>0</v>
          </cell>
          <cell r="BV1090" t="str">
            <v>1.นางสาววรรณวิภาหรรือพิมพ์ณภา คำใจ
2. นายสุพจน์ ประยูรพนา
3.นางสาววนิดา วสันต์สำราญ</v>
          </cell>
          <cell r="BW1090" t="str">
            <v>จำเลยที่ 1
จำเลยที่ 2
คู่สมรสจำเลยที่ 2</v>
          </cell>
          <cell r="BX1090"/>
          <cell r="BY1090"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0" t="str">
            <v>ไม่พบ</v>
          </cell>
          <cell r="CA1090"/>
          <cell r="CB1090">
            <v>3</v>
          </cell>
          <cell r="CC1090"/>
          <cell r="CD1090" t="str">
            <v>นางสาววรรณวิภา คำใจ</v>
          </cell>
          <cell r="CE1090"/>
          <cell r="CF1090"/>
          <cell r="CG1090"/>
          <cell r="CH1090"/>
          <cell r="CI1090"/>
          <cell r="CJ1090"/>
          <cell r="CK1090"/>
          <cell r="CL1090"/>
          <cell r="CM1090"/>
          <cell r="CN1090"/>
          <cell r="CO1090"/>
          <cell r="CP1090"/>
        </row>
        <row r="1091">
          <cell r="B1091">
            <v>2565</v>
          </cell>
          <cell r="C1091">
            <v>1717</v>
          </cell>
          <cell r="D1091"/>
          <cell r="E1091"/>
          <cell r="F1091"/>
          <cell r="G1091">
            <v>800017921357</v>
          </cell>
          <cell r="H1091" t="str">
            <v>นางสาว</v>
          </cell>
          <cell r="I1091" t="str">
            <v>ธิตินันท์</v>
          </cell>
          <cell r="J1091" t="str">
            <v>เรือนจินเจ็ก</v>
          </cell>
          <cell r="K1091"/>
          <cell r="L1091" t="str">
            <v>ฮอด</v>
          </cell>
          <cell r="M1091" t="str">
            <v>เชียงใหม่ 3</v>
          </cell>
          <cell r="N1091">
            <v>8</v>
          </cell>
          <cell r="O1091"/>
          <cell r="P1091" t="str">
            <v>1.บุคคลค้ำประกัน</v>
          </cell>
          <cell r="Q1091"/>
          <cell r="R1091"/>
          <cell r="S1091" t="str">
            <v>แขวงเชียงใหม่</v>
          </cell>
          <cell r="T1091" t="str">
            <v>ผบ.5799</v>
          </cell>
          <cell r="U1091">
            <v>2557</v>
          </cell>
          <cell r="V1091" t="str">
            <v>ผบ.6210</v>
          </cell>
          <cell r="W1091">
            <v>2557</v>
          </cell>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cell r="BM1091"/>
          <cell r="BN1091"/>
          <cell r="BO1091"/>
          <cell r="BP1091"/>
          <cell r="BQ1091"/>
          <cell r="BR1091"/>
          <cell r="BS1091"/>
          <cell r="BT1091" t="str">
            <v>นางสาวธิตินันท์ เรือนจินเจ็ก</v>
          </cell>
          <cell r="BU1091">
            <v>0</v>
          </cell>
          <cell r="BV1091"/>
          <cell r="BW1091"/>
          <cell r="BX1091"/>
          <cell r="BY1091"/>
          <cell r="BZ1091"/>
          <cell r="CA1091"/>
          <cell r="CB1091"/>
          <cell r="CC1091"/>
          <cell r="CD1091" t="str">
            <v>นางสาวธิตินันท์ เรือนจินเจ็ก</v>
          </cell>
          <cell r="CE1091"/>
          <cell r="CF1091"/>
          <cell r="CG1091"/>
          <cell r="CH1091"/>
          <cell r="CI1091"/>
          <cell r="CJ1091"/>
          <cell r="CK1091"/>
          <cell r="CL1091"/>
          <cell r="CM1091"/>
          <cell r="CN1091"/>
          <cell r="CO1091"/>
          <cell r="CP1091"/>
        </row>
        <row r="1092">
          <cell r="B1092">
            <v>2566</v>
          </cell>
          <cell r="C1092">
            <v>1718</v>
          </cell>
          <cell r="D1092"/>
          <cell r="E1092"/>
          <cell r="F1092"/>
          <cell r="G1092">
            <v>800081021811</v>
          </cell>
          <cell r="H1092" t="str">
            <v>นาย</v>
          </cell>
          <cell r="I1092" t="str">
            <v>สมคเนย์</v>
          </cell>
          <cell r="J1092" t="str">
            <v>คชศิลา</v>
          </cell>
          <cell r="K1092" t="str">
            <v>1-1002-01226-10-1</v>
          </cell>
          <cell r="L1092" t="str">
            <v>เม-ญ่า เชียงใหม่</v>
          </cell>
          <cell r="M1092" t="str">
            <v>เชียงใหม่ 1</v>
          </cell>
          <cell r="N1092">
            <v>8</v>
          </cell>
          <cell r="O1092" t="str">
            <v>สินเชื่อธนาคารประชาชน</v>
          </cell>
          <cell r="P1092" t="str">
            <v>1.บุคคลค้ำประกัน</v>
          </cell>
          <cell r="Q1092"/>
          <cell r="R1092"/>
          <cell r="S1092" t="str">
            <v>แขวงเชียงใหม่</v>
          </cell>
          <cell r="T1092" t="str">
            <v>ผบE369</v>
          </cell>
          <cell r="U1092">
            <v>2566</v>
          </cell>
          <cell r="V1092" t="str">
            <v>ผบ3172</v>
          </cell>
          <cell r="W1092">
            <v>2566</v>
          </cell>
          <cell r="X1092"/>
          <cell r="Y1092"/>
          <cell r="Z1092"/>
          <cell r="AA1092">
            <v>15</v>
          </cell>
          <cell r="AB1092">
            <v>5</v>
          </cell>
          <cell r="AC1092">
            <v>2566</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cell r="BM1092"/>
          <cell r="BN1092"/>
          <cell r="BO1092"/>
          <cell r="BP1092"/>
          <cell r="BQ1092"/>
          <cell r="BR1092"/>
          <cell r="BS1092"/>
          <cell r="BT1092" t="str">
            <v>นายสมคเนย์ คชศิลา</v>
          </cell>
          <cell r="BU1092">
            <v>0</v>
          </cell>
          <cell r="BV1092" t="str">
            <v>1.นายสมคเนย์   คชศิลา
2.นายพัชร์ธีรัตน์  วิชัยศรี
3.นายธีระศักดิ์   พิคุณ</v>
          </cell>
          <cell r="BW1092" t="str">
            <v>จำเลยที่ 1
จำเลยที่ 2
จำเลยที่ 3</v>
          </cell>
          <cell r="BX1092" t="str">
            <v>3-5009-00346-41-8</v>
          </cell>
          <cell r="BY109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2" t="str">
            <v>พบทรัพย์</v>
          </cell>
          <cell r="CA1092"/>
          <cell r="CB1092"/>
          <cell r="CC1092"/>
          <cell r="CD1092"/>
          <cell r="CE1092"/>
          <cell r="CF1092"/>
          <cell r="CG1092"/>
          <cell r="CH1092"/>
          <cell r="CI1092"/>
          <cell r="CJ1092"/>
          <cell r="CK1092"/>
          <cell r="CL1092"/>
          <cell r="CM1092"/>
          <cell r="CN1092"/>
          <cell r="CO1092"/>
          <cell r="CP1092"/>
        </row>
        <row r="1093">
          <cell r="B1093">
            <v>2567</v>
          </cell>
          <cell r="C1093">
            <v>1719</v>
          </cell>
          <cell r="D1093"/>
          <cell r="E1093"/>
          <cell r="F1093"/>
          <cell r="G1093">
            <v>800019359598</v>
          </cell>
          <cell r="H1093" t="str">
            <v>นางสาว</v>
          </cell>
          <cell r="I1093" t="str">
            <v>ณวรา</v>
          </cell>
          <cell r="J1093" t="str">
            <v>หยองอนุกูล</v>
          </cell>
          <cell r="K1093" t="str">
            <v>3-5101-00078-68-1</v>
          </cell>
          <cell r="L1093" t="str">
            <v>เชียงใหม่</v>
          </cell>
          <cell r="M1093" t="str">
            <v>เชียงใหม่ 1</v>
          </cell>
          <cell r="N1093">
            <v>8</v>
          </cell>
          <cell r="O1093" t="str">
            <v>สินเชือธนาคารประชาชน</v>
          </cell>
          <cell r="P1093" t="str">
            <v>1.บุคคลค้ำประกัน</v>
          </cell>
          <cell r="Q1093"/>
          <cell r="R1093"/>
          <cell r="S1093" t="str">
            <v>จังหวัดลำพูน</v>
          </cell>
          <cell r="T1093" t="str">
            <v>ผบE3372</v>
          </cell>
          <cell r="U1093">
            <v>2566</v>
          </cell>
          <cell r="V1093" t="str">
            <v>ผบE4046</v>
          </cell>
          <cell r="W1093">
            <v>2566</v>
          </cell>
          <cell r="X1093"/>
          <cell r="Y1093"/>
          <cell r="Z1093"/>
          <cell r="AA1093">
            <v>20</v>
          </cell>
          <cell r="AB1093">
            <v>11</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t="str">
            <v>สืบทรัพย์ 5/05/67//ลงผล 27/5/67//</v>
          </cell>
          <cell r="BC1093"/>
          <cell r="BD1093"/>
          <cell r="BE1093"/>
          <cell r="BF1093"/>
          <cell r="BG1093"/>
          <cell r="BH1093"/>
          <cell r="BI1093"/>
          <cell r="BJ1093"/>
          <cell r="BK1093"/>
          <cell r="BL1093"/>
          <cell r="BM1093"/>
          <cell r="BN1093"/>
          <cell r="BO1093"/>
          <cell r="BP1093"/>
          <cell r="BQ1093"/>
          <cell r="BR1093"/>
          <cell r="BS1093"/>
          <cell r="BT1093" t="str">
            <v>นางสาวณวรา หยองอนุกูล</v>
          </cell>
          <cell r="BU1093">
            <v>0</v>
          </cell>
          <cell r="BV1093"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3" t="str">
            <v>จำเลยที่ 1
คู่สมรสจำเลยที่ 1
จำเลยที่ 2
จำเลยที่ 3
คู่สมรสจำเลยที่ 3
จำเลยที่ 4</v>
          </cell>
          <cell r="BX1093"/>
          <cell r="BY1093"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3" t="str">
            <v>พบ</v>
          </cell>
          <cell r="CA1093"/>
          <cell r="CB1093">
            <v>6</v>
          </cell>
          <cell r="CC1093"/>
          <cell r="CD1093" t="str">
            <v>นางสาวณวรา หยองอนุกูล</v>
          </cell>
          <cell r="CE1093"/>
          <cell r="CF1093"/>
          <cell r="CG1093"/>
          <cell r="CH1093"/>
          <cell r="CI1093"/>
          <cell r="CJ1093"/>
          <cell r="CK1093"/>
          <cell r="CL1093"/>
          <cell r="CM1093"/>
          <cell r="CN1093"/>
          <cell r="CO1093"/>
          <cell r="CP1093"/>
        </row>
        <row r="1094">
          <cell r="B1094">
            <v>2568</v>
          </cell>
          <cell r="C1094">
            <v>1720</v>
          </cell>
          <cell r="D1094"/>
          <cell r="E1094"/>
          <cell r="F1094"/>
          <cell r="G1094">
            <v>800046954221</v>
          </cell>
          <cell r="H1094" t="str">
            <v>นาย</v>
          </cell>
          <cell r="I1094" t="str">
            <v>วัชระ</v>
          </cell>
          <cell r="J1094" t="str">
            <v>บัวใหญ่</v>
          </cell>
          <cell r="K1094" t="str">
            <v>1-5499-00136-91-1</v>
          </cell>
          <cell r="L1094" t="str">
            <v>เทสโก้โลตัส คำเที่ยง</v>
          </cell>
          <cell r="M1094" t="str">
            <v>เชียงใหม่ 1</v>
          </cell>
          <cell r="N1094">
            <v>8</v>
          </cell>
          <cell r="O1094" t="str">
            <v>สินเชือธนาคารประชาชน</v>
          </cell>
          <cell r="P1094" t="str">
            <v>1.บุคคลค้ำประกัน</v>
          </cell>
          <cell r="Q1094"/>
          <cell r="R1094"/>
          <cell r="S1094" t="str">
            <v>จังหวัดเชียงใหม่</v>
          </cell>
          <cell r="T1094" t="str">
            <v>ผบE68</v>
          </cell>
          <cell r="U1094">
            <v>2566</v>
          </cell>
          <cell r="V1094" t="str">
            <v>ผบE470</v>
          </cell>
          <cell r="W1094">
            <v>2566</v>
          </cell>
          <cell r="X1094"/>
          <cell r="Y1094"/>
          <cell r="Z1094"/>
          <cell r="AA1094">
            <v>29</v>
          </cell>
          <cell r="AB1094">
            <v>3</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7/05/67//ลงผล 27/5/67//</v>
          </cell>
          <cell r="BC1094"/>
          <cell r="BD1094"/>
          <cell r="BE1094"/>
          <cell r="BF1094"/>
          <cell r="BG1094"/>
          <cell r="BH1094"/>
          <cell r="BI1094"/>
          <cell r="BJ1094"/>
          <cell r="BK1094"/>
          <cell r="BL1094"/>
          <cell r="BM1094"/>
          <cell r="BN1094"/>
          <cell r="BO1094"/>
          <cell r="BP1094"/>
          <cell r="BQ1094"/>
          <cell r="BR1094"/>
          <cell r="BS1094"/>
          <cell r="BT1094" t="str">
            <v>นายวัชระ บัวใหญ่</v>
          </cell>
          <cell r="BU1094">
            <v>0</v>
          </cell>
          <cell r="BV1094" t="str">
            <v>1.นายวัชระ บัวใหญ่
2.นายพงศ์ศิริ หงษ์สีธิ
3.นายณัฐจักร ถิ่นการ์</v>
          </cell>
          <cell r="BW1094" t="str">
            <v xml:space="preserve">จำเลยที่ 1
จำเลยที่ 2
จำเลยที่ 3
</v>
          </cell>
          <cell r="BX1094" t="str">
            <v>3-5009-00342-05-6</v>
          </cell>
          <cell r="BY1094"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4" t="str">
            <v>พบ</v>
          </cell>
          <cell r="CA1094"/>
          <cell r="CB1094">
            <v>3</v>
          </cell>
          <cell r="CC1094"/>
          <cell r="CD1094" t="str">
            <v>นายวัชระ บัวใหญ่</v>
          </cell>
          <cell r="CE1094"/>
          <cell r="CF1094"/>
          <cell r="CG1094"/>
          <cell r="CH1094"/>
          <cell r="CI1094"/>
          <cell r="CJ1094"/>
          <cell r="CK1094"/>
          <cell r="CL1094"/>
          <cell r="CM1094"/>
          <cell r="CN1094"/>
          <cell r="CO1094"/>
          <cell r="CP1094"/>
        </row>
        <row r="1095">
          <cell r="B1095">
            <v>2573</v>
          </cell>
          <cell r="C1095">
            <v>1725</v>
          </cell>
          <cell r="D1095">
            <v>27</v>
          </cell>
          <cell r="E1095">
            <v>3</v>
          </cell>
          <cell r="F1095">
            <v>2567</v>
          </cell>
          <cell r="G1095">
            <v>8000034225485</v>
          </cell>
          <cell r="H1095" t="str">
            <v>นาย</v>
          </cell>
          <cell r="I1095" t="str">
            <v>สุริยัน</v>
          </cell>
          <cell r="J1095" t="str">
            <v>ต๊ะคำ</v>
          </cell>
          <cell r="K1095" t="str">
            <v>3-5002-00350-87-1</v>
          </cell>
          <cell r="L1095" t="str">
            <v>แม่แจ่ม</v>
          </cell>
          <cell r="M1095" t="str">
            <v>เชียงใหม่ 3</v>
          </cell>
          <cell r="N1095">
            <v>8</v>
          </cell>
          <cell r="O1095" t="str">
            <v>สินเชื่อธนาคารประชาชน</v>
          </cell>
          <cell r="P1095" t="str">
            <v>1.บุคคลค้ำประกัน</v>
          </cell>
          <cell r="Q1095" t="str">
            <v>50,059.06</v>
          </cell>
          <cell r="R1095" t="str">
            <v>41,895.60</v>
          </cell>
          <cell r="S1095" t="str">
            <v>แขวงเชียงใหม่</v>
          </cell>
          <cell r="T1095" t="str">
            <v>ผบ.8426</v>
          </cell>
          <cell r="U1095">
            <v>2560</v>
          </cell>
          <cell r="V1095" t="str">
            <v>ผบ.8892</v>
          </cell>
          <cell r="W1095">
            <v>2560</v>
          </cell>
          <cell r="X1095"/>
          <cell r="Y1095"/>
          <cell r="Z1095"/>
          <cell r="AA1095">
            <v>19</v>
          </cell>
          <cell r="AB1095">
            <v>9</v>
          </cell>
          <cell r="AC1095">
            <v>2560</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cell r="BM1095"/>
          <cell r="BN1095"/>
          <cell r="BO1095"/>
          <cell r="BP1095"/>
          <cell r="BQ1095"/>
          <cell r="BR1095"/>
          <cell r="BS1095"/>
          <cell r="BT1095" t="str">
            <v>นายสุริยัน ต๊ะคำ</v>
          </cell>
          <cell r="BU1095">
            <v>82370040161</v>
          </cell>
          <cell r="BV1095"/>
          <cell r="BW1095"/>
          <cell r="BX1095" t="str">
            <v>3-5009-00266-72-4</v>
          </cell>
          <cell r="BY1095"/>
          <cell r="BZ1095"/>
          <cell r="CA1095"/>
          <cell r="CB1095"/>
          <cell r="CC1095"/>
          <cell r="CD1095" t="str">
            <v>นายสุริยัน ต๊ะคำ</v>
          </cell>
          <cell r="CE1095"/>
          <cell r="CF1095"/>
          <cell r="CG1095"/>
          <cell r="CH1095"/>
          <cell r="CI1095"/>
          <cell r="CJ1095"/>
          <cell r="CK1095"/>
          <cell r="CL1095"/>
          <cell r="CM1095"/>
          <cell r="CN1095"/>
          <cell r="CO1095"/>
          <cell r="CP1095"/>
        </row>
        <row r="1096">
          <cell r="B1096">
            <v>2574</v>
          </cell>
          <cell r="C1096">
            <v>1726</v>
          </cell>
          <cell r="D1096">
            <v>27</v>
          </cell>
          <cell r="E1096">
            <v>3</v>
          </cell>
          <cell r="F1096">
            <v>2567</v>
          </cell>
          <cell r="G1096">
            <v>800037882928</v>
          </cell>
          <cell r="H1096" t="str">
            <v>นาง</v>
          </cell>
          <cell r="I1096" t="str">
            <v>จริยา</v>
          </cell>
          <cell r="J1096" t="str">
            <v>ธิยานนท์</v>
          </cell>
          <cell r="K1096" t="str">
            <v>3-6399-00153-46-3</v>
          </cell>
          <cell r="L1096" t="str">
            <v>ดอยเต่า</v>
          </cell>
          <cell r="M1096" t="str">
            <v>เชียงใหม่ 3</v>
          </cell>
          <cell r="N1096">
            <v>8</v>
          </cell>
          <cell r="O1096" t="str">
            <v>สินเชื่อธนาคารประชาชน</v>
          </cell>
          <cell r="P1096" t="str">
            <v>1.บุคคลค้ำประกัน</v>
          </cell>
          <cell r="Q1096" t="str">
            <v>71,394.74</v>
          </cell>
          <cell r="R1096" t="str">
            <v>60,024.54</v>
          </cell>
          <cell r="S1096" t="str">
            <v>จังหวัดฮอด</v>
          </cell>
          <cell r="T1096" t="str">
            <v>ผบ,1128</v>
          </cell>
          <cell r="U1096">
            <v>2562</v>
          </cell>
          <cell r="V1096" t="str">
            <v>ผบ,1203</v>
          </cell>
          <cell r="W1096">
            <v>2562</v>
          </cell>
          <cell r="X1096"/>
          <cell r="Y1096"/>
          <cell r="Z1096"/>
          <cell r="AA1096">
            <v>25</v>
          </cell>
          <cell r="AB1096">
            <v>11</v>
          </cell>
          <cell r="AC1096">
            <v>2562</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cell r="BM1096"/>
          <cell r="BN1096"/>
          <cell r="BO1096"/>
          <cell r="BP1096"/>
          <cell r="BQ1096"/>
          <cell r="BR1096"/>
          <cell r="BS1096"/>
          <cell r="BT1096" t="str">
            <v>นางจริยา ธิยานนท์</v>
          </cell>
          <cell r="BU1096">
            <v>883262011620</v>
          </cell>
          <cell r="BV1096"/>
          <cell r="BW1096"/>
          <cell r="BX1096"/>
          <cell r="BY1096"/>
          <cell r="BZ1096"/>
          <cell r="CA1096"/>
          <cell r="CB1096"/>
          <cell r="CC1096"/>
          <cell r="CD1096" t="str">
            <v>นางจริยา ธิยานนท์</v>
          </cell>
          <cell r="CE1096"/>
          <cell r="CF1096"/>
          <cell r="CG1096"/>
          <cell r="CH1096"/>
          <cell r="CI1096"/>
          <cell r="CJ1096"/>
          <cell r="CK1096"/>
          <cell r="CL1096"/>
          <cell r="CM1096"/>
          <cell r="CN1096"/>
          <cell r="CO1096"/>
          <cell r="CP1096"/>
        </row>
        <row r="1097">
          <cell r="B1097">
            <v>2575</v>
          </cell>
          <cell r="C1097">
            <v>1727</v>
          </cell>
          <cell r="D1097">
            <v>27</v>
          </cell>
          <cell r="E1097">
            <v>3</v>
          </cell>
          <cell r="F1097">
            <v>2567</v>
          </cell>
          <cell r="G1097">
            <v>800067495021</v>
          </cell>
          <cell r="H1097" t="str">
            <v>นางสาว</v>
          </cell>
          <cell r="I1097" t="str">
            <v>นารีรัตน์</v>
          </cell>
          <cell r="J1097" t="str">
            <v>หวังศรี</v>
          </cell>
          <cell r="K1097" t="str">
            <v>3-6002-0288-21-0</v>
          </cell>
          <cell r="L1097" t="str">
            <v>ดอยเต่า</v>
          </cell>
          <cell r="M1097" t="str">
            <v>เชียงใหม่ 3</v>
          </cell>
          <cell r="N1097">
            <v>8</v>
          </cell>
          <cell r="O1097" t="str">
            <v>สินเชื่อธนาคารประชาชน</v>
          </cell>
          <cell r="P1097" t="str">
            <v>1.บุคคลค้ำประกัน</v>
          </cell>
          <cell r="Q1097">
            <v>90904.77</v>
          </cell>
          <cell r="R1097" t="str">
            <v>89,043.00</v>
          </cell>
          <cell r="S1097" t="str">
            <v>จังหวัดฮอด</v>
          </cell>
          <cell r="T1097" t="str">
            <v>ผบE306</v>
          </cell>
          <cell r="U1097">
            <v>2563</v>
          </cell>
          <cell r="V1097" t="str">
            <v>ผบE56</v>
          </cell>
          <cell r="W1097">
            <v>2563</v>
          </cell>
          <cell r="X1097"/>
          <cell r="Y1097"/>
          <cell r="Z1097"/>
          <cell r="AA1097">
            <v>4</v>
          </cell>
          <cell r="AB1097">
            <v>8</v>
          </cell>
          <cell r="AC1097">
            <v>2563</v>
          </cell>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cell r="BM1097"/>
          <cell r="BN1097"/>
          <cell r="BO1097"/>
          <cell r="BP1097"/>
          <cell r="BQ1097"/>
          <cell r="BR1097"/>
          <cell r="BS1097"/>
          <cell r="BT1097" t="str">
            <v>นางสาวนารีรัตน์ หวังศรี</v>
          </cell>
          <cell r="BU1097">
            <v>883263010038</v>
          </cell>
          <cell r="BV1097"/>
          <cell r="BW1097"/>
          <cell r="BX1097"/>
          <cell r="BY1097"/>
          <cell r="BZ1097"/>
          <cell r="CA1097"/>
          <cell r="CB1097"/>
          <cell r="CC1097"/>
          <cell r="CD1097" t="str">
            <v>นางสาวนารีรัตน์ หวังศรี</v>
          </cell>
          <cell r="CE1097"/>
          <cell r="CF1097"/>
          <cell r="CG1097"/>
          <cell r="CH1097"/>
          <cell r="CI1097"/>
          <cell r="CJ1097"/>
          <cell r="CK1097"/>
          <cell r="CL1097"/>
          <cell r="CM1097"/>
          <cell r="CN1097"/>
          <cell r="CO1097"/>
          <cell r="CP1097"/>
        </row>
        <row r="1098">
          <cell r="B1098">
            <v>2576</v>
          </cell>
          <cell r="C1098">
            <v>1728</v>
          </cell>
          <cell r="D1098">
            <v>27</v>
          </cell>
          <cell r="E1098">
            <v>3</v>
          </cell>
          <cell r="F1098">
            <v>2567</v>
          </cell>
          <cell r="G1098">
            <v>800091412943</v>
          </cell>
          <cell r="H1098" t="str">
            <v>นาง</v>
          </cell>
          <cell r="I1098" t="str">
            <v>วัลนิภา</v>
          </cell>
          <cell r="J1098" t="str">
            <v>หนูเปี้ย</v>
          </cell>
          <cell r="K1098" t="str">
            <v>3-5017-00062-01-8</v>
          </cell>
          <cell r="L1098" t="str">
            <v>ดอยเต่า</v>
          </cell>
          <cell r="M1098" t="str">
            <v>เชียงใหม่ 3</v>
          </cell>
          <cell r="N1098">
            <v>8</v>
          </cell>
          <cell r="O1098" t="str">
            <v>สินเชื่อแก้ไขปัญหาหนี้นอกระบบPSAระยะที่2</v>
          </cell>
          <cell r="P1098" t="str">
            <v>1.บุคคลค้ำประกัน</v>
          </cell>
          <cell r="Q1098">
            <v>50826.03</v>
          </cell>
          <cell r="R1098" t="str">
            <v>44,188.88</v>
          </cell>
          <cell r="S1098" t="str">
            <v>จังหวัดออด</v>
          </cell>
          <cell r="T1098" t="str">
            <v>ผบE146/</v>
          </cell>
          <cell r="U1098">
            <v>2565</v>
          </cell>
          <cell r="V1098" t="str">
            <v>ผบE146</v>
          </cell>
          <cell r="W1098">
            <v>2565</v>
          </cell>
          <cell r="X1098"/>
          <cell r="Y1098"/>
          <cell r="Z1098"/>
          <cell r="AA1098">
            <v>19</v>
          </cell>
          <cell r="AB1098">
            <v>4</v>
          </cell>
          <cell r="AC1098">
            <v>2565</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cell r="BM1098"/>
          <cell r="BN1098"/>
          <cell r="BO1098"/>
          <cell r="BP1098"/>
          <cell r="BQ1098"/>
          <cell r="BR1098"/>
          <cell r="BS1098"/>
          <cell r="BT1098" t="str">
            <v>นางวัลนิภา หนูเปี้ย</v>
          </cell>
          <cell r="BU1098">
            <v>883263010048</v>
          </cell>
          <cell r="BV1098"/>
          <cell r="BW1098"/>
          <cell r="BX1098"/>
          <cell r="BY1098"/>
          <cell r="BZ1098"/>
          <cell r="CA1098"/>
          <cell r="CB1098"/>
          <cell r="CC1098"/>
          <cell r="CD1098" t="str">
            <v>นางวัลนิภา หนูเปี้ย</v>
          </cell>
          <cell r="CE1098"/>
          <cell r="CF1098"/>
          <cell r="CG1098"/>
          <cell r="CH1098"/>
          <cell r="CI1098"/>
          <cell r="CJ1098"/>
          <cell r="CK1098"/>
          <cell r="CL1098"/>
          <cell r="CM1098"/>
          <cell r="CN1098"/>
          <cell r="CO1098"/>
          <cell r="CP1098"/>
        </row>
        <row r="1099">
          <cell r="B1099">
            <v>2577</v>
          </cell>
          <cell r="C1099">
            <v>1729</v>
          </cell>
          <cell r="D1099">
            <v>27</v>
          </cell>
          <cell r="E1099">
            <v>3</v>
          </cell>
          <cell r="F1099">
            <v>2567</v>
          </cell>
          <cell r="G1099">
            <v>800069414525</v>
          </cell>
          <cell r="H1099" t="str">
            <v>นางสาว</v>
          </cell>
          <cell r="I1099" t="str">
            <v>โชติรส</v>
          </cell>
          <cell r="J1099" t="str">
            <v>ประทุมมา</v>
          </cell>
          <cell r="K1099" t="str">
            <v>3-5016-00138-98-5</v>
          </cell>
          <cell r="L1099" t="str">
            <v>ฮอด</v>
          </cell>
          <cell r="M1099" t="str">
            <v>เชียงใหม่ 3</v>
          </cell>
          <cell r="N1099">
            <v>8</v>
          </cell>
          <cell r="O1099" t="str">
            <v>สินเชื่อธนาคารประชาชน</v>
          </cell>
          <cell r="P1099" t="str">
            <v>1.บุคคลค้ำประกัน</v>
          </cell>
          <cell r="Q1099">
            <v>71730.23</v>
          </cell>
          <cell r="R1099" t="str">
            <v>46,899.09</v>
          </cell>
          <cell r="S1099" t="str">
            <v>จังหวัดฮอด</v>
          </cell>
          <cell r="T1099" t="str">
            <v>ผบE806</v>
          </cell>
          <cell r="U1099">
            <v>2565</v>
          </cell>
          <cell r="V1099" t="str">
            <v>ผบE946</v>
          </cell>
          <cell r="W1099">
            <v>2565</v>
          </cell>
          <cell r="X1099"/>
          <cell r="Y1099"/>
          <cell r="Z1099"/>
          <cell r="AA1099">
            <v>6</v>
          </cell>
          <cell r="AB1099">
            <v>12</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สืบทรัพย์ 4/05/67//ลงผล 27/5/67//รายงานผล31/5/67</v>
          </cell>
          <cell r="BC1099"/>
          <cell r="BD1099"/>
          <cell r="BE1099"/>
          <cell r="BF1099"/>
          <cell r="BG1099"/>
          <cell r="BH1099"/>
          <cell r="BI1099"/>
          <cell r="BJ1099"/>
          <cell r="BK1099"/>
          <cell r="BL1099"/>
          <cell r="BM1099"/>
          <cell r="BN1099"/>
          <cell r="BO1099"/>
          <cell r="BP1099"/>
          <cell r="BQ1099"/>
          <cell r="BR1099"/>
          <cell r="BS1099"/>
          <cell r="BT1099" t="str">
            <v>นางสาวโชติรส ประทุมมา</v>
          </cell>
          <cell r="BU1099">
            <v>883263011675</v>
          </cell>
          <cell r="BV1099" t="str">
            <v>1.นางสาวโชติรส ประทุมมา
2.นางสาวเบญจมาศ โปธิ
3.นายชัยสว่าง แสงวงค์มา 
4.นางพร แสงวงค์มา</v>
          </cell>
          <cell r="BW1099" t="str">
            <v xml:space="preserve">จำเลยที่ 1
จำเลยที่ 2
คู่สมรสจำเลยที่ 2
จำเลยที่ 3
</v>
          </cell>
          <cell r="BX1099" t="str">
            <v>3-5009-00352-02-7</v>
          </cell>
          <cell r="BY1099"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099" t="str">
            <v>พบ</v>
          </cell>
          <cell r="CA1099"/>
          <cell r="CB1099">
            <v>4</v>
          </cell>
          <cell r="CC1099"/>
          <cell r="CD1099" t="str">
            <v>นางสาวโชติรส ประทุมมา</v>
          </cell>
          <cell r="CE1099"/>
          <cell r="CF1099"/>
          <cell r="CG1099"/>
          <cell r="CH1099"/>
          <cell r="CI1099"/>
          <cell r="CJ1099"/>
          <cell r="CK1099"/>
          <cell r="CL1099"/>
          <cell r="CM1099"/>
          <cell r="CN1099"/>
          <cell r="CO1099"/>
          <cell r="CP1099"/>
        </row>
        <row r="1100">
          <cell r="B1100">
            <v>2578</v>
          </cell>
          <cell r="C1100">
            <v>1730</v>
          </cell>
          <cell r="D1100">
            <v>27</v>
          </cell>
          <cell r="E1100">
            <v>3</v>
          </cell>
          <cell r="F1100">
            <v>2567</v>
          </cell>
          <cell r="G1100">
            <v>800030097649</v>
          </cell>
          <cell r="H1100" t="str">
            <v>นางสาว</v>
          </cell>
          <cell r="I1100" t="str">
            <v>ศิราณี</v>
          </cell>
          <cell r="J1100" t="str">
            <v>ฟูเมือง</v>
          </cell>
          <cell r="K1100" t="str">
            <v>1-5002-90000-21-5</v>
          </cell>
          <cell r="L1100" t="str">
            <v>ฮอด</v>
          </cell>
          <cell r="M1100" t="str">
            <v>เชียงใหม่ 3</v>
          </cell>
          <cell r="N1100">
            <v>8</v>
          </cell>
          <cell r="O1100" t="str">
            <v>สินเชื่อธนาคารประชาชน</v>
          </cell>
          <cell r="P1100" t="str">
            <v>1.บุคคลค้ำประกัน</v>
          </cell>
          <cell r="Q1100">
            <v>77937.899999999994</v>
          </cell>
          <cell r="R1100" t="str">
            <v>62,027.80</v>
          </cell>
          <cell r="S1100" t="str">
            <v>จังหวัดฮอด</v>
          </cell>
          <cell r="T1100" t="str">
            <v>ผบE32</v>
          </cell>
          <cell r="U1100">
            <v>2565</v>
          </cell>
          <cell r="V1100" t="str">
            <v>ผบ,E193</v>
          </cell>
          <cell r="W1100">
            <v>2565</v>
          </cell>
          <cell r="X1100"/>
          <cell r="Y1100"/>
          <cell r="Z1100"/>
          <cell r="AA1100">
            <v>15</v>
          </cell>
          <cell r="AB1100">
            <v>3</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cell r="BM1100"/>
          <cell r="BN1100"/>
          <cell r="BO1100"/>
          <cell r="BP1100"/>
          <cell r="BQ1100"/>
          <cell r="BR1100"/>
          <cell r="BS1100"/>
          <cell r="BT1100" t="str">
            <v>นางสาวศิราณี ฟูเมือง</v>
          </cell>
          <cell r="BU1100">
            <v>888164010104</v>
          </cell>
          <cell r="BV1100"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0" t="str">
            <v>จำเลยที่ 1
จำเลยที่ 2
คู่สมรสจำเลยที่ 2
จำเลยที่ 3
คู่สมรสจำเลยที่ 3</v>
          </cell>
          <cell r="BX1100" t="str">
            <v>3-5012-00511-30-1</v>
          </cell>
          <cell r="BY1100"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0" t="str">
            <v>พบ</v>
          </cell>
          <cell r="CA1100"/>
          <cell r="CB1100">
            <v>5</v>
          </cell>
          <cell r="CC1100"/>
          <cell r="CD1100" t="str">
            <v>นางสาวศิราณี ฟูเมือง</v>
          </cell>
          <cell r="CE1100"/>
          <cell r="CF1100"/>
          <cell r="CG1100"/>
          <cell r="CH1100"/>
          <cell r="CI1100"/>
          <cell r="CJ1100"/>
          <cell r="CK1100"/>
          <cell r="CL1100"/>
          <cell r="CM1100"/>
          <cell r="CN1100"/>
          <cell r="CO1100"/>
          <cell r="CP1100"/>
        </row>
        <row r="1101">
          <cell r="B1101">
            <v>2579</v>
          </cell>
          <cell r="C1101">
            <v>1731</v>
          </cell>
          <cell r="D1101">
            <v>27</v>
          </cell>
          <cell r="E1101">
            <v>3</v>
          </cell>
          <cell r="F1101">
            <v>2567</v>
          </cell>
          <cell r="G1101">
            <v>800055984234</v>
          </cell>
          <cell r="H1101" t="str">
            <v>นาย</v>
          </cell>
          <cell r="I1101" t="str">
            <v>ณัฐพงศ์</v>
          </cell>
          <cell r="J1101" t="str">
            <v>เปงดี</v>
          </cell>
          <cell r="K1101" t="str">
            <v>1-5016-00884-59-5</v>
          </cell>
          <cell r="L1101" t="str">
            <v>ดอยเต่า</v>
          </cell>
          <cell r="M1101" t="str">
            <v xml:space="preserve">เชียงใหม่ 3 </v>
          </cell>
          <cell r="N1101">
            <v>8</v>
          </cell>
          <cell r="O1101" t="str">
            <v>สินเชื่อพัฒนาองค์กรชุมชน(รายบุคคล)</v>
          </cell>
          <cell r="P1101" t="str">
            <v>1.บุคคลค้ำประกัน</v>
          </cell>
          <cell r="Q1101">
            <v>65166.7</v>
          </cell>
          <cell r="R1101" t="str">
            <v>52,690.19</v>
          </cell>
          <cell r="S1101" t="str">
            <v>จังหวัดฮอด</v>
          </cell>
          <cell r="T1101" t="str">
            <v>ผบE796</v>
          </cell>
          <cell r="U1101">
            <v>2565</v>
          </cell>
          <cell r="V1101" t="str">
            <v>ผบE891</v>
          </cell>
          <cell r="W1101">
            <v>2565</v>
          </cell>
          <cell r="X1101"/>
          <cell r="Y1101"/>
          <cell r="Z1101"/>
          <cell r="AA1101">
            <v>21</v>
          </cell>
          <cell r="AB1101">
            <v>11</v>
          </cell>
          <cell r="AC1101">
            <v>2564</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cell r="BM1101"/>
          <cell r="BN1101"/>
          <cell r="BO1101"/>
          <cell r="BP1101"/>
          <cell r="BQ1101"/>
          <cell r="BR1101"/>
          <cell r="BS1101"/>
          <cell r="BT1101" t="str">
            <v>นายณัฐพงศ์ เปงดี</v>
          </cell>
          <cell r="BU1101">
            <v>888164010477</v>
          </cell>
          <cell r="BV1101"/>
          <cell r="BW1101"/>
          <cell r="BX1101"/>
          <cell r="BY1101"/>
          <cell r="BZ1101"/>
          <cell r="CA1101"/>
          <cell r="CB1101"/>
          <cell r="CC1101"/>
          <cell r="CD1101" t="str">
            <v>นายณัฐพงศ์ เปงดี</v>
          </cell>
          <cell r="CE1101"/>
          <cell r="CF1101"/>
          <cell r="CG1101"/>
          <cell r="CH1101"/>
          <cell r="CI1101"/>
          <cell r="CJ1101"/>
          <cell r="CK1101"/>
          <cell r="CL1101"/>
          <cell r="CM1101"/>
          <cell r="CN1101"/>
          <cell r="CO1101"/>
          <cell r="CP1101"/>
        </row>
        <row r="1102">
          <cell r="B1102">
            <v>2580</v>
          </cell>
          <cell r="C1102">
            <v>1732</v>
          </cell>
          <cell r="D1102">
            <v>27</v>
          </cell>
          <cell r="E1102">
            <v>3</v>
          </cell>
          <cell r="F1102">
            <v>2567</v>
          </cell>
          <cell r="G1102">
            <v>800190719164</v>
          </cell>
          <cell r="H1102" t="str">
            <v>นาย</v>
          </cell>
          <cell r="I1102" t="str">
            <v>ณัฐพงศ์</v>
          </cell>
          <cell r="J1102" t="str">
            <v>ผางวารี</v>
          </cell>
          <cell r="K1102" t="str">
            <v>1-5099-00356-15-6</v>
          </cell>
          <cell r="L1102" t="str">
            <v>จอมทอง</v>
          </cell>
          <cell r="M1102" t="str">
            <v>เชียงใหม่ 3</v>
          </cell>
          <cell r="N1102">
            <v>8</v>
          </cell>
          <cell r="O1102" t="str">
            <v>สินเชื่อผู้รายได้ประจำ Covid-19 (PSA)</v>
          </cell>
          <cell r="P1102" t="str">
            <v>1.บุคคลค้ำประกัน</v>
          </cell>
          <cell r="Q1102">
            <v>34049.47</v>
          </cell>
          <cell r="R1102" t="str">
            <v>31,575.90</v>
          </cell>
          <cell r="S1102" t="str">
            <v>จังหวัดลำพูน</v>
          </cell>
          <cell r="T1102" t="str">
            <v>ผบE1689</v>
          </cell>
          <cell r="U1102">
            <v>2565</v>
          </cell>
          <cell r="V1102" t="str">
            <v>ผบE2110</v>
          </cell>
          <cell r="W1102">
            <v>2565</v>
          </cell>
          <cell r="X1102"/>
          <cell r="Y1102"/>
          <cell r="Z1102"/>
          <cell r="AA1102">
            <v>20</v>
          </cell>
          <cell r="AB1102">
            <v>10</v>
          </cell>
          <cell r="AC1102">
            <v>2565</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สืบทรัพย์ครั้งที่ 1 27/5/2567// ลงผลสืบครั้งที่ 1 5/6/2567//รายงานผลสืบทรัพย์11/6/2567//</v>
          </cell>
          <cell r="BC1102"/>
          <cell r="BD1102"/>
          <cell r="BE1102"/>
          <cell r="BF1102"/>
          <cell r="BG1102"/>
          <cell r="BH1102"/>
          <cell r="BI1102"/>
          <cell r="BJ1102"/>
          <cell r="BK1102"/>
          <cell r="BL1102"/>
          <cell r="BM1102"/>
          <cell r="BN1102"/>
          <cell r="BO1102"/>
          <cell r="BP1102"/>
          <cell r="BQ1102"/>
          <cell r="BR1102"/>
          <cell r="BS1102"/>
          <cell r="BT1102" t="str">
            <v>นายณัฐพงศ์ ผางวารี</v>
          </cell>
          <cell r="BU1102">
            <v>888165010020</v>
          </cell>
          <cell r="BV1102" t="str">
            <v xml:space="preserve">1.นายณัฐพงศ์  ผางวารี 
2.นางณปภัชหรือมิ่งขวัญ  สุภาศรีหรือคำส่วย
3.นายปิยะพงศ์หรือรชธร  สุภาศรี
</v>
          </cell>
          <cell r="BW1102" t="str">
            <v>จำเลยที่ 1
จำเลยที่ 2
คู่สมรสจำเลยที่ 2</v>
          </cell>
          <cell r="BX1102" t="str">
            <v xml:space="preserve">1-5099-00356-15-6
3-5013-00643-21-8
3-5019-00009-14-5
</v>
          </cell>
          <cell r="BY1102"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cell r="BZ1102" t="str">
            <v>ไม่พบทรัพย์</v>
          </cell>
          <cell r="CA1102"/>
          <cell r="CB1102">
            <v>3</v>
          </cell>
          <cell r="CC1102" t="str">
            <v>ธิติพร</v>
          </cell>
          <cell r="CD1102"/>
          <cell r="CE1102"/>
          <cell r="CF1102"/>
          <cell r="CG1102"/>
          <cell r="CH1102"/>
          <cell r="CI1102"/>
          <cell r="CJ1102"/>
          <cell r="CK1102"/>
          <cell r="CL1102"/>
          <cell r="CM1102"/>
          <cell r="CN1102"/>
          <cell r="CO1102"/>
          <cell r="CP1102"/>
        </row>
        <row r="1103">
          <cell r="B1103">
            <v>2581</v>
          </cell>
          <cell r="C1103">
            <v>1721</v>
          </cell>
          <cell r="D1103"/>
          <cell r="E1103"/>
          <cell r="F1103"/>
          <cell r="G1103">
            <v>800093571183</v>
          </cell>
          <cell r="H1103" t="str">
            <v>นาย</v>
          </cell>
          <cell r="I1103" t="str">
            <v>สิรภัทร</v>
          </cell>
          <cell r="J1103" t="str">
            <v>สุต๋าคำ</v>
          </cell>
          <cell r="K1103" t="str">
            <v>3-5002-00272-07-1</v>
          </cell>
          <cell r="L1103" t="str">
            <v>จอมทอง</v>
          </cell>
          <cell r="M1103" t="str">
            <v>เชียงใหม่ 3</v>
          </cell>
          <cell r="N1103">
            <v>8</v>
          </cell>
          <cell r="O1103" t="str">
            <v>สินเชื่อแก้ไขปัญหาหนี้นอกระบบ PSAระยะที่2</v>
          </cell>
          <cell r="P1103" t="str">
            <v>1.บุคคลค้ำประกัน</v>
          </cell>
          <cell r="Q1103"/>
          <cell r="R1103"/>
          <cell r="S1103" t="str">
            <v>จังหวัดฮอด</v>
          </cell>
          <cell r="T1103" t="str">
            <v>ผบE434</v>
          </cell>
          <cell r="U1103">
            <v>2565</v>
          </cell>
          <cell r="V1103" t="str">
            <v>ผบE544</v>
          </cell>
          <cell r="W1103">
            <v>2565</v>
          </cell>
          <cell r="X1103"/>
          <cell r="Y1103"/>
          <cell r="Z1103"/>
          <cell r="AA1103">
            <v>20</v>
          </cell>
          <cell r="AB1103">
            <v>10</v>
          </cell>
          <cell r="AC1103">
            <v>2565</v>
          </cell>
          <cell r="AD1103"/>
          <cell r="AE1103"/>
          <cell r="AF1103"/>
          <cell r="AG1103"/>
          <cell r="AH1103"/>
          <cell r="AI1103"/>
          <cell r="AJ1103"/>
          <cell r="AK1103"/>
          <cell r="AL1103"/>
          <cell r="AM1103"/>
          <cell r="AN1103"/>
          <cell r="AO1103"/>
          <cell r="AP1103"/>
          <cell r="AQ1103"/>
          <cell r="BB1103" t="str">
            <v>สืบทรัพย์ครั้งที่1 24/4/67//ลงผลสืบ27/4/67//รอคัดภาพลักษณ์//ลงผลคัดภาพลักษณ์17/5/67//รายงานรอบที่หนึ่ง17/5/2567</v>
          </cell>
          <cell r="BC1103"/>
          <cell r="BD1103"/>
          <cell r="BE1103"/>
          <cell r="BF1103"/>
          <cell r="BG1103"/>
          <cell r="BH1103"/>
          <cell r="BI1103"/>
          <cell r="BJ1103"/>
          <cell r="BK1103"/>
          <cell r="BL1103"/>
          <cell r="BM1103"/>
          <cell r="BN1103"/>
          <cell r="BO1103"/>
          <cell r="BP1103"/>
          <cell r="BQ1103"/>
          <cell r="BR1103"/>
          <cell r="BS1103"/>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cell r="BZ1103" t="str">
            <v>พบ</v>
          </cell>
          <cell r="CA1103"/>
          <cell r="CB1103">
            <v>4</v>
          </cell>
          <cell r="CC1103"/>
          <cell r="CD1103"/>
          <cell r="CE1103"/>
          <cell r="CF1103"/>
          <cell r="CG1103"/>
          <cell r="CH1103"/>
          <cell r="CI1103"/>
          <cell r="CJ1103"/>
          <cell r="CK1103"/>
          <cell r="CL1103"/>
          <cell r="CM1103"/>
          <cell r="CN1103"/>
          <cell r="CO1103"/>
          <cell r="CP1103"/>
        </row>
        <row r="1104">
          <cell r="B1104">
            <v>2582</v>
          </cell>
          <cell r="C1104">
            <v>1722</v>
          </cell>
          <cell r="D1104"/>
          <cell r="E1104"/>
          <cell r="F1104"/>
          <cell r="G1104">
            <v>800094730432</v>
          </cell>
          <cell r="H1104" t="str">
            <v>นาย</v>
          </cell>
          <cell r="I1104" t="str">
            <v>จรัส</v>
          </cell>
          <cell r="J1104" t="str">
            <v>ฟูคำฟู</v>
          </cell>
          <cell r="K1104" t="str">
            <v>5-5804-90001-52-8</v>
          </cell>
          <cell r="L1104" t="str">
            <v>จอมทอง</v>
          </cell>
          <cell r="M1104" t="str">
            <v xml:space="preserve">เชียงใหม่ 3 </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ผบE429</v>
          </cell>
          <cell r="U1104">
            <v>2565</v>
          </cell>
          <cell r="V1104" t="str">
            <v>ผบE626</v>
          </cell>
          <cell r="W1104">
            <v>2565</v>
          </cell>
          <cell r="X1104"/>
          <cell r="Y1104"/>
          <cell r="Z1104"/>
          <cell r="AA1104">
            <v>23</v>
          </cell>
          <cell r="AB1104">
            <v>8</v>
          </cell>
          <cell r="AC1104">
            <v>2565</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t="str">
            <v xml:space="preserve"> </v>
          </cell>
          <cell r="BA1104"/>
          <cell r="BB1104" t="str">
            <v>สืบทรัพย์ครั้งที่1 24/4/67//ลงผลสืบ27/4/67//รอคัดภาพลักษณ์//ลงผลคัดภาพลักษณ์17/5/67//รายงานรอบที่หนึ่ง17/5/2567</v>
          </cell>
          <cell r="BC1104"/>
          <cell r="BD1104"/>
          <cell r="BE1104"/>
          <cell r="BF1104"/>
          <cell r="BG1104"/>
          <cell r="BH1104"/>
          <cell r="BI1104"/>
          <cell r="BJ1104"/>
          <cell r="BK1104"/>
          <cell r="BL1104"/>
          <cell r="BM1104"/>
          <cell r="BN1104"/>
          <cell r="BO1104"/>
          <cell r="BP1104"/>
          <cell r="BQ1104"/>
          <cell r="BR1104"/>
          <cell r="BS1104"/>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A1104"/>
          <cell r="CB1104">
            <v>4</v>
          </cell>
          <cell r="CC1104"/>
          <cell r="CD1104"/>
          <cell r="CE1104"/>
          <cell r="CF1104"/>
          <cell r="CG1104"/>
          <cell r="CH1104"/>
          <cell r="CI1104"/>
          <cell r="CJ1104"/>
          <cell r="CK1104"/>
          <cell r="CL1104"/>
          <cell r="CM1104"/>
          <cell r="CN1104"/>
          <cell r="CO1104"/>
          <cell r="CP1104"/>
        </row>
        <row r="1105">
          <cell r="B1105">
            <v>2583</v>
          </cell>
          <cell r="C1105">
            <v>1723</v>
          </cell>
          <cell r="D1105"/>
          <cell r="E1105"/>
          <cell r="F1105"/>
          <cell r="G1105">
            <v>800072153813</v>
          </cell>
          <cell r="H1105" t="str">
            <v>นาง</v>
          </cell>
          <cell r="I1105" t="str">
            <v>บัวแก้ว</v>
          </cell>
          <cell r="J1105" t="str">
            <v>ยาพิชัย</v>
          </cell>
          <cell r="K1105" t="str">
            <v xml:space="preserve">3-5002-00778-78-1 </v>
          </cell>
          <cell r="L1105" t="str">
            <v>จอมทอง</v>
          </cell>
          <cell r="M1105" t="str">
            <v xml:space="preserve">เชียงใหม่ 3 </v>
          </cell>
          <cell r="N1105">
            <v>8</v>
          </cell>
          <cell r="O1105" t="str">
            <v>สินเชื่อธนาคารประชาชน</v>
          </cell>
          <cell r="P1105" t="str">
            <v>1.บุคคลค้ำประกัน</v>
          </cell>
          <cell r="Q1105"/>
          <cell r="R1105"/>
          <cell r="S1105" t="str">
            <v>แขวงเชียงใหม่</v>
          </cell>
          <cell r="T1105" t="str">
            <v>ผบ.889</v>
          </cell>
          <cell r="U1105">
            <v>2565</v>
          </cell>
          <cell r="V1105" t="str">
            <v>ผบ.1303</v>
          </cell>
          <cell r="W1105">
            <v>2565</v>
          </cell>
          <cell r="X1105"/>
          <cell r="Y1105"/>
          <cell r="Z1105"/>
          <cell r="AA1105">
            <v>17</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cell r="BM1105"/>
          <cell r="BN1105"/>
          <cell r="BO1105"/>
          <cell r="BP1105"/>
          <cell r="BQ1105"/>
          <cell r="BR1105"/>
          <cell r="BS1105"/>
          <cell r="BT1105" t="str">
            <v>นางบัวแก้ว ยาพิชัย</v>
          </cell>
          <cell r="BU1105">
            <v>888165010027</v>
          </cell>
          <cell r="BV1105" t="str">
            <v>1.นางบัวแก้ว ยาพิชัย
2.นางนิลุบล ขาวพนัต
3.นายจำรัส กันทะยวง
4.นางปราณี กันทะยวง</v>
          </cell>
          <cell r="BW1105" t="str">
            <v>จำเลยที่ 1
จำเลยที่ 2
จำเลยที่ 3
คู่สมรสจำเลยที่ 3</v>
          </cell>
          <cell r="BX1105" t="str">
            <v>3-5002-00778-78-1
3-5002-00946-97-8
3-5016-00012-23-0
3-5002-00800-19-1</v>
          </cell>
          <cell r="BY1105"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5" t="str">
            <v>ไม่พบ</v>
          </cell>
          <cell r="CA1105"/>
          <cell r="CB1105">
            <v>4</v>
          </cell>
          <cell r="CC1105"/>
          <cell r="CD1105"/>
          <cell r="CE1105"/>
          <cell r="CF1105"/>
          <cell r="CG1105"/>
          <cell r="CH1105"/>
          <cell r="CI1105"/>
          <cell r="CJ1105"/>
          <cell r="CK1105"/>
          <cell r="CL1105"/>
          <cell r="CM1105"/>
          <cell r="CN1105"/>
          <cell r="CO1105"/>
        </row>
        <row r="1106">
          <cell r="B1106">
            <v>2584</v>
          </cell>
          <cell r="C1106">
            <v>1736</v>
          </cell>
          <cell r="D1106">
            <v>27</v>
          </cell>
          <cell r="E1106">
            <v>3</v>
          </cell>
          <cell r="F1106">
            <v>2567</v>
          </cell>
          <cell r="G1106">
            <v>800090964464</v>
          </cell>
          <cell r="H1106" t="str">
            <v>นางสาว</v>
          </cell>
          <cell r="I1106" t="str">
            <v>ชลลดา</v>
          </cell>
          <cell r="J1106" t="str">
            <v>อุดงหรือสงวนศิลป์</v>
          </cell>
          <cell r="K1106" t="str">
            <v>1-5002-00143-96-8</v>
          </cell>
          <cell r="L1106" t="str">
            <v>จอมทอง</v>
          </cell>
          <cell r="M1106" t="str">
            <v xml:space="preserve">เชียงใหม่ 3 </v>
          </cell>
          <cell r="N1106">
            <v>8</v>
          </cell>
          <cell r="O1106" t="str">
            <v>สินเชื่อแก้ไขปัญหาหนี้นอกระบบ PSAระยะที่2</v>
          </cell>
          <cell r="P1106" t="str">
            <v>1.บุคคลค้ำประกัน</v>
          </cell>
          <cell r="Q1106">
            <v>43296.83</v>
          </cell>
          <cell r="R1106" t="str">
            <v>34,660.50</v>
          </cell>
          <cell r="S1106" t="str">
            <v>จังหวัดฮอด</v>
          </cell>
          <cell r="T1106" t="str">
            <v>ผบE439</v>
          </cell>
          <cell r="U1106">
            <v>2565</v>
          </cell>
          <cell r="V1106" t="str">
            <v>ผบE558</v>
          </cell>
          <cell r="W1106">
            <v>2565</v>
          </cell>
          <cell r="X1106"/>
          <cell r="Y1106"/>
          <cell r="Z1106"/>
          <cell r="AA1106">
            <v>27</v>
          </cell>
          <cell r="AB1106">
            <v>7</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สืบทรัพย์ 14/05/67//ลงผล 21/5/67//รายงานผล21/5/67</v>
          </cell>
          <cell r="BC1106"/>
          <cell r="BD1106"/>
          <cell r="BE1106"/>
          <cell r="BF1106"/>
          <cell r="BG1106"/>
          <cell r="BH1106"/>
          <cell r="BI1106"/>
          <cell r="BJ1106"/>
          <cell r="BK1106"/>
          <cell r="BL1106"/>
          <cell r="BM1106"/>
          <cell r="BN1106"/>
          <cell r="BO1106"/>
          <cell r="BP1106"/>
          <cell r="BQ1106"/>
          <cell r="BR1106"/>
          <cell r="BS1106"/>
          <cell r="BT1106" t="str">
            <v>นางสาวชลลดา อุดงหรือสงวนศิลป์</v>
          </cell>
          <cell r="BU1106">
            <v>888165010039</v>
          </cell>
          <cell r="BV1106" t="str">
            <v>1.นางสาว ชลดดา อุดง
2.นายสิทธิชัย สวงนศิลป์
3.นางสาวณิชานันท์ คำมามูล
4.นางสาวรัชดา รรมขัน</v>
          </cell>
          <cell r="BW1106" t="str">
            <v>จำเลยที่ 1
คู่สมรสจำเลยที่ 1
จำเลยที่ 2
จำเลยที่ 3</v>
          </cell>
          <cell r="BX1106" t="str">
            <v xml:space="preserve">1-5002-00143-36-8
1-5099-01062-90-3
3-5002-00620-43-6
1-5099-01355-37-4
</v>
          </cell>
          <cell r="BY1106"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6" t="str">
            <v>ไม่พบ</v>
          </cell>
          <cell r="CA1106"/>
          <cell r="CB1106">
            <v>4</v>
          </cell>
          <cell r="CC1106"/>
          <cell r="CD1106"/>
          <cell r="CE1106"/>
          <cell r="CF1106"/>
          <cell r="CG1106"/>
          <cell r="CH1106"/>
          <cell r="CI1106"/>
          <cell r="CJ1106"/>
          <cell r="CK1106"/>
          <cell r="CL1106"/>
          <cell r="CM1106"/>
          <cell r="CN1106"/>
          <cell r="CO1106"/>
        </row>
        <row r="1107">
          <cell r="B1107">
            <v>2585</v>
          </cell>
          <cell r="C1107">
            <v>1737</v>
          </cell>
          <cell r="D1107">
            <v>27</v>
          </cell>
          <cell r="E1107">
            <v>3</v>
          </cell>
          <cell r="F1107">
            <v>2567</v>
          </cell>
          <cell r="G1107">
            <v>80096252286</v>
          </cell>
          <cell r="H1107" t="str">
            <v>นางสาว</v>
          </cell>
          <cell r="I1107" t="str">
            <v>แจ่มจันทร์</v>
          </cell>
          <cell r="J1107" t="str">
            <v>เหมพันธุ์</v>
          </cell>
          <cell r="K1107" t="str">
            <v>1-5099-00094-87-9</v>
          </cell>
          <cell r="L1107" t="str">
            <v>ดอยเต่า</v>
          </cell>
          <cell r="M1107" t="str">
            <v>เชียงใหม่ 3</v>
          </cell>
          <cell r="N1107">
            <v>8</v>
          </cell>
          <cell r="O1107" t="str">
            <v>สินเชื่อแก้ไขปัญหาหนี้นอกระบบ PSAระยะที่2</v>
          </cell>
          <cell r="P1107" t="str">
            <v>1.บุคคลค้ำประกัน</v>
          </cell>
          <cell r="Q1107">
            <v>54957.760000000002</v>
          </cell>
          <cell r="R1107" t="str">
            <v>42,494.00</v>
          </cell>
          <cell r="S1107" t="str">
            <v>แขวงเชียงใหม่</v>
          </cell>
          <cell r="T1107" t="str">
            <v>ผบE5225</v>
          </cell>
          <cell r="U1107">
            <v>2565</v>
          </cell>
          <cell r="V1107" t="str">
            <v xml:space="preserve">	ผบE7513</v>
          </cell>
          <cell r="W1107">
            <v>2565</v>
          </cell>
          <cell r="X1107"/>
          <cell r="Y1107"/>
          <cell r="Z1107"/>
          <cell r="AA1107">
            <v>25</v>
          </cell>
          <cell r="AB1107">
            <v>10</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cell r="BM1107"/>
          <cell r="BN1107"/>
          <cell r="BO1107"/>
          <cell r="BP1107"/>
          <cell r="BQ1107"/>
          <cell r="BR1107"/>
          <cell r="BS1107"/>
          <cell r="BT1107" t="str">
            <v>นางสาวแจ่มจันทร์ เหมพันธุ์</v>
          </cell>
          <cell r="BU1107">
            <v>888165010011</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2586</v>
          </cell>
          <cell r="C1108">
            <v>1738</v>
          </cell>
          <cell r="D1108">
            <v>27</v>
          </cell>
          <cell r="E1108">
            <v>3</v>
          </cell>
          <cell r="F1108">
            <v>2567</v>
          </cell>
          <cell r="G1108">
            <v>800096282978</v>
          </cell>
          <cell r="H1108" t="str">
            <v>นางสาว</v>
          </cell>
          <cell r="I1108" t="str">
            <v>พนิตตา</v>
          </cell>
          <cell r="J1108" t="str">
            <v>ปัญญาพร</v>
          </cell>
          <cell r="K1108" t="str">
            <v>3-5099-00855-08-6</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47830.69</v>
          </cell>
          <cell r="R1108" t="str">
            <v>39,596.00</v>
          </cell>
          <cell r="S1108" t="str">
            <v>แขวงเชียงใหม่</v>
          </cell>
          <cell r="T1108" t="str">
            <v>ผบ.887</v>
          </cell>
          <cell r="U1108">
            <v>2565</v>
          </cell>
          <cell r="V1108" t="str">
            <v>ผบ.1302</v>
          </cell>
          <cell r="W1108">
            <v>2565</v>
          </cell>
          <cell r="X1108"/>
          <cell r="Y1108"/>
          <cell r="Z1108"/>
          <cell r="AA1108">
            <v>17</v>
          </cell>
          <cell r="AB1108">
            <v>8</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cell r="BM1108"/>
          <cell r="BN1108"/>
          <cell r="BO1108"/>
          <cell r="BP1108"/>
          <cell r="BQ1108"/>
          <cell r="BR1108"/>
          <cell r="BS1108"/>
          <cell r="BT1108" t="str">
            <v>นางสาวพนิตตา ปัญญาพร</v>
          </cell>
          <cell r="BU1108">
            <v>88165010009</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2587</v>
          </cell>
          <cell r="C1109">
            <v>1739</v>
          </cell>
          <cell r="D1109">
            <v>27</v>
          </cell>
          <cell r="E1109">
            <v>3</v>
          </cell>
          <cell r="F1109">
            <v>2567</v>
          </cell>
          <cell r="G1109">
            <v>800094861773</v>
          </cell>
          <cell r="H1109" t="str">
            <v>นางสาว</v>
          </cell>
          <cell r="I1109" t="str">
            <v>สุภาณี</v>
          </cell>
          <cell r="J1109" t="str">
            <v>ศรีวิชัย</v>
          </cell>
          <cell r="K1109" t="str">
            <v>3-5001-00191-66-5</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52644.83</v>
          </cell>
          <cell r="R1109" t="str">
            <v>42,264.00</v>
          </cell>
          <cell r="S1109" t="str">
            <v>แขวงเชียงใหม่</v>
          </cell>
          <cell r="T1109" t="str">
            <v>ผบ.891</v>
          </cell>
          <cell r="U1109">
            <v>2565</v>
          </cell>
          <cell r="V1109" t="str">
            <v>ผบ.13015</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cell r="BM1109"/>
          <cell r="BN1109"/>
          <cell r="BO1109"/>
          <cell r="BP1109"/>
          <cell r="BQ1109"/>
          <cell r="BR1109"/>
          <cell r="BS1109"/>
          <cell r="BT1109" t="str">
            <v>นางสาวสุภาณี ศรีวิชัย</v>
          </cell>
          <cell r="BU1109">
            <v>888165010008</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2588</v>
          </cell>
          <cell r="C1110">
            <v>1740</v>
          </cell>
          <cell r="D1110">
            <v>27</v>
          </cell>
          <cell r="E1110">
            <v>3</v>
          </cell>
          <cell r="F1110">
            <v>2567</v>
          </cell>
          <cell r="G1110">
            <v>800082990519</v>
          </cell>
          <cell r="H1110" t="str">
            <v>นาย</v>
          </cell>
          <cell r="I1110" t="str">
            <v>มนูญ</v>
          </cell>
          <cell r="J1110" t="str">
            <v>ติ๊บซอ</v>
          </cell>
          <cell r="K1110" t="str">
            <v>1-5016-00120-60-5</v>
          </cell>
          <cell r="L1110" t="str">
            <v>ฮอด</v>
          </cell>
          <cell r="M1110" t="str">
            <v>เชียงใหม่ 3</v>
          </cell>
          <cell r="N1110">
            <v>8</v>
          </cell>
          <cell r="O1110" t="str">
            <v>สินเชื่อธนาคารประชาชน</v>
          </cell>
          <cell r="P1110" t="str">
            <v>1.บุคคลค้ำประกัน</v>
          </cell>
          <cell r="Q1110">
            <v>41234.32</v>
          </cell>
          <cell r="R1110" t="str">
            <v>30,826.28</v>
          </cell>
          <cell r="S1110" t="str">
            <v>จังหวัดฮอด</v>
          </cell>
          <cell r="T1110" t="str">
            <v>ผบE672</v>
          </cell>
          <cell r="U1110">
            <v>2565</v>
          </cell>
          <cell r="V1110" t="str">
            <v>ผบE772</v>
          </cell>
          <cell r="W1110">
            <v>2565</v>
          </cell>
          <cell r="X1110"/>
          <cell r="Y1110"/>
          <cell r="Z1110"/>
          <cell r="AA1110">
            <v>11</v>
          </cell>
          <cell r="AB1110">
            <v>10</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cell r="BM1110"/>
          <cell r="BN1110"/>
          <cell r="BO1110"/>
          <cell r="BP1110"/>
          <cell r="BQ1110"/>
          <cell r="BR1110"/>
          <cell r="BS1110"/>
          <cell r="BT1110" t="str">
            <v>นายมนูญ ติ๊บซอ</v>
          </cell>
          <cell r="BU1110">
            <v>888165010309</v>
          </cell>
          <cell r="BV1110" t="str">
            <v>1.นายมนูญ ติ๊บซอ
2.นายก้องเกียรติ ตุ้ยดง
3. นางสาวนฤมล ปัญญาปินทร์
4.นางสาวอัญญามาศ ทานา
5.นายจักรกฤษท์ อุปละ</v>
          </cell>
          <cell r="BW1110" t="str">
            <v>จำเลยที่ 1
จำเลยที่ 2
คู่สมรสจำเลยที่ 2
จำเลยที่ 3
คู่สมรสจำเลยที่ 3</v>
          </cell>
          <cell r="BX1110" t="str">
            <v xml:space="preserve">1-5016-00120-60-5
1-5099-010229-01-9
1-5016-00100-28-1
1-5003-00053-17-1
3-5016-00084-13-3
</v>
          </cell>
          <cell r="BY111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0" t="str">
            <v>ไม่พบ</v>
          </cell>
          <cell r="CA1110"/>
          <cell r="CB1110">
            <v>5</v>
          </cell>
          <cell r="CC1110"/>
          <cell r="CD1110"/>
          <cell r="CE1110"/>
          <cell r="CF1110"/>
          <cell r="CG1110"/>
          <cell r="CH1110"/>
          <cell r="CI1110"/>
          <cell r="CJ1110"/>
          <cell r="CK1110"/>
          <cell r="CL1110"/>
          <cell r="CM1110"/>
          <cell r="CN1110"/>
          <cell r="CO1110"/>
        </row>
        <row r="1111">
          <cell r="B1111">
            <v>2589</v>
          </cell>
          <cell r="C1111">
            <v>1741</v>
          </cell>
          <cell r="D1111">
            <v>27</v>
          </cell>
          <cell r="E1111">
            <v>3</v>
          </cell>
          <cell r="F1111">
            <v>2567</v>
          </cell>
          <cell r="G1111">
            <v>800088337368</v>
          </cell>
          <cell r="H1111" t="str">
            <v>นางสาว</v>
          </cell>
          <cell r="I1111" t="str">
            <v>บุศรา</v>
          </cell>
          <cell r="J1111" t="str">
            <v>วารินทร์</v>
          </cell>
          <cell r="K1111" t="str">
            <v>1-5002-00111-34-9</v>
          </cell>
          <cell r="L1111" t="str">
            <v>ฮอด</v>
          </cell>
          <cell r="M1111" t="str">
            <v>เชียงใหม่ 3</v>
          </cell>
          <cell r="N1111">
            <v>8</v>
          </cell>
          <cell r="O1111" t="str">
            <v>สินเชื่อธนาคารประชาชน</v>
          </cell>
          <cell r="P1111" t="str">
            <v>1.บุคคลค้ำประกัน</v>
          </cell>
          <cell r="Q1111">
            <v>199651.69</v>
          </cell>
          <cell r="R1111" t="str">
            <v>161,907.20</v>
          </cell>
          <cell r="S1111" t="str">
            <v>จังหวัดฮอด</v>
          </cell>
          <cell r="T1111" t="str">
            <v>ผบE669</v>
          </cell>
          <cell r="U1111">
            <v>2565</v>
          </cell>
          <cell r="V1111" t="str">
            <v>ผบE809</v>
          </cell>
          <cell r="W1111">
            <v>2565</v>
          </cell>
          <cell r="X1111"/>
          <cell r="Y1111"/>
          <cell r="Z1111"/>
          <cell r="AA1111">
            <v>31</v>
          </cell>
          <cell r="AB1111">
            <v>1</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t="str">
            <v>สืบทรัพย์ 14/05/67//ลงผล 21/5/67//รายงานผล21/5/67</v>
          </cell>
          <cell r="BC1111"/>
          <cell r="BD1111"/>
          <cell r="BE1111"/>
          <cell r="BF1111"/>
          <cell r="BG1111"/>
          <cell r="BH1111"/>
          <cell r="BI1111"/>
          <cell r="BJ1111"/>
          <cell r="BK1111"/>
          <cell r="BL1111"/>
          <cell r="BM1111"/>
          <cell r="BN1111"/>
          <cell r="BO1111"/>
          <cell r="BP1111"/>
          <cell r="BQ1111"/>
          <cell r="BR1111"/>
          <cell r="BS1111"/>
          <cell r="BT1111" t="str">
            <v>นางสาวบุศรา วารินทร์</v>
          </cell>
          <cell r="BU1111">
            <v>888165010324</v>
          </cell>
          <cell r="BV1111" t="str">
            <v xml:space="preserve">1.นางสาวบุศรา วารินทร์ 
2.นายปํณณธร คำสม
3. นางสาวพิมพ์ภักดิ์ คงแดง
4.นางสาวชลธิชา จินาวงค์
</v>
          </cell>
          <cell r="BW1111" t="str">
            <v>จำเลยที่ 1
จำเลยที่ 2
คู่สมรสจำเลยที่ 2
จำเลยที่ 3</v>
          </cell>
          <cell r="BX1111" t="str">
            <v xml:space="preserve">1-5002-00111-34-9
3-5016-00265-44-8
1-5804-00017-69-9
1-5016-00061-51-0
</v>
          </cell>
          <cell r="BY11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1" t="str">
            <v>ไม่พบ</v>
          </cell>
          <cell r="CA1111"/>
          <cell r="CB1111">
            <v>4</v>
          </cell>
          <cell r="CC1111"/>
          <cell r="CD1111"/>
          <cell r="CE1111"/>
          <cell r="CF1111"/>
          <cell r="CG1111"/>
          <cell r="CH1111"/>
          <cell r="CI1111"/>
          <cell r="CJ1111"/>
          <cell r="CK1111"/>
          <cell r="CL1111"/>
          <cell r="CM1111"/>
          <cell r="CN1111"/>
          <cell r="CO1111"/>
        </row>
        <row r="1112">
          <cell r="B1112">
            <v>2590</v>
          </cell>
          <cell r="C1112">
            <v>1742</v>
          </cell>
          <cell r="D1112">
            <v>27</v>
          </cell>
          <cell r="E1112">
            <v>3</v>
          </cell>
          <cell r="F1112">
            <v>2567</v>
          </cell>
          <cell r="G1112">
            <v>800066728836</v>
          </cell>
          <cell r="H1112" t="str">
            <v>นางสาว</v>
          </cell>
          <cell r="I1112" t="str">
            <v xml:space="preserve">ขวัญชนก </v>
          </cell>
          <cell r="J1112" t="str">
            <v>สร้อยเรือน</v>
          </cell>
          <cell r="K1112" t="str">
            <v>1-5002-00163-48-9</v>
          </cell>
          <cell r="L1112" t="str">
            <v>ฮอด</v>
          </cell>
          <cell r="M1112" t="str">
            <v>เชียงใหม่ 3</v>
          </cell>
          <cell r="N1112">
            <v>8</v>
          </cell>
          <cell r="O1112" t="str">
            <v>สินเชื่อพัฒนาองค์กรชุมชน (รายบุคคล)</v>
          </cell>
          <cell r="P1112" t="str">
            <v>1.บุคคลค้ำประกัน</v>
          </cell>
          <cell r="Q1112">
            <v>89382.68</v>
          </cell>
          <cell r="R1112" t="str">
            <v>63,952.06</v>
          </cell>
          <cell r="S1112" t="str">
            <v>จังหวัดฮอด</v>
          </cell>
          <cell r="T1112" t="str">
            <v>ผบE668</v>
          </cell>
          <cell r="U1112">
            <v>2565</v>
          </cell>
          <cell r="V1112" t="str">
            <v>ผบE808</v>
          </cell>
          <cell r="W1112">
            <v>2565</v>
          </cell>
          <cell r="X1112"/>
          <cell r="Y1112"/>
          <cell r="Z1112"/>
          <cell r="AA1112">
            <v>31</v>
          </cell>
          <cell r="AB1112">
            <v>10</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สืบแล้ว รายงานผล25/6/2567</v>
          </cell>
          <cell r="BC1112"/>
          <cell r="BD1112"/>
          <cell r="BE1112"/>
          <cell r="BF1112"/>
          <cell r="BG1112"/>
          <cell r="BH1112"/>
          <cell r="BI1112"/>
          <cell r="BJ1112"/>
          <cell r="BK1112"/>
          <cell r="BL1112"/>
          <cell r="BM1112"/>
          <cell r="BN1112"/>
          <cell r="BO1112"/>
          <cell r="BP1112"/>
          <cell r="BQ1112"/>
          <cell r="BR1112"/>
          <cell r="BS1112"/>
          <cell r="BT1112" t="str">
            <v>นางสาวขวัญชนก  สร้อยเรือน</v>
          </cell>
          <cell r="BU1112">
            <v>888165010322</v>
          </cell>
          <cell r="BV1112" t="str">
            <v>1.นางสาวขวัญชนก  สร้อยเรือน 
2.นายพีรพัฒน์  ยาสิทธิ์
3.นายฉัตรปวีณ์  นำสม 
4.นางจิราภรณ์  ยาสิทธิ์
5.นายณรงศักดิ์  ยาสิทธิ์</v>
          </cell>
          <cell r="BW1112" t="str">
            <v>จำเลยที่ 1
คู่สมรสจำเลยที่ 1
จำเลยที่ 2
จำเลยที่ 3
คู่สมรสจำเลยที่ 3</v>
          </cell>
          <cell r="BX1112" t="str">
            <v>1-5002-00163-48-9
1-5016-00070-09-8
1-5016-00070-07-1
1-5016-00051-36-1
1-5016-00058-35-7</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2"/>
          <cell r="CA1112"/>
          <cell r="CB1112"/>
          <cell r="CC1112"/>
          <cell r="CD1112"/>
          <cell r="CE1112"/>
          <cell r="CF1112"/>
          <cell r="CG1112"/>
          <cell r="CH1112"/>
          <cell r="CI1112"/>
          <cell r="CJ1112"/>
          <cell r="CK1112"/>
          <cell r="CL1112"/>
          <cell r="CM1112"/>
          <cell r="CN1112"/>
          <cell r="CO1112"/>
        </row>
        <row r="1113">
          <cell r="B1113">
            <v>2591</v>
          </cell>
          <cell r="C1113">
            <v>1743</v>
          </cell>
          <cell r="D1113">
            <v>27</v>
          </cell>
          <cell r="E1113">
            <v>3</v>
          </cell>
          <cell r="F1113">
            <v>2567</v>
          </cell>
          <cell r="G1113">
            <v>800035017246</v>
          </cell>
          <cell r="H1113" t="str">
            <v>นาย</v>
          </cell>
          <cell r="I1113" t="str">
            <v>สรายุทธ</v>
          </cell>
          <cell r="J1113" t="str">
            <v>ยศสุข</v>
          </cell>
          <cell r="K1113" t="str">
            <v>3-5016-00020-11-9</v>
          </cell>
          <cell r="L1113" t="str">
            <v>ฮอด</v>
          </cell>
          <cell r="M1113" t="str">
            <v>เชียงใหม่ 3</v>
          </cell>
          <cell r="N1113">
            <v>8</v>
          </cell>
          <cell r="O1113" t="str">
            <v>สินเชื่อธนาคารประชาชน</v>
          </cell>
          <cell r="P1113" t="str">
            <v>1.บุคคลค้ำประกัน</v>
          </cell>
          <cell r="Q1113">
            <v>58808.32</v>
          </cell>
          <cell r="R1113" t="str">
            <v>33,280.00</v>
          </cell>
          <cell r="S1113" t="str">
            <v>จังหวัดฮอด</v>
          </cell>
          <cell r="T1113" t="str">
            <v>ผบE803</v>
          </cell>
          <cell r="U1113">
            <v>2565</v>
          </cell>
          <cell r="V1113" t="str">
            <v>ผบE898</v>
          </cell>
          <cell r="W1113">
            <v>2565</v>
          </cell>
          <cell r="X1113"/>
          <cell r="Y1113"/>
          <cell r="Z1113"/>
          <cell r="AA1113">
            <v>22</v>
          </cell>
          <cell r="AB1113">
            <v>11</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สืบทรัพย์ 14/05/67//ลงผล 21/5/67//รายงานผล21/5/67</v>
          </cell>
          <cell r="BC1113"/>
          <cell r="BD1113"/>
          <cell r="BE1113"/>
          <cell r="BF1113"/>
          <cell r="BG1113"/>
          <cell r="BH1113"/>
          <cell r="BI1113"/>
          <cell r="BJ1113"/>
          <cell r="BK1113"/>
          <cell r="BL1113"/>
          <cell r="BM1113"/>
          <cell r="BN1113"/>
          <cell r="BO1113"/>
          <cell r="BP1113"/>
          <cell r="BQ1113"/>
          <cell r="BR1113"/>
          <cell r="BS1113"/>
          <cell r="BT1113" t="str">
            <v>นายสรายุทธ ยศสุข</v>
          </cell>
          <cell r="BU1113">
            <v>888165010304</v>
          </cell>
          <cell r="BV1113" t="str">
            <v xml:space="preserve">1.นายสรายุทธ ยศสุข
2.นายฤเทพ วงศ์คำ
3.นางสาวมนัสนันท์ มณี
4.นายบรรยง จาพา
5.นางสุดา จาพาหรือซาวสดิตย์ </v>
          </cell>
          <cell r="BW1113" t="str">
            <v>จำเลยที่ 1
จำเลยที่ 2
คู่สมรสจำเลยที่ 2
จำเลยที่ 3
คู่สมรสจำเลยที่ 3</v>
          </cell>
          <cell r="BX1113" t="str">
            <v>3-5016-00020-11-9
3-5016-00276-02-4
3-5016-00281-42-7
3-5016-00280-83-8
3-5016-00272-96-7</v>
          </cell>
          <cell r="BY111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3" t="str">
            <v>ไม่พบ</v>
          </cell>
          <cell r="CA1113"/>
          <cell r="CB1113">
            <v>5</v>
          </cell>
          <cell r="CC1113"/>
          <cell r="CD1113"/>
          <cell r="CE1113"/>
          <cell r="CF1113"/>
          <cell r="CG1113"/>
          <cell r="CH1113"/>
          <cell r="CI1113"/>
          <cell r="CJ1113"/>
          <cell r="CK1113"/>
          <cell r="CL1113"/>
          <cell r="CM1113"/>
          <cell r="CN1113"/>
          <cell r="CO1113"/>
        </row>
        <row r="1114">
          <cell r="B1114">
            <v>2592</v>
          </cell>
          <cell r="C1114">
            <v>1744</v>
          </cell>
          <cell r="D1114">
            <v>27</v>
          </cell>
          <cell r="E1114">
            <v>3</v>
          </cell>
          <cell r="F1114">
            <v>2567</v>
          </cell>
          <cell r="G1114">
            <v>800063928371</v>
          </cell>
          <cell r="H1114" t="str">
            <v>นาง</v>
          </cell>
          <cell r="I1114" t="str">
            <v>มาลา</v>
          </cell>
          <cell r="J1114" t="str">
            <v>เป็งแก้ว</v>
          </cell>
          <cell r="K1114" t="str">
            <v>3-5016-00193-38-2</v>
          </cell>
          <cell r="L1114" t="str">
            <v>ฮอด</v>
          </cell>
          <cell r="M1114" t="str">
            <v>เชียงใหม่ 3</v>
          </cell>
          <cell r="N1114">
            <v>8</v>
          </cell>
          <cell r="O1114" t="str">
            <v>สินเชื่อพัฒนาองค์กรชุมชน (รายบุคคล)</v>
          </cell>
          <cell r="P1114" t="str">
            <v>1.บุคคลค้ำประกัน</v>
          </cell>
          <cell r="Q1114">
            <v>57007.44</v>
          </cell>
          <cell r="R1114" t="str">
            <v>41,054.36</v>
          </cell>
          <cell r="S1114" t="str">
            <v>จังหวัดฮอด</v>
          </cell>
          <cell r="T1114" t="str">
            <v>ผบE805</v>
          </cell>
          <cell r="U1114">
            <v>2565</v>
          </cell>
          <cell r="V1114" t="str">
            <v>ผบE899</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สืบทรัพย์ครั้งที่ 1 30/5/2567//รายงาน 7/6/2567//</v>
          </cell>
          <cell r="BC1114"/>
          <cell r="BD1114"/>
          <cell r="BE1114"/>
          <cell r="BF1114"/>
          <cell r="BG1114"/>
          <cell r="BH1114"/>
          <cell r="BI1114"/>
          <cell r="BJ1114"/>
          <cell r="BK1114"/>
          <cell r="BL1114"/>
          <cell r="BM1114"/>
          <cell r="BN1114"/>
          <cell r="BO1114"/>
          <cell r="BP1114"/>
          <cell r="BQ1114"/>
          <cell r="BR1114"/>
          <cell r="BS1114"/>
          <cell r="BT1114" t="str">
            <v>นางมาลา เป็งแก้ว</v>
          </cell>
          <cell r="BU1114">
            <v>888165010307</v>
          </cell>
          <cell r="BV1114" t="str">
            <v>1.นางมาลา  เป็งแก้ว
2.นายสมบัติ  เป็งแก้ว
3.นายจันทร์สม  ปิ่นแก้ว
4.นางศรีจันทร์  ปิ่นแก้ว</v>
          </cell>
          <cell r="BW1114" t="str">
            <v>จำเลยที่ 1
คู่สมรสจำเลยที่ 1
จำเลยที่ 2
จำเลยที่ 3</v>
          </cell>
          <cell r="BX1114" t="str">
            <v>3-5016-00193-38-2
3-5016-00193-71-4
3-5016-00191-57-6
3-5016-00193-35-8</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cell r="CA1114"/>
          <cell r="CB1114"/>
          <cell r="CC1114"/>
          <cell r="CD1114"/>
          <cell r="CE1114"/>
          <cell r="CF1114"/>
          <cell r="CG1114"/>
          <cell r="CH1114"/>
          <cell r="CI1114"/>
          <cell r="CJ1114"/>
          <cell r="CK1114"/>
          <cell r="CL1114"/>
          <cell r="CM1114"/>
          <cell r="CN1114"/>
          <cell r="CO1114"/>
        </row>
        <row r="1115">
          <cell r="B1115">
            <v>2593</v>
          </cell>
          <cell r="C1115">
            <v>1745</v>
          </cell>
          <cell r="D1115">
            <v>27</v>
          </cell>
          <cell r="E1115">
            <v>3</v>
          </cell>
          <cell r="F1115">
            <v>2567</v>
          </cell>
          <cell r="G1115">
            <v>800051556184</v>
          </cell>
          <cell r="H1115" t="str">
            <v>นาย</v>
          </cell>
          <cell r="I1115" t="str">
            <v>ประกาศิต</v>
          </cell>
          <cell r="J1115" t="str">
            <v>กันทะนันท์</v>
          </cell>
          <cell r="K1115" t="str">
            <v>1-5020-00043-46-5</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64439.45</v>
          </cell>
          <cell r="R1115" t="str">
            <v>34,186.00</v>
          </cell>
          <cell r="S1115" t="str">
            <v>แขวงเชียงใหม่</v>
          </cell>
          <cell r="T1115" t="str">
            <v>ผบE5224</v>
          </cell>
          <cell r="U1115">
            <v>2565</v>
          </cell>
          <cell r="V1115" t="str">
            <v>ผบE7515</v>
          </cell>
          <cell r="W1115">
            <v>2565</v>
          </cell>
          <cell r="X1115"/>
          <cell r="Y1115"/>
          <cell r="Z1115"/>
          <cell r="AA1115">
            <v>25</v>
          </cell>
          <cell r="AB1115">
            <v>10</v>
          </cell>
          <cell r="AC1115">
            <v>2565</v>
          </cell>
          <cell r="AD1115" t="str">
            <v>สินเชื่อธนาคารประชาชน</v>
          </cell>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 4/05/67//ลงผล 27/5/67//รายงานผล31/5/67</v>
          </cell>
          <cell r="BC1115"/>
          <cell r="BD1115"/>
          <cell r="BE1115"/>
          <cell r="BF1115"/>
          <cell r="BG1115"/>
          <cell r="BH1115"/>
          <cell r="BI1115"/>
          <cell r="BJ1115"/>
          <cell r="BK1115"/>
          <cell r="BL1115"/>
          <cell r="BM1115"/>
          <cell r="BN1115"/>
          <cell r="BO1115"/>
          <cell r="BP1115"/>
          <cell r="BQ1115"/>
          <cell r="BR1115"/>
          <cell r="BS1115"/>
          <cell r="BT1115" t="str">
            <v>นายประกาศิต กันทะนันท์</v>
          </cell>
          <cell r="BU1115">
            <v>888165010323</v>
          </cell>
          <cell r="BV1115"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5" t="str">
            <v>จำเลยที่ 1
คู่สมรสจำเลยที่ 1
จำเลยที่ 2
คู่สมรสจำเลยที่ 2
จำเลยที่ 3
คู่สมรสจำเลยที่ 3</v>
          </cell>
          <cell r="BX1115" t="str">
            <v>1-5020-00043-46-5
1-5099-00488-78-8
3-5014-00260-71-9
3-5002-00413-85-6
3-5016-00018-23-8
3-5605-00586-74-8</v>
          </cell>
          <cell r="BY1115"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5" t="str">
            <v>พบ</v>
          </cell>
          <cell r="CA1115"/>
          <cell r="CB1115">
            <v>6</v>
          </cell>
          <cell r="CC1115"/>
          <cell r="CD1115"/>
          <cell r="CE1115"/>
          <cell r="CF1115"/>
          <cell r="CG1115"/>
          <cell r="CH1115"/>
          <cell r="CI1115"/>
          <cell r="CJ1115"/>
          <cell r="CK1115"/>
          <cell r="CL1115"/>
          <cell r="CM1115"/>
          <cell r="CN1115"/>
          <cell r="CO1115"/>
        </row>
        <row r="1116">
          <cell r="B1116">
            <v>2594</v>
          </cell>
          <cell r="C1116">
            <v>1746</v>
          </cell>
          <cell r="D1116">
            <v>27</v>
          </cell>
          <cell r="E1116">
            <v>3</v>
          </cell>
          <cell r="F1116">
            <v>2567</v>
          </cell>
          <cell r="G1116">
            <v>800024946546</v>
          </cell>
          <cell r="H1116" t="str">
            <v>นาง</v>
          </cell>
          <cell r="I1116" t="str">
            <v>แสงหล้า</v>
          </cell>
          <cell r="J1116" t="str">
            <v>จักรแก้ว</v>
          </cell>
          <cell r="K1116" t="str">
            <v>3-5016-00237-78-9</v>
          </cell>
          <cell r="L1116" t="str">
            <v>ฮอด</v>
          </cell>
          <cell r="M1116" t="str">
            <v>เชียงใหม่ 3</v>
          </cell>
          <cell r="N1116">
            <v>8</v>
          </cell>
          <cell r="O1116" t="str">
            <v>สินเชื่อธนาคารประชาชน</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X1116"/>
          <cell r="Y1116"/>
          <cell r="Z1116"/>
          <cell r="AA1116">
            <v>25</v>
          </cell>
          <cell r="AB1116">
            <v>10</v>
          </cell>
          <cell r="AC1116">
            <v>2565</v>
          </cell>
          <cell r="AD1116" t="str">
            <v>สินเชื่อธนาคารประชาชน</v>
          </cell>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4/05/67//ลงผล 27/5/67//รายงานผล31/5/67</v>
          </cell>
          <cell r="BC1116"/>
          <cell r="BD1116"/>
          <cell r="BE1116"/>
          <cell r="BF1116"/>
          <cell r="BG1116"/>
          <cell r="BH1116"/>
          <cell r="BI1116"/>
          <cell r="BJ1116"/>
          <cell r="BK1116"/>
          <cell r="BL1116"/>
          <cell r="BM1116"/>
          <cell r="BN1116"/>
          <cell r="BO1116"/>
          <cell r="BP1116"/>
          <cell r="BQ1116"/>
          <cell r="BR1116"/>
          <cell r="BS1116"/>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A1116"/>
          <cell r="CB1116">
            <v>6</v>
          </cell>
          <cell r="CC1116"/>
          <cell r="CD1116"/>
          <cell r="CE1116"/>
          <cell r="CF1116"/>
          <cell r="CG1116"/>
          <cell r="CH1116"/>
          <cell r="CI1116"/>
          <cell r="CJ1116"/>
          <cell r="CK1116"/>
          <cell r="CL1116"/>
          <cell r="CM1116"/>
          <cell r="CN1116"/>
          <cell r="CO1116"/>
        </row>
        <row r="1117">
          <cell r="B1117">
            <v>2595</v>
          </cell>
          <cell r="C1117">
            <v>1747</v>
          </cell>
          <cell r="D1117">
            <v>27</v>
          </cell>
          <cell r="E1117">
            <v>3</v>
          </cell>
          <cell r="F1117">
            <v>2567</v>
          </cell>
          <cell r="G1117">
            <v>800072352688</v>
          </cell>
          <cell r="H1117" t="str">
            <v>นาย</v>
          </cell>
          <cell r="I1117" t="str">
            <v>ถนอม</v>
          </cell>
          <cell r="J1117" t="str">
            <v>สิงห์โต</v>
          </cell>
          <cell r="K1117" t="str">
            <v>3-5016-00147-05-4</v>
          </cell>
          <cell r="L1117" t="str">
            <v>ฮอด</v>
          </cell>
          <cell r="M1117" t="str">
            <v>เชียงใหม่ 3</v>
          </cell>
          <cell r="N1117">
            <v>8</v>
          </cell>
          <cell r="O1117" t="str">
            <v>สินเชื่อพัฒนาองค์กรชุมชน (รายบุคคล)</v>
          </cell>
          <cell r="P1117" t="str">
            <v>1.บุคคลค้ำประกัน</v>
          </cell>
          <cell r="Q1117">
            <v>117690.75</v>
          </cell>
          <cell r="R1117" t="str">
            <v>101,207.66</v>
          </cell>
          <cell r="S1117" t="str">
            <v>จังหวัดฮอด</v>
          </cell>
          <cell r="T1117" t="str">
            <v>ผบE795</v>
          </cell>
          <cell r="U1117">
            <v>2565</v>
          </cell>
          <cell r="V1117" t="str">
            <v>ผบE890</v>
          </cell>
          <cell r="W1117">
            <v>2565</v>
          </cell>
          <cell r="X1117"/>
          <cell r="Y1117"/>
          <cell r="Z1117"/>
          <cell r="AA1117">
            <v>21</v>
          </cell>
          <cell r="AB1117">
            <v>11</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cell r="BM1117"/>
          <cell r="BN1117"/>
          <cell r="BO1117"/>
          <cell r="BP1117"/>
          <cell r="BQ1117"/>
          <cell r="BR1117"/>
          <cell r="BS1117"/>
          <cell r="BT1117" t="str">
            <v>นายถนอม สิงห์โต</v>
          </cell>
          <cell r="BU1117">
            <v>888165010312</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2596</v>
          </cell>
          <cell r="C1118">
            <v>1748</v>
          </cell>
          <cell r="D1118">
            <v>27</v>
          </cell>
          <cell r="E1118">
            <v>3</v>
          </cell>
          <cell r="F1118">
            <v>2567</v>
          </cell>
          <cell r="G1118">
            <v>800072107702</v>
          </cell>
          <cell r="H1118" t="str">
            <v>นางสาว</v>
          </cell>
          <cell r="I1118" t="str">
            <v>พิมพา</v>
          </cell>
          <cell r="J1118" t="str">
            <v>เพียรชัยภูมิหรือสิริเจริญพร</v>
          </cell>
          <cell r="K1118" t="str">
            <v>1-5016-00059-34-5</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125621.43</v>
          </cell>
          <cell r="R1118" t="str">
            <v>96,987.91</v>
          </cell>
          <cell r="S1118" t="str">
            <v>จังหวัดฮอด</v>
          </cell>
          <cell r="T1118" t="str">
            <v>ผบE793</v>
          </cell>
          <cell r="U1118">
            <v>2565</v>
          </cell>
          <cell r="V1118" t="str">
            <v>ผบE889</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สืบทรัพย์ครั้งที่ 1 30/5/2567//รายงาน 7/6/2567//</v>
          </cell>
          <cell r="BC1118"/>
          <cell r="BD1118"/>
          <cell r="BE1118"/>
          <cell r="BF1118"/>
          <cell r="BG1118"/>
          <cell r="BH1118"/>
          <cell r="BI1118"/>
          <cell r="BJ1118"/>
          <cell r="BK1118"/>
          <cell r="BL1118"/>
          <cell r="BM1118"/>
          <cell r="BN1118"/>
          <cell r="BO1118"/>
          <cell r="BP1118"/>
          <cell r="BQ1118"/>
          <cell r="BR1118"/>
          <cell r="BS1118"/>
          <cell r="BT1118" t="str">
            <v>นางสาวพิมพา เพียรชัยภูมิหรือสิริเจริญพร</v>
          </cell>
          <cell r="BU1118">
            <v>888165010308</v>
          </cell>
          <cell r="BV1118"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8" t="str">
            <v>จำเลยที่ 1
คู่สมรสจำเลยที่ 1
จำเลยที่ 2
คู่สมรสจำเลยที่ 2
จำเลยที่ 3
คู่สมรสจำเลยที่ 3</v>
          </cell>
          <cell r="BX1118" t="str">
            <v xml:space="preserve">1-5016-00059-34-5
5-5016-00004-43-8 
3-5016-00242-86-3
3-5016-00192-06-4
1-5016-00100-28-1
1-5099-01029-01-9
</v>
          </cell>
          <cell r="BY11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8" t="str">
            <v>ไม่พบ</v>
          </cell>
          <cell r="CA1118"/>
          <cell r="CB1118"/>
          <cell r="CC1118"/>
          <cell r="CD1118"/>
          <cell r="CE1118"/>
          <cell r="CF1118"/>
          <cell r="CG1118"/>
          <cell r="CH1118"/>
          <cell r="CI1118"/>
          <cell r="CJ1118"/>
          <cell r="CK1118"/>
          <cell r="CL1118"/>
          <cell r="CM1118"/>
          <cell r="CN1118"/>
          <cell r="CO1118"/>
        </row>
        <row r="1119">
          <cell r="B1119">
            <v>2597</v>
          </cell>
          <cell r="C1119">
            <v>1749</v>
          </cell>
          <cell r="D1119">
            <v>27</v>
          </cell>
          <cell r="E1119">
            <v>3</v>
          </cell>
          <cell r="F1119">
            <v>2567</v>
          </cell>
          <cell r="G1119">
            <v>800075381577</v>
          </cell>
          <cell r="H1119" t="str">
            <v>นางสาว</v>
          </cell>
          <cell r="I1119" t="str">
            <v>พิชญานันท์</v>
          </cell>
          <cell r="J1119" t="str">
            <v>ธาดาเสาวดี</v>
          </cell>
          <cell r="K1119" t="str">
            <v>5-5104-00009-01-0</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114054.33</v>
          </cell>
          <cell r="R1119" t="str">
            <v>128,368.82</v>
          </cell>
          <cell r="S1119" t="str">
            <v>จังหวัดฮอด</v>
          </cell>
          <cell r="T1119" t="str">
            <v>ผบE797</v>
          </cell>
          <cell r="U1119">
            <v>2565</v>
          </cell>
          <cell r="V1119" t="str">
            <v>ผบE892</v>
          </cell>
          <cell r="W1119">
            <v>2565</v>
          </cell>
          <cell r="X1119"/>
          <cell r="Y1119"/>
          <cell r="Z1119"/>
          <cell r="AA1119">
            <v>11</v>
          </cell>
          <cell r="AB1119">
            <v>10</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 14/05/67//ลงผล 21/5/67//รายงานผล21/5/67</v>
          </cell>
          <cell r="BC1119"/>
          <cell r="BD1119"/>
          <cell r="BE1119"/>
          <cell r="BF1119"/>
          <cell r="BG1119"/>
          <cell r="BH1119"/>
          <cell r="BI1119"/>
          <cell r="BJ1119"/>
          <cell r="BK1119"/>
          <cell r="BL1119"/>
          <cell r="BM1119"/>
          <cell r="BN1119"/>
          <cell r="BO1119"/>
          <cell r="BP1119"/>
          <cell r="BQ1119"/>
          <cell r="BR1119"/>
          <cell r="BS1119"/>
          <cell r="BT1119" t="str">
            <v>นางสาวพิชญานันท์ ธาดาเสาวดี</v>
          </cell>
          <cell r="BU1119">
            <v>888165010314</v>
          </cell>
          <cell r="BV1119"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19" t="str">
            <v>จำเลยที่ 1
จำเลยที่ 2
คู่สมรสจำเลยที่ 2
จำเลยที่ 3
คู่สมรสจำเลยที่ 3</v>
          </cell>
          <cell r="BX1119" t="str">
            <v>5-5104-00009-01-0
1-5016-00007-91-4
1-5104-00019-23-3
3-5016-00193-77-3
3-5016-00193-70-6</v>
          </cell>
          <cell r="BY111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19" t="str">
            <v>ไม่พบ</v>
          </cell>
          <cell r="CA1119"/>
          <cell r="CB1119"/>
          <cell r="CC1119"/>
          <cell r="CD1119"/>
          <cell r="CE1119"/>
          <cell r="CF1119"/>
          <cell r="CG1119"/>
          <cell r="CH1119"/>
          <cell r="CI1119"/>
          <cell r="CJ1119"/>
          <cell r="CK1119"/>
          <cell r="CL1119"/>
          <cell r="CM1119"/>
          <cell r="CN1119"/>
          <cell r="CO1119"/>
        </row>
        <row r="1120">
          <cell r="B1120">
            <v>2598</v>
          </cell>
          <cell r="C1120">
            <v>1750</v>
          </cell>
          <cell r="D1120">
            <v>27</v>
          </cell>
          <cell r="E1120">
            <v>3</v>
          </cell>
          <cell r="F1120">
            <v>2567</v>
          </cell>
          <cell r="G1120">
            <v>800064859716</v>
          </cell>
          <cell r="H1120" t="str">
            <v>นาย</v>
          </cell>
          <cell r="I1120" t="str">
            <v>วิฑูรย์</v>
          </cell>
          <cell r="J1120" t="str">
            <v>บรรทา</v>
          </cell>
          <cell r="K1120" t="str">
            <v>3-5016-000002-33-4</v>
          </cell>
          <cell r="L1120" t="str">
            <v>ฮอด</v>
          </cell>
          <cell r="M1120" t="str">
            <v>เชียงใหม่ 3</v>
          </cell>
          <cell r="N1120">
            <v>8</v>
          </cell>
          <cell r="O1120" t="str">
            <v>สินเชื่อธนาคารประชาชน</v>
          </cell>
          <cell r="P1120" t="str">
            <v>1.บุคคลค้ำประกัน</v>
          </cell>
          <cell r="Q1120">
            <v>165337.04</v>
          </cell>
          <cell r="R1120" t="str">
            <v>121,593.04</v>
          </cell>
          <cell r="S1120" t="str">
            <v>จังหวัดฮอด</v>
          </cell>
          <cell r="T1120" t="str">
            <v>ผบE1055</v>
          </cell>
          <cell r="U1120">
            <v>2566</v>
          </cell>
          <cell r="V1120" t="str">
            <v>ผบE1394</v>
          </cell>
          <cell r="W1120">
            <v>2566</v>
          </cell>
          <cell r="X1120"/>
          <cell r="Y1120"/>
          <cell r="Z1120"/>
          <cell r="AA1120">
            <v>6</v>
          </cell>
          <cell r="AB1120">
            <v>12</v>
          </cell>
          <cell r="AC1120">
            <v>2566</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สืบแล้ว รายงานผล25/6/2567</v>
          </cell>
          <cell r="BC1120"/>
          <cell r="BD1120"/>
          <cell r="BE1120"/>
          <cell r="BF1120"/>
          <cell r="BG1120"/>
          <cell r="BH1120"/>
          <cell r="BI1120"/>
          <cell r="BJ1120"/>
          <cell r="BK1120"/>
          <cell r="BL1120"/>
          <cell r="BM1120"/>
          <cell r="BN1120"/>
          <cell r="BO1120"/>
          <cell r="BP1120"/>
          <cell r="BQ1120"/>
          <cell r="BR1120"/>
          <cell r="BS1120"/>
          <cell r="BT1120" t="str">
            <v>นายวิฑูรย์ บรรทา</v>
          </cell>
          <cell r="BU1120">
            <v>888165010303</v>
          </cell>
          <cell r="BV1120"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0" t="str">
            <v>จำเลยที่ 1
คู่สมรสจำเลยที่ 1
จำเลยที่ 2
คู่สมรสจำเลยที่ 2
ในฐานะทายาทโดยธรรม
จำเลยที่ 3</v>
          </cell>
          <cell r="BX1120" t="str">
            <v>3-5016-00010-33-4
5-5016-01088-94-9
3-5016-00017-13-4
3-5016-00017-52-5
3-5016-00002-36-6
1-5015-00056-17-6</v>
          </cell>
          <cell r="BY1120"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0"/>
          <cell r="CA1120"/>
          <cell r="CB1120"/>
          <cell r="CC1120"/>
          <cell r="CD1120"/>
          <cell r="CE1120"/>
          <cell r="CF1120"/>
          <cell r="CG1120"/>
          <cell r="CH1120"/>
          <cell r="CI1120"/>
          <cell r="CJ1120"/>
          <cell r="CK1120"/>
          <cell r="CL1120"/>
          <cell r="CM1120"/>
          <cell r="CN1120"/>
          <cell r="CO1120"/>
        </row>
        <row r="1121">
          <cell r="B1121">
            <v>2599</v>
          </cell>
          <cell r="C1121">
            <v>1751</v>
          </cell>
          <cell r="D1121">
            <v>27</v>
          </cell>
          <cell r="E1121">
            <v>3</v>
          </cell>
          <cell r="F1121">
            <v>2567</v>
          </cell>
          <cell r="G1121">
            <v>800072531240</v>
          </cell>
          <cell r="H1121" t="str">
            <v>นาย</v>
          </cell>
          <cell r="I1121" t="str">
            <v>เกร็ดทอง</v>
          </cell>
          <cell r="J1121" t="str">
            <v>ภูดอนตอง</v>
          </cell>
          <cell r="K1121" t="str">
            <v>3-5106-00262-32-4</v>
          </cell>
          <cell r="L1121" t="str">
            <v>ฮอด</v>
          </cell>
          <cell r="M1121" t="str">
            <v>เชียงใหม่ 3</v>
          </cell>
          <cell r="N1121">
            <v>8</v>
          </cell>
          <cell r="O1121" t="str">
            <v>สินเชื่อพัฒนาองค์กรชุมชน (รายบุคคล)</v>
          </cell>
          <cell r="P1121" t="str">
            <v>1.บุคคลค้ำประกัน</v>
          </cell>
          <cell r="Q1121">
            <v>164956.35999999999</v>
          </cell>
          <cell r="R1121" t="str">
            <v>128,368.82</v>
          </cell>
          <cell r="S1121" t="str">
            <v>จังหวัดฮอด</v>
          </cell>
          <cell r="T1121" t="str">
            <v>ผบE673</v>
          </cell>
          <cell r="U1121">
            <v>2565</v>
          </cell>
          <cell r="V1121" t="str">
            <v>ผบE773</v>
          </cell>
          <cell r="W1121">
            <v>2565</v>
          </cell>
          <cell r="X1121"/>
          <cell r="Y1121"/>
          <cell r="Z1121"/>
          <cell r="AA1121">
            <v>11</v>
          </cell>
          <cell r="AB1121">
            <v>10</v>
          </cell>
          <cell r="AC1121">
            <v>2565</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สืบทรัพย์ 14/05/67//ลงผล 21/5/67//รายงานผล21/5/67</v>
          </cell>
          <cell r="BC1121"/>
          <cell r="BD1121"/>
          <cell r="BE1121"/>
          <cell r="BF1121"/>
          <cell r="BG1121"/>
          <cell r="BH1121"/>
          <cell r="BI1121"/>
          <cell r="BJ1121"/>
          <cell r="BK1121"/>
          <cell r="BL1121"/>
          <cell r="BM1121"/>
          <cell r="BN1121"/>
          <cell r="BO1121"/>
          <cell r="BP1121"/>
          <cell r="BQ1121"/>
          <cell r="BR1121"/>
          <cell r="BS1121"/>
          <cell r="BT1121" t="str">
            <v>นายเกร็ดทอง ภูดอนตอง</v>
          </cell>
          <cell r="BU1121">
            <v>888165010320</v>
          </cell>
          <cell r="BV1121" t="str">
            <v>2.นางสาวเดวิกา  บรรเทา</v>
          </cell>
          <cell r="BW1121" t="str">
            <v>จำเลยที่ 1
จำเลยที่ 2
จำเลยที่ 3
คู่สมรสจำเลยที่ 3</v>
          </cell>
          <cell r="BX1121" t="str">
            <v xml:space="preserve">3-5106-00262-32-4
3-5002-00121-92-8
3-3508-00973-70-6
3-5016-00086-45-4
</v>
          </cell>
          <cell r="BY112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1" t="str">
            <v>ไม่พบ</v>
          </cell>
          <cell r="CA1121"/>
          <cell r="CB1121">
            <v>4</v>
          </cell>
          <cell r="CC1121"/>
          <cell r="CD1121"/>
          <cell r="CE1121"/>
          <cell r="CF1121"/>
          <cell r="CG1121"/>
          <cell r="CH1121"/>
          <cell r="CI1121"/>
          <cell r="CJ1121"/>
          <cell r="CK1121"/>
          <cell r="CL1121"/>
          <cell r="CM1121"/>
          <cell r="CN1121"/>
          <cell r="CO1121"/>
        </row>
        <row r="1122">
          <cell r="B1122">
            <v>2600</v>
          </cell>
          <cell r="C1122">
            <v>1752</v>
          </cell>
          <cell r="D1122">
            <v>27</v>
          </cell>
          <cell r="E1122">
            <v>3</v>
          </cell>
          <cell r="F1122">
            <v>2567</v>
          </cell>
          <cell r="G1122" t="str">
            <v>800089557063, 
800112806768</v>
          </cell>
          <cell r="H1122" t="str">
            <v>นาย</v>
          </cell>
          <cell r="I1122" t="str">
            <v>ณัฐพงศ์</v>
          </cell>
          <cell r="J1122" t="str">
            <v>เพชรเสนา</v>
          </cell>
          <cell r="K1122" t="str">
            <v>1-5099-70107-90-2</v>
          </cell>
          <cell r="L1122" t="str">
            <v>บิ๊กซี หางดง, 
ดอยเต่า</v>
          </cell>
          <cell r="M1122" t="str">
            <v>เชียงใหม่ 3</v>
          </cell>
          <cell r="N1122">
            <v>8</v>
          </cell>
          <cell r="O1122" t="str">
            <v>สินเชื่อธนาคารประชาชน, สินเชื่อผู้มีอาชีพอิสระ COVID-19 (PSA)</v>
          </cell>
          <cell r="P1122" t="str">
            <v>1.บุคคลค้ำประกัน</v>
          </cell>
          <cell r="Q1122">
            <v>96755.93</v>
          </cell>
          <cell r="R1122" t="str">
            <v>65,304.00</v>
          </cell>
          <cell r="S1122" t="str">
            <v>จังหวัดฮอด</v>
          </cell>
          <cell r="T1122" t="str">
            <v>ผบE210</v>
          </cell>
          <cell r="U1122">
            <v>2566</v>
          </cell>
          <cell r="V1122" t="str">
            <v>ผบE420</v>
          </cell>
          <cell r="W1122">
            <v>2566</v>
          </cell>
          <cell r="X1122"/>
          <cell r="Y1122"/>
          <cell r="Z1122"/>
          <cell r="AA1122">
            <v>8</v>
          </cell>
          <cell r="AB1122">
            <v>5</v>
          </cell>
          <cell r="AC1122">
            <v>2566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cell r="BM1122"/>
          <cell r="BN1122"/>
          <cell r="BO1122"/>
          <cell r="BP1122"/>
          <cell r="BQ1122"/>
          <cell r="BR1122"/>
          <cell r="BS1122"/>
          <cell r="BT1122" t="str">
            <v>นายณัฐพงศ์ เพชรเสนา</v>
          </cell>
          <cell r="BU1122">
            <v>888165010638</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2601</v>
          </cell>
          <cell r="C1123">
            <v>1753</v>
          </cell>
          <cell r="D1123">
            <v>27</v>
          </cell>
          <cell r="E1123">
            <v>3</v>
          </cell>
          <cell r="F1123">
            <v>2567</v>
          </cell>
          <cell r="G1123">
            <v>800054860989</v>
          </cell>
          <cell r="H1123" t="str">
            <v>นางสาว</v>
          </cell>
          <cell r="I1123" t="str">
            <v>สาวิตรี</v>
          </cell>
          <cell r="J1123" t="str">
            <v>งามช่วง</v>
          </cell>
          <cell r="K1123" t="str">
            <v>1-5003-00008-67-1</v>
          </cell>
          <cell r="L1123" t="str">
            <v>แม่แจ่ม</v>
          </cell>
          <cell r="M1123" t="str">
            <v>เชียงใหม่ 3</v>
          </cell>
          <cell r="N1123">
            <v>8</v>
          </cell>
          <cell r="O1123" t="str">
            <v>สินเชื่อพัฒนาองค์กรชุมชน (รายบุคคล)</v>
          </cell>
          <cell r="P1123" t="str">
            <v>1.บุคคลค้ำประกัน</v>
          </cell>
          <cell r="Q1123">
            <v>159692.53</v>
          </cell>
          <cell r="R1123" t="str">
            <v>112,455.72</v>
          </cell>
          <cell r="S1123" t="str">
            <v>จังหวัดฮอด</v>
          </cell>
          <cell r="T1123" t="str">
            <v>ผบE713</v>
          </cell>
          <cell r="U1123">
            <v>2566</v>
          </cell>
          <cell r="V1123" t="str">
            <v>ผบE911</v>
          </cell>
          <cell r="W1123">
            <v>2566</v>
          </cell>
          <cell r="X1123"/>
          <cell r="Y1123"/>
          <cell r="Z1123"/>
          <cell r="AA1123">
            <v>26</v>
          </cell>
          <cell r="AB1123">
            <v>7</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cell r="BM1123"/>
          <cell r="BN1123"/>
          <cell r="BO1123"/>
          <cell r="BP1123"/>
          <cell r="BQ1123"/>
          <cell r="BR1123"/>
          <cell r="BS1123"/>
          <cell r="BT1123" t="str">
            <v>นางสาวสาวิตรี งามช่วง</v>
          </cell>
          <cell r="BU1123">
            <v>888166010140</v>
          </cell>
          <cell r="BV1123" t="str">
            <v>3.นายปริญญา  แก้วมา</v>
          </cell>
          <cell r="BW1123"/>
          <cell r="BX1123"/>
          <cell r="BY1123"/>
          <cell r="BZ1123"/>
          <cell r="CA1123"/>
          <cell r="CB1123"/>
          <cell r="CC1123"/>
          <cell r="CD1123"/>
          <cell r="CE1123"/>
          <cell r="CF1123"/>
          <cell r="CG1123"/>
          <cell r="CH1123"/>
          <cell r="CI1123"/>
          <cell r="CJ1123"/>
          <cell r="CK1123"/>
          <cell r="CL1123"/>
          <cell r="CM1123"/>
          <cell r="CN1123"/>
          <cell r="CO1123"/>
        </row>
        <row r="1124">
          <cell r="B1124">
            <v>2602</v>
          </cell>
          <cell r="C1124">
            <v>1754</v>
          </cell>
          <cell r="D1124">
            <v>27</v>
          </cell>
          <cell r="E1124">
            <v>3</v>
          </cell>
          <cell r="F1124">
            <v>2567</v>
          </cell>
          <cell r="G1124">
            <v>800039045938</v>
          </cell>
          <cell r="H1124" t="str">
            <v>นาย</v>
          </cell>
          <cell r="I1124" t="str">
            <v>วิทยาหรือธัชชยุต</v>
          </cell>
          <cell r="J1124" t="str">
            <v>ใจบานหรือหิรัญวิทยา</v>
          </cell>
          <cell r="K1124" t="str">
            <v>1-5299-00414-60-1</v>
          </cell>
          <cell r="L1124" t="str">
            <v>แม่แจ่ม</v>
          </cell>
          <cell r="M1124" t="str">
            <v>เชียงใหม่ 3</v>
          </cell>
          <cell r="N1124">
            <v>8</v>
          </cell>
          <cell r="O1124" t="str">
            <v>สินเชื่อห้องแถว</v>
          </cell>
          <cell r="P1124" t="str">
            <v>1.บุคคลค้ำประกัน</v>
          </cell>
          <cell r="Q1124">
            <v>350607.48</v>
          </cell>
          <cell r="R1124" t="str">
            <v>285,849.09</v>
          </cell>
          <cell r="S1124" t="str">
            <v>จังหวัดเชียงใหม่</v>
          </cell>
          <cell r="T1124" t="str">
            <v>ผบE1517</v>
          </cell>
          <cell r="U1124">
            <v>2566</v>
          </cell>
          <cell r="V1124" t="str">
            <v>ผบE1915</v>
          </cell>
          <cell r="W1124">
            <v>2566</v>
          </cell>
          <cell r="X1124"/>
          <cell r="Y1124"/>
          <cell r="Z1124"/>
          <cell r="AA1124">
            <v>12</v>
          </cell>
          <cell r="AB1124">
            <v>10</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cell r="BM1124"/>
          <cell r="BN1124"/>
          <cell r="BO1124"/>
          <cell r="BP1124"/>
          <cell r="BQ1124"/>
          <cell r="BR1124"/>
          <cell r="BS1124"/>
          <cell r="BT1124" t="str">
            <v>นายวิทยาหรือธัชชยุต ใจบานหรือหิรัญวิทยา</v>
          </cell>
          <cell r="BU1124">
            <v>888166010136</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2603</v>
          </cell>
          <cell r="C1125">
            <v>1755</v>
          </cell>
          <cell r="D1125">
            <v>27</v>
          </cell>
          <cell r="E1125">
            <v>3</v>
          </cell>
          <cell r="F1125">
            <v>2567</v>
          </cell>
          <cell r="G1125">
            <v>800054861458</v>
          </cell>
          <cell r="H1125" t="str">
            <v>นาง</v>
          </cell>
          <cell r="I1125" t="str">
            <v>จิรภา</v>
          </cell>
          <cell r="J1125" t="str">
            <v>โอบอ้อม</v>
          </cell>
          <cell r="K1125" t="str">
            <v>3-5003-00048-75-1</v>
          </cell>
          <cell r="L1125" t="str">
            <v>แม่แจ่ม</v>
          </cell>
          <cell r="M1125" t="str">
            <v>เชียงใหม่ 3</v>
          </cell>
          <cell r="N1125">
            <v>8</v>
          </cell>
          <cell r="O1125" t="str">
            <v>สินเชื่อพัฒนาองค์กรชุมชน (รายบุคคล)</v>
          </cell>
          <cell r="P1125" t="str">
            <v>1.บุคคลค้ำประกัน</v>
          </cell>
          <cell r="Q1125">
            <v>61180.37</v>
          </cell>
          <cell r="R1125" t="str">
            <v>39,132.92</v>
          </cell>
          <cell r="S1125" t="str">
            <v>จังหวัดฮอด</v>
          </cell>
          <cell r="T1125" t="str">
            <v>ผบE717</v>
          </cell>
          <cell r="U1125">
            <v>2566</v>
          </cell>
          <cell r="V1125" t="str">
            <v>ผบE914</v>
          </cell>
          <cell r="W1125">
            <v>2566</v>
          </cell>
          <cell r="X1125"/>
          <cell r="Y1125"/>
          <cell r="Z1125"/>
          <cell r="AA1125">
            <v>26</v>
          </cell>
          <cell r="AB1125">
            <v>7</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cell r="BM1125"/>
          <cell r="BN1125"/>
          <cell r="BO1125"/>
          <cell r="BP1125"/>
          <cell r="BQ1125"/>
          <cell r="BR1125"/>
          <cell r="BS1125"/>
          <cell r="BT1125" t="str">
            <v>นางจิรภา โอบอ้อม</v>
          </cell>
          <cell r="BU1125">
            <v>888166010131</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2604</v>
          </cell>
          <cell r="C1126">
            <v>1756</v>
          </cell>
          <cell r="D1126">
            <v>27</v>
          </cell>
          <cell r="E1126">
            <v>3</v>
          </cell>
          <cell r="F1126">
            <v>2567</v>
          </cell>
          <cell r="G1126">
            <v>800075786957</v>
          </cell>
          <cell r="H1126" t="str">
            <v>นาย</v>
          </cell>
          <cell r="I1126" t="str">
            <v>โกวิทย์</v>
          </cell>
          <cell r="J1126" t="str">
            <v>สุรินทร์</v>
          </cell>
          <cell r="K1126" t="str">
            <v>1-5009-00085-77-4</v>
          </cell>
          <cell r="L1126" t="str">
            <v>อมก๋อย</v>
          </cell>
          <cell r="M1126" t="str">
            <v>เชียงใหม่ 3</v>
          </cell>
          <cell r="N1126">
            <v>8</v>
          </cell>
          <cell r="O1126" t="str">
            <v>สินเชื่อธนาคารประชาชน</v>
          </cell>
          <cell r="P1126" t="str">
            <v>1.บุคคลค้ำประกัน</v>
          </cell>
          <cell r="Q1126">
            <v>119337.52</v>
          </cell>
          <cell r="R1126" t="str">
            <v>37,381.44</v>
          </cell>
          <cell r="S1126" t="str">
            <v>จังหวัดแม่สะเรียง</v>
          </cell>
          <cell r="T1126" t="str">
            <v>ผบE325</v>
          </cell>
          <cell r="U1126">
            <v>2566</v>
          </cell>
          <cell r="V1126" t="str">
            <v>ผบE387</v>
          </cell>
          <cell r="W1126">
            <v>2566</v>
          </cell>
          <cell r="X1126">
            <v>4</v>
          </cell>
          <cell r="Y1126">
            <v>10</v>
          </cell>
          <cell r="Z1126">
            <v>2566</v>
          </cell>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cell r="BM1126"/>
          <cell r="BN1126"/>
          <cell r="BO1126"/>
          <cell r="BP1126"/>
          <cell r="BQ1126"/>
          <cell r="BR1126"/>
          <cell r="BS1126"/>
          <cell r="BT1126" t="str">
            <v>นายโกวิทย์ สุรินทร์</v>
          </cell>
          <cell r="BU1126">
            <v>888166010130</v>
          </cell>
          <cell r="BV1126" t="str">
            <v>4.นางสาวจุฬาลักษณ์  หลงมณี</v>
          </cell>
          <cell r="BW1126"/>
          <cell r="BX1126"/>
          <cell r="BY1126"/>
          <cell r="BZ1126"/>
          <cell r="CA1126"/>
          <cell r="CB1126"/>
          <cell r="CC1126"/>
          <cell r="CD1126"/>
          <cell r="CE1126"/>
          <cell r="CF1126"/>
          <cell r="CG1126"/>
          <cell r="CH1126"/>
          <cell r="CI1126"/>
          <cell r="CJ1126"/>
          <cell r="CK1126"/>
          <cell r="CL1126"/>
          <cell r="CM1126"/>
          <cell r="CN1126"/>
          <cell r="CO1126"/>
        </row>
        <row r="1127">
          <cell r="B1127">
            <v>2605</v>
          </cell>
          <cell r="C1127">
            <v>1757</v>
          </cell>
          <cell r="D1127">
            <v>27</v>
          </cell>
          <cell r="E1127">
            <v>3</v>
          </cell>
          <cell r="F1127">
            <v>2567</v>
          </cell>
          <cell r="G1127">
            <v>800050353054</v>
          </cell>
          <cell r="H1127" t="str">
            <v>นาย</v>
          </cell>
          <cell r="I1127" t="str">
            <v>เสร็จสาร</v>
          </cell>
          <cell r="J1127" t="str">
            <v>ตั๋นแก้ว</v>
          </cell>
          <cell r="K1127" t="str">
            <v>3-5017-00002-72-4</v>
          </cell>
          <cell r="L1127" t="str">
            <v>ดอยเต่า</v>
          </cell>
          <cell r="M1127" t="str">
            <v>เชียงใหม่ 3</v>
          </cell>
          <cell r="N1127">
            <v>8</v>
          </cell>
          <cell r="O1127" t="str">
            <v>สินเชื่อธนาคารประชาชน</v>
          </cell>
          <cell r="P1127" t="str">
            <v>1.บุคคลค้ำประกัน</v>
          </cell>
          <cell r="Q1127">
            <v>112740.68</v>
          </cell>
          <cell r="R1127" t="str">
            <v>82,828.68</v>
          </cell>
          <cell r="S1127" t="str">
            <v>จังหวัดฮอด</v>
          </cell>
          <cell r="T1127" t="str">
            <v>ผบE851</v>
          </cell>
          <cell r="U1127">
            <v>2566</v>
          </cell>
          <cell r="V1127" t="str">
            <v>ผบE1097</v>
          </cell>
          <cell r="W1127">
            <v>2566</v>
          </cell>
          <cell r="X1127"/>
          <cell r="Y1127"/>
          <cell r="Z1127"/>
          <cell r="AA1127">
            <v>18</v>
          </cell>
          <cell r="AB1127">
            <v>9</v>
          </cell>
          <cell r="AC1127">
            <v>2566</v>
          </cell>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cell r="BM1127"/>
          <cell r="BN1127"/>
          <cell r="BO1127"/>
          <cell r="BP1127"/>
          <cell r="BQ1127"/>
          <cell r="BR1127"/>
          <cell r="BS1127"/>
          <cell r="BT1127" t="str">
            <v>นายเสร็จสาร ตั๋นแก้ว</v>
          </cell>
          <cell r="BU1127">
            <v>888166010124</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2606</v>
          </cell>
          <cell r="C1128">
            <v>1758</v>
          </cell>
          <cell r="D1128">
            <v>27</v>
          </cell>
          <cell r="E1128">
            <v>3</v>
          </cell>
          <cell r="F1128">
            <v>2567</v>
          </cell>
          <cell r="G1128">
            <v>859051000982</v>
          </cell>
          <cell r="H1128" t="str">
            <v>นาง, นาย</v>
          </cell>
          <cell r="I1128" t="str">
            <v>แพร, บุญเจือ</v>
          </cell>
          <cell r="J1128" t="str">
            <v>ทิพเนตร, ทิพเนตร</v>
          </cell>
          <cell r="K1128" t="str">
            <v>3-5017-00101-59-5</v>
          </cell>
          <cell r="L1128" t="str">
            <v>ดอยเต่า</v>
          </cell>
          <cell r="M1128" t="str">
            <v>เชียงใหม่ 3</v>
          </cell>
          <cell r="N1128">
            <v>8</v>
          </cell>
          <cell r="O1128" t="str">
            <v>สินเชื่อเพื่อพัฒนากลุ่มอาชีพ</v>
          </cell>
          <cell r="P1128" t="str">
            <v>1.บุคคลค้ำประกัน</v>
          </cell>
          <cell r="Q1128">
            <v>106804.96</v>
          </cell>
          <cell r="R1128" t="str">
            <v>92,370.02</v>
          </cell>
          <cell r="S1128" t="str">
            <v>จังหวัดฮอด</v>
          </cell>
          <cell r="T1128" t="str">
            <v>ผบE855</v>
          </cell>
          <cell r="U1128">
            <v>2566</v>
          </cell>
          <cell r="V1128" t="str">
            <v>ผบE1249</v>
          </cell>
          <cell r="W1128">
            <v>2566</v>
          </cell>
          <cell r="X1128"/>
          <cell r="Y1128"/>
          <cell r="Z1128"/>
          <cell r="AA1128">
            <v>24</v>
          </cell>
          <cell r="AB1128">
            <v>10</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cell r="BM1128"/>
          <cell r="BN1128"/>
          <cell r="BO1128"/>
          <cell r="BP1128"/>
          <cell r="BQ1128"/>
          <cell r="BR1128"/>
          <cell r="BS1128"/>
          <cell r="BT1128" t="str">
            <v>นาง, นายแพร, บุญเจือ ทิพเนตร, ทิพเนตร</v>
          </cell>
          <cell r="BU1128">
            <v>888166010123</v>
          </cell>
          <cell r="BV1128" t="str">
            <v>5.นางขันแก้ว  ไชยสิริ</v>
          </cell>
          <cell r="BW1128"/>
          <cell r="BX1128"/>
          <cell r="BY1128"/>
          <cell r="BZ1128"/>
          <cell r="CA1128"/>
          <cell r="CB1128"/>
          <cell r="CC1128"/>
          <cell r="CD1128"/>
          <cell r="CE1128"/>
          <cell r="CF1128"/>
          <cell r="CG1128"/>
          <cell r="CH1128"/>
          <cell r="CI1128"/>
          <cell r="CJ1128"/>
          <cell r="CK1128"/>
          <cell r="CL1128"/>
          <cell r="CM1128"/>
          <cell r="CN1128"/>
          <cell r="CO1128"/>
        </row>
        <row r="1129">
          <cell r="B1129">
            <v>2607</v>
          </cell>
          <cell r="C1129">
            <v>1759</v>
          </cell>
          <cell r="D1129">
            <v>27</v>
          </cell>
          <cell r="E1129">
            <v>3</v>
          </cell>
          <cell r="F1129">
            <v>2567</v>
          </cell>
          <cell r="G1129">
            <v>800113034774</v>
          </cell>
          <cell r="H1129" t="str">
            <v>นาย</v>
          </cell>
          <cell r="I1129" t="str">
            <v>สัณหรส</v>
          </cell>
          <cell r="J1129" t="str">
            <v>หย่าจอ</v>
          </cell>
          <cell r="K1129" t="str">
            <v>5-5018-00027-52-1</v>
          </cell>
          <cell r="L1129" t="str">
            <v>อมก๋อย</v>
          </cell>
          <cell r="M1129" t="str">
            <v>เชียงใหม่ 3</v>
          </cell>
          <cell r="N1129">
            <v>8</v>
          </cell>
          <cell r="O1129" t="str">
            <v>สินเชื่อธนาคารประชาชน</v>
          </cell>
          <cell r="P1129" t="str">
            <v>1.บุคคลค้ำประกัน</v>
          </cell>
          <cell r="Q1129">
            <v>37999.879999999997</v>
          </cell>
          <cell r="R1129" t="str">
            <v>35,040.38</v>
          </cell>
          <cell r="S1129" t="str">
            <v>จังหวัดฮอด</v>
          </cell>
          <cell r="T1129" t="str">
            <v>ผบE721</v>
          </cell>
          <cell r="U1129">
            <v>2566</v>
          </cell>
          <cell r="V1129" t="str">
            <v>ผบE1028</v>
          </cell>
          <cell r="W1129">
            <v>2566</v>
          </cell>
          <cell r="X1129"/>
          <cell r="Y1129"/>
          <cell r="Z1129"/>
          <cell r="AA1129">
            <v>29</v>
          </cell>
          <cell r="AB1129">
            <v>8</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cell r="BM1129"/>
          <cell r="BN1129"/>
          <cell r="BO1129"/>
          <cell r="BP1129"/>
          <cell r="BQ1129"/>
          <cell r="BR1129"/>
          <cell r="BS1129"/>
          <cell r="BT1129" t="str">
            <v>นายสัณหรส หย่าจอ</v>
          </cell>
          <cell r="BU1129">
            <v>888166010118</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2608</v>
          </cell>
          <cell r="C1130">
            <v>1760</v>
          </cell>
          <cell r="D1130">
            <v>27</v>
          </cell>
          <cell r="E1130">
            <v>3</v>
          </cell>
          <cell r="F1130">
            <v>2567</v>
          </cell>
          <cell r="G1130">
            <v>800107936489</v>
          </cell>
          <cell r="H1130" t="str">
            <v>นาย</v>
          </cell>
          <cell r="I1130" t="str">
            <v>ไพรศาล</v>
          </cell>
          <cell r="J1130" t="str">
            <v>คำใจ</v>
          </cell>
          <cell r="K1130" t="str">
            <v>3-5018-00226-75-6</v>
          </cell>
          <cell r="L1130" t="str">
            <v>อมก๋อย</v>
          </cell>
          <cell r="M1130" t="str">
            <v>เชียงใหม่ 3</v>
          </cell>
          <cell r="N1130">
            <v>8</v>
          </cell>
          <cell r="O1130" t="str">
            <v>สินเชื่อธนาคารประชาชน</v>
          </cell>
          <cell r="P1130" t="str">
            <v>1.บุคคลค้ำประกัน</v>
          </cell>
          <cell r="Q1130">
            <v>29130.3</v>
          </cell>
          <cell r="R1130" t="str">
            <v>27,251.56</v>
          </cell>
          <cell r="S1130" t="str">
            <v>จังหวัดฮอด</v>
          </cell>
          <cell r="T1130" t="str">
            <v>ผบE711</v>
          </cell>
          <cell r="U1130">
            <v>2566</v>
          </cell>
          <cell r="V1130" t="str">
            <v>ผบE910</v>
          </cell>
          <cell r="W1130">
            <v>2566</v>
          </cell>
          <cell r="X1130"/>
          <cell r="Y1130"/>
          <cell r="Z1130"/>
          <cell r="AA1130">
            <v>26</v>
          </cell>
          <cell r="AB1130">
            <v>7</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cell r="BM1130"/>
          <cell r="BN1130"/>
          <cell r="BO1130"/>
          <cell r="BP1130"/>
          <cell r="BQ1130"/>
          <cell r="BR1130"/>
          <cell r="BS1130"/>
          <cell r="BT1130" t="str">
            <v>นายไพรศาล คำใจ</v>
          </cell>
          <cell r="BU1130">
            <v>888166010117</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2609</v>
          </cell>
          <cell r="C1131">
            <v>1761</v>
          </cell>
          <cell r="D1131">
            <v>27</v>
          </cell>
          <cell r="E1131">
            <v>3</v>
          </cell>
          <cell r="F1131">
            <v>2567</v>
          </cell>
          <cell r="G1131">
            <v>800142171738</v>
          </cell>
          <cell r="H1131" t="str">
            <v>นาย</v>
          </cell>
          <cell r="I1131" t="str">
            <v>พนิตพันธ์</v>
          </cell>
          <cell r="J1131" t="str">
            <v>เจริญปัญญาเนตร</v>
          </cell>
          <cell r="K1131" t="str">
            <v>1-5018-00104-04-2</v>
          </cell>
          <cell r="L1131" t="str">
            <v>อมก๋อย</v>
          </cell>
          <cell r="M1131" t="str">
            <v>เชียงใหม่ 3</v>
          </cell>
          <cell r="N1131">
            <v>8</v>
          </cell>
          <cell r="O1131" t="str">
            <v>สินเชื่อธนาคารประชาชน</v>
          </cell>
          <cell r="P1131" t="str">
            <v>1.บุคคลค้ำประกัน</v>
          </cell>
          <cell r="Q1131">
            <v>43850.9</v>
          </cell>
          <cell r="R1131" t="str">
            <v>38,059.86</v>
          </cell>
          <cell r="S1131" t="str">
            <v>จังหวัดฮอด</v>
          </cell>
          <cell r="T1131" t="str">
            <v>ผบE852</v>
          </cell>
          <cell r="U1131">
            <v>2566</v>
          </cell>
          <cell r="V1131" t="str">
            <v>ผบE1098</v>
          </cell>
          <cell r="W1131">
            <v>2566</v>
          </cell>
          <cell r="X1131"/>
          <cell r="Y1131"/>
          <cell r="Z1131"/>
          <cell r="AA1131">
            <v>18</v>
          </cell>
          <cell r="AB1131">
            <v>9</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cell r="BM1131"/>
          <cell r="BN1131"/>
          <cell r="BO1131"/>
          <cell r="BP1131"/>
          <cell r="BQ1131"/>
          <cell r="BR1131"/>
          <cell r="BS1131"/>
          <cell r="BT1131" t="str">
            <v>นายพนิตพันธ์ เจริญปัญญาเนตร</v>
          </cell>
          <cell r="BU1131">
            <v>888166010116</v>
          </cell>
          <cell r="BV1131" t="str">
            <v>6.นายเกรียงไกร  ไชยสิริ</v>
          </cell>
          <cell r="BW1131"/>
          <cell r="BX1131"/>
          <cell r="BY1131"/>
          <cell r="BZ1131"/>
          <cell r="CA1131"/>
          <cell r="CB1131"/>
          <cell r="CC1131"/>
          <cell r="CD1131"/>
          <cell r="CE1131"/>
          <cell r="CF1131"/>
          <cell r="CG1131"/>
          <cell r="CH1131"/>
          <cell r="CI1131"/>
          <cell r="CJ1131"/>
          <cell r="CK1131"/>
          <cell r="CL1131"/>
          <cell r="CM1131"/>
          <cell r="CN1131"/>
          <cell r="CO1131"/>
        </row>
        <row r="1132">
          <cell r="B1132">
            <v>2610</v>
          </cell>
          <cell r="C1132">
            <v>1762</v>
          </cell>
          <cell r="D1132">
            <v>27</v>
          </cell>
          <cell r="E1132">
            <v>3</v>
          </cell>
          <cell r="F1132">
            <v>2567</v>
          </cell>
          <cell r="G1132">
            <v>800044733387</v>
          </cell>
          <cell r="H1132" t="str">
            <v>นาง</v>
          </cell>
          <cell r="I1132" t="str">
            <v>กิรณา</v>
          </cell>
          <cell r="J1132" t="str">
            <v>เทียนเล็ก</v>
          </cell>
          <cell r="K1132" t="str">
            <v>3-2001-01341-53-1</v>
          </cell>
          <cell r="L1132" t="str">
            <v>อมก๋อย</v>
          </cell>
          <cell r="M1132" t="str">
            <v>เชียงใหม่ 3</v>
          </cell>
          <cell r="N1132">
            <v>8</v>
          </cell>
          <cell r="O1132" t="str">
            <v>สินเชื่อธนาคารประชาชน</v>
          </cell>
          <cell r="P1132" t="str">
            <v>1.บุคคลค้ำประกัน</v>
          </cell>
          <cell r="Q1132">
            <v>73633.149999999994</v>
          </cell>
          <cell r="R1132" t="str">
            <v>51,824.75</v>
          </cell>
          <cell r="S1132" t="str">
            <v>จังหวัดฮอด</v>
          </cell>
          <cell r="T1132" t="str">
            <v>ผบE853</v>
          </cell>
          <cell r="U1132">
            <v>2566</v>
          </cell>
          <cell r="V1132" t="str">
            <v>ผบE1104</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cell r="BM1132"/>
          <cell r="BN1132"/>
          <cell r="BO1132"/>
          <cell r="BP1132"/>
          <cell r="BQ1132"/>
          <cell r="BR1132"/>
          <cell r="BS1132"/>
          <cell r="BT1132" t="str">
            <v>นางกิรณา เทียนเล็ก</v>
          </cell>
          <cell r="BU1132">
            <v>888166010113</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2611</v>
          </cell>
          <cell r="C1133">
            <v>1763</v>
          </cell>
          <cell r="D1133">
            <v>27</v>
          </cell>
          <cell r="E1133">
            <v>3</v>
          </cell>
          <cell r="F1133">
            <v>2567</v>
          </cell>
          <cell r="G1133">
            <v>800082233597</v>
          </cell>
          <cell r="H1133" t="str">
            <v>นางสาว</v>
          </cell>
          <cell r="I1133" t="str">
            <v>รัตนาภรณ์</v>
          </cell>
          <cell r="J1133" t="str">
            <v>นามดี</v>
          </cell>
          <cell r="K1133" t="str">
            <v>1-5009-00106-51-8</v>
          </cell>
          <cell r="L1133" t="str">
            <v>ไชยปราการ</v>
          </cell>
          <cell r="M1133" t="str">
            <v>เชียงใหม่ 2</v>
          </cell>
          <cell r="N1133">
            <v>8</v>
          </cell>
          <cell r="O1133" t="str">
            <v>สินเชื่อธนาคารประชาชน</v>
          </cell>
          <cell r="P1133" t="str">
            <v>1.บุคคลค้ำประกัน</v>
          </cell>
          <cell r="Q1133">
            <v>127910.95</v>
          </cell>
          <cell r="R1133" t="str">
            <v>118,740.00</v>
          </cell>
          <cell r="S1133" t="str">
            <v xml:space="preserve"> จังหวัดฝาง</v>
          </cell>
          <cell r="T1133" t="str">
            <v>ผบ.394</v>
          </cell>
          <cell r="U1133">
            <v>2563</v>
          </cell>
          <cell r="V1133" t="str">
            <v>ผบ724</v>
          </cell>
          <cell r="W1133">
            <v>2563</v>
          </cell>
          <cell r="X1133">
            <v>3</v>
          </cell>
          <cell r="Y1133">
            <v>9</v>
          </cell>
          <cell r="Z1133">
            <v>2563</v>
          </cell>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cell r="BM1133"/>
          <cell r="BN1133"/>
          <cell r="BO1133"/>
          <cell r="BP1133"/>
          <cell r="BQ1133"/>
          <cell r="BR1133"/>
          <cell r="BS1133"/>
          <cell r="BT1133" t="str">
            <v>นางสาวรัตนาภรณ์ นามดี</v>
          </cell>
          <cell r="BU1133">
            <v>883163011451</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2615</v>
          </cell>
          <cell r="C1134">
            <v>1764</v>
          </cell>
          <cell r="D1134">
            <v>19</v>
          </cell>
          <cell r="E1134">
            <v>1</v>
          </cell>
          <cell r="F1134">
            <v>2567</v>
          </cell>
          <cell r="G1134">
            <v>80027769317</v>
          </cell>
          <cell r="H1134" t="str">
            <v>นาง</v>
          </cell>
          <cell r="I1134" t="str">
            <v>พจนา</v>
          </cell>
          <cell r="J1134" t="str">
            <v>บุญสุทธิ์</v>
          </cell>
          <cell r="K1134" t="str">
            <v>3-5013-00759-12-7</v>
          </cell>
          <cell r="L1134" t="str">
            <v>เชียงใหม่</v>
          </cell>
          <cell r="M1134" t="str">
            <v>เชียงใหม่ 1</v>
          </cell>
          <cell r="N1134">
            <v>8</v>
          </cell>
          <cell r="O1134" t="str">
            <v>สินเชื่อธนาคารประชาชน</v>
          </cell>
          <cell r="P1134" t="str">
            <v>1.บุคคลค้ำประกัน</v>
          </cell>
          <cell r="Q1134" t="str">
            <v>173,364.51</v>
          </cell>
          <cell r="R1134" t="str">
            <v>152,068.00</v>
          </cell>
          <cell r="S1134" t="str">
            <v>ศาลแขวนเชียงใหม่</v>
          </cell>
          <cell r="T1134" t="str">
            <v>ผบ.12763</v>
          </cell>
          <cell r="U1134">
            <v>2559</v>
          </cell>
          <cell r="V1134" t="str">
            <v>ผบ.24</v>
          </cell>
          <cell r="W1134">
            <v>2560</v>
          </cell>
          <cell r="X1134"/>
          <cell r="Y1134"/>
          <cell r="Z1134"/>
          <cell r="AA1134">
            <v>16</v>
          </cell>
          <cell r="AB1134">
            <v>1</v>
          </cell>
          <cell r="AC1134">
            <v>2560</v>
          </cell>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สืบครั้งที่ 1 5/6/2567//ลงผลวันที่ 8/6/2567//รายงานผลสืบทรัพย์11/6/2567//</v>
          </cell>
          <cell r="BC1134"/>
          <cell r="BD1134"/>
          <cell r="BE1134"/>
          <cell r="BF1134"/>
          <cell r="BG1134"/>
          <cell r="BH1134"/>
          <cell r="BI1134"/>
          <cell r="BJ1134"/>
          <cell r="BK1134"/>
          <cell r="BL1134"/>
          <cell r="BM1134"/>
          <cell r="BN1134"/>
          <cell r="BO1134"/>
          <cell r="BP1134"/>
          <cell r="BQ1134"/>
          <cell r="BR1134"/>
          <cell r="BS1134"/>
          <cell r="BT1134" t="str">
            <v>นางพจนา บุญสุทธิ์</v>
          </cell>
          <cell r="BU1134">
            <v>0</v>
          </cell>
          <cell r="BV1134" t="str">
            <v>1.นางพจนา  บุญสุทธิ์
2.จ.อ.บวร  บุญสุทธิ์
3.นายบรรจง  ไชยวงศ์</v>
          </cell>
          <cell r="BW1134" t="str">
            <v>จำเลยที่ 1
คู่สมรสจำเลยที่ 1
จำเลยที่ 2</v>
          </cell>
          <cell r="BX1134" t="str">
            <v>3-5013-00759-12-7
3-5001-00516-22-0 
3-5019-00619-39-3</v>
          </cell>
          <cell r="BY1134"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4"/>
          <cell r="CA1134"/>
          <cell r="CB1134"/>
          <cell r="CC1134"/>
          <cell r="CD1134" t="str">
            <v>นางพจนา บุญสุทธิ์</v>
          </cell>
          <cell r="CE1134"/>
          <cell r="CF1134"/>
          <cell r="CG1134"/>
          <cell r="CH1134"/>
          <cell r="CI1134"/>
          <cell r="CJ1134"/>
          <cell r="CK1134"/>
          <cell r="CL1134"/>
          <cell r="CM1134"/>
          <cell r="CN1134"/>
          <cell r="CO1134"/>
        </row>
        <row r="1135">
          <cell r="B1135">
            <v>2616</v>
          </cell>
          <cell r="C1135">
            <v>1765</v>
          </cell>
          <cell r="D1135">
            <v>19</v>
          </cell>
          <cell r="E1135">
            <v>1</v>
          </cell>
          <cell r="F1135">
            <v>2567</v>
          </cell>
          <cell r="G1135">
            <v>80002749715</v>
          </cell>
          <cell r="H1135" t="str">
            <v>นางสาว</v>
          </cell>
          <cell r="I1135" t="str">
            <v xml:space="preserve">อัญชลินทร์ </v>
          </cell>
          <cell r="J1135" t="str">
            <v>ธนะปรียวัชร์</v>
          </cell>
          <cell r="K1135" t="str">
            <v>3-5804-00368-97-8</v>
          </cell>
          <cell r="L1135" t="str">
            <v>ถนนทิพย์เนตร</v>
          </cell>
          <cell r="M1135" t="str">
            <v>เชียงใหม่ 1</v>
          </cell>
          <cell r="N1135">
            <v>8</v>
          </cell>
          <cell r="O1135" t="str">
            <v>สินเชื่อธนาคารประชาชน</v>
          </cell>
          <cell r="P1135" t="str">
            <v>1.บุคคลค้ำประกัน</v>
          </cell>
          <cell r="Q1135" t="str">
            <v>162,126.18</v>
          </cell>
          <cell r="R1135" t="str">
            <v>137,480.00</v>
          </cell>
          <cell r="S1135" t="str">
            <v>ศาลแขวนเชียงใหม่</v>
          </cell>
          <cell r="T1135" t="str">
            <v>ผบ.12764</v>
          </cell>
          <cell r="U1135">
            <v>2559</v>
          </cell>
          <cell r="V1135" t="str">
            <v>ผบ.379</v>
          </cell>
          <cell r="W1135">
            <v>2560</v>
          </cell>
          <cell r="X1135"/>
          <cell r="Y1135"/>
          <cell r="Z1135"/>
          <cell r="AA1135">
            <v>30</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cell r="BM1135"/>
          <cell r="BN1135"/>
          <cell r="BO1135"/>
          <cell r="BP1135"/>
          <cell r="BQ1135"/>
          <cell r="BR1135"/>
          <cell r="BS1135"/>
          <cell r="BT1135" t="str">
            <v>นางสาวอัญชลินทร์  ธนะปรียวัชร์</v>
          </cell>
          <cell r="BU1135">
            <v>0</v>
          </cell>
          <cell r="BV1135"/>
          <cell r="BW1135"/>
          <cell r="BX1135"/>
          <cell r="BY1135"/>
          <cell r="BZ1135"/>
          <cell r="CA1135"/>
          <cell r="CB1135"/>
          <cell r="CC1135"/>
          <cell r="CD1135" t="str">
            <v>นางสาวอัญชลินทร์  ธนะปรียวัชร์</v>
          </cell>
          <cell r="CE1135"/>
          <cell r="CF1135"/>
          <cell r="CG1135"/>
          <cell r="CH1135"/>
          <cell r="CI1135"/>
          <cell r="CJ1135"/>
          <cell r="CK1135"/>
          <cell r="CL1135"/>
          <cell r="CM1135"/>
          <cell r="CN1135"/>
          <cell r="CO1135"/>
        </row>
        <row r="1136">
          <cell r="B1136">
            <v>2618</v>
          </cell>
          <cell r="C1136">
            <v>1765</v>
          </cell>
          <cell r="D1136">
            <v>26</v>
          </cell>
          <cell r="E1136">
            <v>6</v>
          </cell>
          <cell r="F1136">
            <v>2567</v>
          </cell>
          <cell r="G1136">
            <v>800085055963</v>
          </cell>
          <cell r="H1136" t="str">
            <v>นาง</v>
          </cell>
          <cell r="I1136" t="str">
            <v>ประนอม</v>
          </cell>
          <cell r="J1136" t="str">
            <v>วงศ์สูง</v>
          </cell>
          <cell r="K1136" t="str">
            <v>3-5401-00777-31-7</v>
          </cell>
          <cell r="L1136" t="str">
            <v>หนองหอย</v>
          </cell>
          <cell r="M1136" t="str">
            <v>เชียงใหม่ 1</v>
          </cell>
          <cell r="N1136">
            <v>8</v>
          </cell>
          <cell r="O1136" t="str">
            <v>สินเชื่อธนาคารประชาชน</v>
          </cell>
          <cell r="P1136" t="str">
            <v>1.บุคคลค้ำประกัน</v>
          </cell>
          <cell r="Q1136">
            <v>138520.07999999999</v>
          </cell>
          <cell r="R1136">
            <v>49642.17</v>
          </cell>
          <cell r="S1136" t="str">
            <v>ศาลแขวงเชียงใหม่</v>
          </cell>
          <cell r="T1136" t="str">
            <v>ผบE8960</v>
          </cell>
          <cell r="U1136">
            <v>2566</v>
          </cell>
          <cell r="V1136" t="str">
            <v>ผบE395</v>
          </cell>
          <cell r="W1136">
            <v>2567</v>
          </cell>
          <cell r="X1136">
            <v>22</v>
          </cell>
          <cell r="Y1136">
            <v>1</v>
          </cell>
          <cell r="Z1136">
            <v>2567</v>
          </cell>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สั่งสืบทรัพย์ 26/3/67//คัดสมรส13/5/67//รายงาน29/5/2567//</v>
          </cell>
          <cell r="BC1136"/>
          <cell r="BD1136"/>
          <cell r="BE1136"/>
          <cell r="BF1136"/>
          <cell r="BG1136"/>
          <cell r="BH1136"/>
          <cell r="BI1136"/>
          <cell r="BJ1136"/>
          <cell r="BK1136"/>
          <cell r="BL1136"/>
          <cell r="BM1136"/>
          <cell r="BN1136"/>
          <cell r="BO1136"/>
          <cell r="BP1136"/>
          <cell r="BQ1136"/>
          <cell r="BR1136"/>
          <cell r="BS1136"/>
          <cell r="BT1136" t="str">
            <v>นางประนอม วงศ์สูง</v>
          </cell>
          <cell r="BU1136">
            <v>0</v>
          </cell>
          <cell r="BV1136" t="str">
            <v>1.นางประนอม วงศ์สูง
2.นางสาวพัศชนันท์ อุ่นอารมย์</v>
          </cell>
          <cell r="BW1136" t="str">
            <v xml:space="preserve">จำเลยที่ 1
จำเลยที่ 2 
</v>
          </cell>
          <cell r="BX1136" t="str">
            <v>3-5401-00777-31-7
1-5499-00140-37-4</v>
          </cell>
          <cell r="BY1136" t="str">
            <v xml:space="preserve">-ไม่พบว่ามีกรรมสิทธิ์ในที่ดิน อ.เมืองแพร่ จ.แพร่
-พบว่ามีกรรมสิทธิ์ในที่ดิน เลขโฉนด 37107 ต.หนองหอย อ.เมืองเชียงใหม่.เชียงใหม่ซึ่งมีราคาประเมินที่ดิน785,150 บาท (ไม่รวมสิ่งปลูกสร้าง) (ติดจำนองธ.ออมสิน)
-พบว่ามีกรรมสิทธิ์ในที่ดิน เลขโฉนด 37107 ต.หนองหอย อ.เมืองเชียงใหม่.เชียงใหม่ซึ่งมีราคาประเมินที่ดิน785,150 บาท (ไม่รวมสิ่งปลูกสร้าง)(ติดจำนองธ.ออมสิน)
</v>
          </cell>
          <cell r="BZ1136" t="str">
            <v>พบ</v>
          </cell>
          <cell r="CA1136"/>
          <cell r="CB1136">
            <v>2</v>
          </cell>
          <cell r="CC1136"/>
          <cell r="CD1136"/>
          <cell r="CE1136"/>
          <cell r="CF1136"/>
          <cell r="CG1136"/>
          <cell r="CH1136"/>
          <cell r="CI1136"/>
          <cell r="CJ1136"/>
          <cell r="CK1136"/>
          <cell r="CL1136"/>
          <cell r="CM1136"/>
          <cell r="CN1136"/>
          <cell r="CO1136"/>
        </row>
        <row r="1137">
          <cell r="B1137">
            <v>2619</v>
          </cell>
          <cell r="C1137">
            <v>1771</v>
          </cell>
          <cell r="D1137">
            <v>20</v>
          </cell>
          <cell r="E1137">
            <v>1</v>
          </cell>
          <cell r="F1137">
            <v>2566</v>
          </cell>
          <cell r="G1137">
            <v>800094137182</v>
          </cell>
          <cell r="H1137" t="str">
            <v>นางสาว</v>
          </cell>
          <cell r="I1137" t="str">
            <v>อุไรวรรณ</v>
          </cell>
          <cell r="J1137" t="str">
            <v>เปี้ยกันทา</v>
          </cell>
          <cell r="K1137" t="str">
            <v>3-5012-00116-05-4</v>
          </cell>
          <cell r="L1137" t="str">
            <v>หางดง</v>
          </cell>
          <cell r="M1137" t="str">
            <v>เชียงใหม่ 3</v>
          </cell>
          <cell r="N1137">
            <v>8</v>
          </cell>
          <cell r="O1137" t="str">
            <v>สินเชื่อธนาคารประชาชน</v>
          </cell>
          <cell r="P1137" t="str">
            <v>1.บุคคลค้ำประกัน</v>
          </cell>
          <cell r="Q1137" t="str">
            <v>50,000.00</v>
          </cell>
          <cell r="R1137"/>
          <cell r="S1137" t="str">
            <v>ศาลแขวงเชียงใม่</v>
          </cell>
          <cell r="T1137" t="str">
            <v>ผบE7484</v>
          </cell>
          <cell r="U1137">
            <v>2565</v>
          </cell>
          <cell r="V1137" t="str">
            <v>ผบE5214</v>
          </cell>
          <cell r="W1137">
            <v>2565</v>
          </cell>
          <cell r="X1137">
            <v>25</v>
          </cell>
          <cell r="Y1137">
            <v>10</v>
          </cell>
          <cell r="Z1137">
            <v>2565</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สืบทรัพย์ 21/05/67//ลงผล 23/5/67//รายงานผล24/5/67</v>
          </cell>
          <cell r="BC1137"/>
          <cell r="BD1137"/>
          <cell r="BE1137"/>
          <cell r="BF1137"/>
          <cell r="BG1137"/>
          <cell r="BH1137"/>
          <cell r="BI1137"/>
          <cell r="BJ1137"/>
          <cell r="BK1137"/>
          <cell r="BL1137"/>
          <cell r="BM1137"/>
          <cell r="BN1137"/>
          <cell r="BO1137"/>
          <cell r="BP1137"/>
          <cell r="BQ1137"/>
          <cell r="BR1137"/>
          <cell r="BS1137"/>
          <cell r="BT1137" t="str">
            <v>นางสาวอุไรวรรณ เปี้ยกันทา</v>
          </cell>
          <cell r="BU1137">
            <v>0</v>
          </cell>
          <cell r="BV1137" t="str">
            <v>1.นางสาวอุไรวรรณ เปี้ยกันทา
2.นายจิรวัฒน์ สิงห์หอม
3. นางสาวตุ๊กตา คันธะจันทร์</v>
          </cell>
          <cell r="BW1137" t="str">
            <v xml:space="preserve">จำเลยที่ 1
จำเลยที่ 2
จำเลยที่ 3
</v>
          </cell>
          <cell r="BX1137" t="str">
            <v xml:space="preserve">3-5012-0116-05-4
5-5015-00019-18-2
1-1299-00294-30-8
</v>
          </cell>
          <cell r="BY1137" t="str">
            <v xml:space="preserve">-ไม่พบว่ามีกรรมสิทธิ์ในที่ดิน อ.สันป่าตอง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v>
          </cell>
          <cell r="BZ1137" t="str">
            <v>ไม่พบ</v>
          </cell>
          <cell r="CA1137"/>
          <cell r="CB1137">
            <v>3</v>
          </cell>
          <cell r="CC1137"/>
          <cell r="CD1137" t="str">
            <v>นางสาวอุไรวรรณ เปี้ยกันทา</v>
          </cell>
          <cell r="CE1137"/>
          <cell r="CF1137"/>
          <cell r="CG1137"/>
          <cell r="CH1137"/>
          <cell r="CI1137"/>
          <cell r="CJ1137"/>
          <cell r="CK1137"/>
          <cell r="CL1137"/>
          <cell r="CM1137"/>
          <cell r="CN1137"/>
          <cell r="CO1137"/>
        </row>
        <row r="1138">
          <cell r="B1138">
            <v>2620</v>
          </cell>
          <cell r="C1138">
            <v>1772</v>
          </cell>
          <cell r="D1138"/>
          <cell r="E1138"/>
          <cell r="F1138"/>
          <cell r="G1138">
            <v>800086238386</v>
          </cell>
          <cell r="H1138" t="str">
            <v>นาย</v>
          </cell>
          <cell r="I1138" t="str">
            <v>ประสพโชค</v>
          </cell>
          <cell r="J1138" t="str">
            <v>ตุ้ยดง</v>
          </cell>
          <cell r="K1138" t="str">
            <v>1-5099-00842-95-6</v>
          </cell>
          <cell r="L1138" t="str">
            <v>บิ๊กซีหางดง</v>
          </cell>
          <cell r="M1138" t="str">
            <v>เชียงใหม่ 3</v>
          </cell>
          <cell r="N1138">
            <v>8</v>
          </cell>
          <cell r="O1138" t="str">
            <v>สินเชื่อธนาคารประชาชน</v>
          </cell>
          <cell r="P1138"/>
          <cell r="Q1138"/>
          <cell r="R1138"/>
          <cell r="S1138" t="str">
            <v>ศาลแขวงเชียงใหม่</v>
          </cell>
          <cell r="T1138" t="str">
            <v>ผบE331</v>
          </cell>
          <cell r="U1138">
            <v>2566</v>
          </cell>
          <cell r="V1138" t="str">
            <v>ผบE3539</v>
          </cell>
          <cell r="W1138">
            <v>2566</v>
          </cell>
          <cell r="X1138"/>
          <cell r="Y1138"/>
          <cell r="Z1138"/>
          <cell r="AA1138">
            <v>23</v>
          </cell>
          <cell r="AB1138">
            <v>5</v>
          </cell>
          <cell r="AC1138">
            <v>2566</v>
          </cell>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27/05/67//ลงผล 5/6/67//รายงานผลสืบทรัพย์11/6/2567//</v>
          </cell>
          <cell r="BC1138"/>
          <cell r="BD1138"/>
          <cell r="BE1138"/>
          <cell r="BF1138"/>
          <cell r="BG1138"/>
          <cell r="BH1138"/>
          <cell r="BI1138"/>
          <cell r="BJ1138"/>
          <cell r="BK1138"/>
          <cell r="BL1138"/>
          <cell r="BM1138"/>
          <cell r="BN1138"/>
          <cell r="BO1138"/>
          <cell r="BP1138"/>
          <cell r="BQ1138"/>
          <cell r="BR1138"/>
          <cell r="BS1138"/>
          <cell r="BT1138" t="str">
            <v>นายประสพโชค ตุ้ยดง</v>
          </cell>
          <cell r="BU1138">
            <v>0</v>
          </cell>
          <cell r="BV1138" t="str">
            <v>1.นายประสพโชค ตุ้ยดง
2.นายธนพัฒน์  พรรณะ
3.นางสาวพิมพกานต์ ลำคำหรือพรรณะ</v>
          </cell>
          <cell r="BW1138" t="str">
            <v>จำเลยที่ 1
จำเลยที่ 2
คู่สมรสจำเลยที่ 2</v>
          </cell>
          <cell r="BX1138" t="str">
            <v>1-5099-00842-95-6
1-5099-01211-44-5
1-5506-00060-61-0</v>
          </cell>
          <cell r="BY1138" t="str">
            <v xml:space="preserve">-ไม่พบว่ามีกรรมสิทธิ์ในที่ดิน อ.หางดง จ.เชียงใหม่
-ไม่พบว่ามีกรรมสิทธิ์ในที่ดิน อ.สันทราย จ.เชียงใหม่
-พบว่ามีกรรมสิทธิ์ในที่ดิน เลขที่โฉนด 28387 ต.ป่าไผ่ อ.สันทราย จ.เชียงใหม่ 
ซึ่งมีราคาประเมินที่ดิน 542,500 บาท (สินสมรส) (ปลอดจำนอง)
-พบว่ามีกรรมสิทธิ์ในที่ดิน เลขที่โฉนด 47652 ต.ป่าไผ่ อ.สันทราย จ.เชียงใหม่ 
ซึ่งไม่พบราคาประเมินที่ดิน (สินสมรส) (ติดจำนองธนาคาร ทหารไทยธนชาต จำกัด(มหาชน) )
</v>
          </cell>
          <cell r="BZ1138"/>
          <cell r="CA1138"/>
          <cell r="CB1138"/>
          <cell r="CC1138"/>
          <cell r="CD1138" t="str">
            <v>นายประสพโชค ตุ้ยดง</v>
          </cell>
          <cell r="CE1138"/>
          <cell r="CF1138"/>
          <cell r="CG1138"/>
          <cell r="CH1138"/>
          <cell r="CI1138"/>
          <cell r="CJ1138"/>
          <cell r="CK1138"/>
          <cell r="CL1138"/>
          <cell r="CM1138"/>
          <cell r="CN1138"/>
          <cell r="CO1138"/>
        </row>
        <row r="1139">
          <cell r="B1139">
            <v>2621</v>
          </cell>
          <cell r="C1139">
            <v>1773</v>
          </cell>
          <cell r="D1139"/>
          <cell r="E1139"/>
          <cell r="F1139"/>
          <cell r="G1139">
            <v>800094936146</v>
          </cell>
          <cell r="H1139" t="str">
            <v>นาง</v>
          </cell>
          <cell r="I1139" t="str">
            <v xml:space="preserve">จันทร์ดี </v>
          </cell>
          <cell r="J1139" t="str">
            <v>ทำสวน</v>
          </cell>
          <cell r="K1139" t="str">
            <v>3-5015-00136-11-5</v>
          </cell>
          <cell r="L1139" t="str">
            <v>บิ๊กซีหางดง</v>
          </cell>
          <cell r="M1139" t="str">
            <v>เชียงใหม่ 3</v>
          </cell>
          <cell r="N1139">
            <v>8</v>
          </cell>
          <cell r="O1139"/>
          <cell r="P1139"/>
          <cell r="Q1139"/>
          <cell r="R1139"/>
          <cell r="S1139" t="str">
            <v>ศาลแขวงเชียงใหม่</v>
          </cell>
          <cell r="T1139" t="str">
            <v>ผบE323</v>
          </cell>
          <cell r="U1139">
            <v>2566</v>
          </cell>
          <cell r="V1139" t="str">
            <v>ผบE2298</v>
          </cell>
          <cell r="W1139">
            <v>2566</v>
          </cell>
          <cell r="X1139">
            <v>24</v>
          </cell>
          <cell r="Y1139">
            <v>4</v>
          </cell>
          <cell r="Z1139">
            <v>2566</v>
          </cell>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ลงผล31/5/67</v>
          </cell>
          <cell r="BC1139"/>
          <cell r="BD1139"/>
          <cell r="BE1139"/>
          <cell r="BF1139"/>
          <cell r="BG1139"/>
          <cell r="BH1139"/>
          <cell r="BI1139"/>
          <cell r="BJ1139"/>
          <cell r="BK1139"/>
          <cell r="BL1139"/>
          <cell r="BM1139"/>
          <cell r="BN1139"/>
          <cell r="BO1139"/>
          <cell r="BP1139"/>
          <cell r="BQ1139"/>
          <cell r="BR1139"/>
          <cell r="BS1139"/>
          <cell r="BT1139" t="str">
            <v>นางจันทร์ดี  ทำสวน</v>
          </cell>
          <cell r="BU1139">
            <v>0</v>
          </cell>
          <cell r="BV1139" t="str">
            <v>1.นางจันทร์ดี ทำสวน
2.นายนันท์พิพัฒน์ สุจริต</v>
          </cell>
          <cell r="BW1139" t="str">
            <v>จำเลยที่ 1
จำเลยที่ 2</v>
          </cell>
          <cell r="BX1139" t="str">
            <v xml:space="preserve">3-5015-00136-11-5
3-5015-00136-13-1
</v>
          </cell>
          <cell r="BY1139" t="str">
            <v xml:space="preserve">-ไม่พบว่ามีกรรมสิทธิ์ในที่ดิน อ.หางดง จ.เชียงใหม่ 
-ไม่พบว่ามีกรรมสิทธิ์ในที่ดิน อ.หางดง จ.เชียงใหม่ </v>
          </cell>
          <cell r="BZ1139" t="str">
            <v>ไม่พบ</v>
          </cell>
          <cell r="CA1139"/>
          <cell r="CB1139">
            <v>2</v>
          </cell>
          <cell r="CC1139"/>
          <cell r="CD1139" t="str">
            <v>นางจันทร์ดี  ทำสวน</v>
          </cell>
          <cell r="CE1139"/>
          <cell r="CF1139"/>
          <cell r="CG1139"/>
          <cell r="CH1139"/>
          <cell r="CI1139"/>
          <cell r="CJ1139"/>
          <cell r="CK1139"/>
          <cell r="CL1139"/>
          <cell r="CM1139"/>
          <cell r="CN1139"/>
          <cell r="CO1139"/>
        </row>
        <row r="1140">
          <cell r="B1140">
            <v>2622</v>
          </cell>
          <cell r="C1140">
            <v>1774</v>
          </cell>
          <cell r="D1140"/>
          <cell r="E1140"/>
          <cell r="F1140"/>
          <cell r="G1140"/>
          <cell r="H1140" t="str">
            <v>นางสาว</v>
          </cell>
          <cell r="I1140" t="str">
            <v>จุฑามาศ</v>
          </cell>
          <cell r="J1140" t="str">
            <v>ปุดตา</v>
          </cell>
          <cell r="K1140" t="str">
            <v>1-5099-01257-21-6</v>
          </cell>
          <cell r="L1140" t="str">
            <v>บิ๊กซีหางดง</v>
          </cell>
          <cell r="M1140" t="str">
            <v>เชียงใหม่ 3</v>
          </cell>
          <cell r="N1140">
            <v>8</v>
          </cell>
          <cell r="O1140"/>
          <cell r="P1140"/>
          <cell r="Q1140"/>
          <cell r="R1140"/>
          <cell r="S1140" t="str">
            <v>ศาลแขวงเชียงใหม่</v>
          </cell>
          <cell r="T1140" t="str">
            <v>ผบE379</v>
          </cell>
          <cell r="U1140">
            <v>2566</v>
          </cell>
          <cell r="V1140" t="str">
            <v>ผบE2332</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cell r="BD1140"/>
          <cell r="BE1140"/>
          <cell r="BF1140"/>
          <cell r="BG1140"/>
          <cell r="BH1140"/>
          <cell r="BI1140"/>
          <cell r="BJ1140"/>
          <cell r="BK1140"/>
          <cell r="BL1140"/>
          <cell r="BM1140"/>
          <cell r="BN1140"/>
          <cell r="BO1140"/>
          <cell r="BP1140"/>
          <cell r="BQ1140"/>
          <cell r="BR1140"/>
          <cell r="BS1140"/>
          <cell r="BT1140" t="str">
            <v>นางสาวจุฑามาศ ปุดตา</v>
          </cell>
          <cell r="BU1140">
            <v>0</v>
          </cell>
          <cell r="BV1140" t="str">
            <v>1.นางสาวจุฑามาศ ปุดตา</v>
          </cell>
          <cell r="BW1140" t="str">
            <v>จำเลยที่ 1</v>
          </cell>
          <cell r="BX1140" t="str">
            <v>1-5099-01257-21-6</v>
          </cell>
          <cell r="BY1140" t="str">
            <v>-ไม่พบว่ามีกรรมสิทธิ์ในที่ดิน อ.สารภี จ.เชียงใหม่</v>
          </cell>
          <cell r="BZ1140" t="str">
            <v>ไม่พบ</v>
          </cell>
          <cell r="CA1140"/>
          <cell r="CB1140">
            <v>1</v>
          </cell>
          <cell r="CC1140"/>
          <cell r="CD1140" t="str">
            <v>นางสาวจุฑามาศ ปุดตา</v>
          </cell>
          <cell r="CE1140"/>
          <cell r="CF1140"/>
          <cell r="CG1140"/>
          <cell r="CH1140"/>
          <cell r="CI1140"/>
          <cell r="CJ1140"/>
          <cell r="CK1140"/>
          <cell r="CL1140"/>
          <cell r="CM1140"/>
          <cell r="CN1140"/>
          <cell r="CO1140"/>
        </row>
        <row r="1141">
          <cell r="B1141">
            <v>2623</v>
          </cell>
          <cell r="C1141">
            <v>1775</v>
          </cell>
          <cell r="D1141"/>
          <cell r="E1141"/>
          <cell r="F1141"/>
          <cell r="G1141">
            <v>800097784568</v>
          </cell>
          <cell r="H1141" t="str">
            <v>นางสาว</v>
          </cell>
          <cell r="I1141" t="str">
            <v>ลิขิตตา</v>
          </cell>
          <cell r="J1141" t="str">
            <v>มุ่งหมาย</v>
          </cell>
          <cell r="K1141" t="str">
            <v>3-5006-00445-41-1</v>
          </cell>
          <cell r="L1141" t="str">
            <v>บิ๊กซีหางดง</v>
          </cell>
          <cell r="M1141" t="str">
            <v>เชียงใหม่ 3</v>
          </cell>
          <cell r="N1141">
            <v>8</v>
          </cell>
          <cell r="O1141"/>
          <cell r="P1141"/>
          <cell r="Q1141"/>
          <cell r="R1141"/>
          <cell r="S1141" t="str">
            <v>ศาลแขวงเชียงใหม่</v>
          </cell>
          <cell r="T1141" t="str">
            <v>ผบE1895</v>
          </cell>
          <cell r="U1141">
            <v>2566</v>
          </cell>
          <cell r="V1141" t="str">
            <v>ผบE3378</v>
          </cell>
          <cell r="W1141">
            <v>2566</v>
          </cell>
          <cell r="X1141">
            <v>19</v>
          </cell>
          <cell r="Y1141">
            <v>5</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สืบครั้งที่ 1 31/5/2567//ลงผลสืบทรัพย์5/6/2567//รายงานผลสืบทรัพย์11/6/2567//</v>
          </cell>
          <cell r="BC1141"/>
          <cell r="BD1141"/>
          <cell r="BE1141"/>
          <cell r="BF1141"/>
          <cell r="BG1141"/>
          <cell r="BH1141"/>
          <cell r="BI1141"/>
          <cell r="BJ1141"/>
          <cell r="BK1141"/>
          <cell r="BL1141"/>
          <cell r="BM1141"/>
          <cell r="BN1141"/>
          <cell r="BO1141"/>
          <cell r="BP1141"/>
          <cell r="BQ1141"/>
          <cell r="BR1141"/>
          <cell r="BS1141"/>
          <cell r="BT1141" t="str">
            <v>นางสาวลิขิตตา มุ่งหมาย</v>
          </cell>
          <cell r="BU1141">
            <v>0</v>
          </cell>
          <cell r="BV1141" t="str">
            <v>1.นางสาวลิขิตตา  มุ่งหมาย
2.นายสมศักดิ์  ปาละหมู่
3.นายประจักษ์  พงศ์แหงม</v>
          </cell>
          <cell r="BW1141" t="str">
            <v>จำเลยที่ 1
คู่สมรสจำเลยที่ 1
จำเลยที่ 2</v>
          </cell>
          <cell r="BX1141" t="str">
            <v>3-5006-00445-41-1
3-5016-00052-41-0
3-5016-00727-55-6</v>
          </cell>
          <cell r="BY1141"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1"/>
          <cell r="CA1141"/>
          <cell r="CB1141"/>
          <cell r="CC1141"/>
          <cell r="CD1141" t="str">
            <v>นางสาวลิขิตตา มุ่งหมาย</v>
          </cell>
          <cell r="CE1141"/>
          <cell r="CF1141"/>
          <cell r="CG1141"/>
          <cell r="CH1141"/>
          <cell r="CI1141"/>
          <cell r="CJ1141"/>
          <cell r="CK1141"/>
          <cell r="CL1141"/>
          <cell r="CM1141"/>
          <cell r="CN1141"/>
          <cell r="CO1141"/>
        </row>
        <row r="1142">
          <cell r="B1142">
            <v>2624</v>
          </cell>
          <cell r="C1142">
            <v>1776</v>
          </cell>
          <cell r="D1142"/>
          <cell r="E1142"/>
          <cell r="F1142"/>
          <cell r="G1142">
            <v>800122807012</v>
          </cell>
          <cell r="H1142" t="str">
            <v>นาย</v>
          </cell>
          <cell r="I1142" t="str">
            <v>อนุพงค์</v>
          </cell>
          <cell r="J1142" t="str">
            <v>ต่อมคำ</v>
          </cell>
          <cell r="K1142" t="str">
            <v>1-5099-01445-08-0</v>
          </cell>
          <cell r="L1142" t="str">
            <v>บิ๊กซีหางดง</v>
          </cell>
          <cell r="M1142" t="str">
            <v>เชียงใหม่ 3</v>
          </cell>
          <cell r="N1142">
            <v>8</v>
          </cell>
          <cell r="O1142"/>
          <cell r="P1142"/>
          <cell r="Q1142"/>
          <cell r="R1142"/>
          <cell r="S1142" t="str">
            <v>ศาลแขวงเชียงใหม่</v>
          </cell>
          <cell r="T1142" t="str">
            <v>ผบE326</v>
          </cell>
          <cell r="U1142">
            <v>2566</v>
          </cell>
          <cell r="V1142" t="str">
            <v>ผบE2299</v>
          </cell>
          <cell r="W1142">
            <v>2566</v>
          </cell>
          <cell r="X1142">
            <v>24</v>
          </cell>
          <cell r="Y1142">
            <v>4</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cell r="BM1142"/>
          <cell r="BN1142"/>
          <cell r="BO1142"/>
          <cell r="BP1142"/>
          <cell r="BQ1142"/>
          <cell r="BR1142"/>
          <cell r="BS1142"/>
          <cell r="BT1142" t="str">
            <v>นายอนุพงค์ ต่อมคำ</v>
          </cell>
          <cell r="BU1142">
            <v>0</v>
          </cell>
          <cell r="BV1142" t="str">
            <v>1.นายอนุพงศ์ ต่อมคำ</v>
          </cell>
          <cell r="BW1142" t="str">
            <v>จำเลยที่ 1</v>
          </cell>
          <cell r="BX1142" t="str">
            <v>1-5099-01445-08-0</v>
          </cell>
          <cell r="BY1142" t="str">
            <v>-ไม่พบว่ามีกรรมสิทธิ์ในที่ดิน อ.หางดง จ.เชียงใหม่</v>
          </cell>
          <cell r="BZ1142" t="str">
            <v>ไม่พบ</v>
          </cell>
          <cell r="CA1142"/>
          <cell r="CB1142">
            <v>1</v>
          </cell>
          <cell r="CC1142"/>
          <cell r="CD1142" t="str">
            <v>นายอนุพงค์ ต่อมคำ</v>
          </cell>
          <cell r="CE1142"/>
          <cell r="CF1142"/>
          <cell r="CG1142"/>
          <cell r="CH1142"/>
          <cell r="CI1142"/>
          <cell r="CJ1142"/>
          <cell r="CK1142"/>
          <cell r="CL1142"/>
          <cell r="CM1142"/>
          <cell r="CN1142"/>
          <cell r="CO1142"/>
        </row>
        <row r="1143">
          <cell r="B1143">
            <v>2625</v>
          </cell>
          <cell r="C1143">
            <v>1777</v>
          </cell>
          <cell r="D1143"/>
          <cell r="E1143"/>
          <cell r="F1143"/>
          <cell r="G1143">
            <v>800122181962</v>
          </cell>
          <cell r="H1143" t="str">
            <v>นาย</v>
          </cell>
          <cell r="I1143" t="str">
            <v>ปราณนต์</v>
          </cell>
          <cell r="J1143" t="str">
            <v>หน่ออินตา</v>
          </cell>
          <cell r="K1143" t="str">
            <v>1-5053-00022-76-8</v>
          </cell>
          <cell r="L1143" t="str">
            <v>บิ๊กซีหางดง</v>
          </cell>
          <cell r="M1143" t="str">
            <v>เชียงใหม่ 3</v>
          </cell>
          <cell r="N1143">
            <v>8</v>
          </cell>
          <cell r="O1143"/>
          <cell r="P1143"/>
          <cell r="Q1143"/>
          <cell r="R1143"/>
          <cell r="S1143" t="str">
            <v>ศาลแขวงเชียงใหม่</v>
          </cell>
          <cell r="T1143" t="str">
            <v>ผบE328</v>
          </cell>
          <cell r="U1143">
            <v>2566</v>
          </cell>
          <cell r="V1143" t="str">
            <v>ผบE2331</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t="str">
            <v>ลงผล31/5/67</v>
          </cell>
          <cell r="BC1143"/>
          <cell r="BD1143"/>
          <cell r="BE1143"/>
          <cell r="BF1143"/>
          <cell r="BG1143"/>
          <cell r="BH1143"/>
          <cell r="BI1143"/>
          <cell r="BJ1143"/>
          <cell r="BK1143"/>
          <cell r="BL1143"/>
          <cell r="BM1143"/>
          <cell r="BN1143"/>
          <cell r="BO1143"/>
          <cell r="BP1143"/>
          <cell r="BQ1143"/>
          <cell r="BR1143"/>
          <cell r="BS1143"/>
          <cell r="BT1143" t="str">
            <v>นายปราณนต์ หน่ออินตา</v>
          </cell>
          <cell r="BU1143">
            <v>0</v>
          </cell>
          <cell r="BV1143" t="str">
            <v>1.นายปราณนต์ หน่ออินตา
2.นางสาวอภิสรา ตันตะปาล</v>
          </cell>
          <cell r="BW1143" t="str">
            <v>จำเลยที่ 1
จำเลยที่ 2</v>
          </cell>
          <cell r="BX1143" t="str">
            <v>1-5053-00022-76-8
1-1007-01947-53-2</v>
          </cell>
          <cell r="BY1143"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3" t="str">
            <v>ไม่พบ</v>
          </cell>
          <cell r="CA1143"/>
          <cell r="CB1143">
            <v>2</v>
          </cell>
          <cell r="CC1143"/>
          <cell r="CD1143" t="str">
            <v>นายปราณนต์ หน่ออินตา</v>
          </cell>
          <cell r="CE1143"/>
          <cell r="CF1143"/>
          <cell r="CG1143"/>
          <cell r="CH1143"/>
          <cell r="CI1143"/>
          <cell r="CJ1143"/>
          <cell r="CK1143"/>
          <cell r="CL1143"/>
          <cell r="CM1143"/>
          <cell r="CN1143"/>
          <cell r="CO1143"/>
        </row>
        <row r="1144">
          <cell r="B1144">
            <v>2626</v>
          </cell>
          <cell r="C1144">
            <v>1778</v>
          </cell>
          <cell r="D1144"/>
          <cell r="E1144"/>
          <cell r="F1144"/>
          <cell r="G1144">
            <v>800123043641</v>
          </cell>
          <cell r="H1144" t="str">
            <v>นางสาว</v>
          </cell>
          <cell r="I1144" t="str">
            <v>นงเยาว์</v>
          </cell>
          <cell r="J1144" t="str">
            <v>โพธานารักษ์</v>
          </cell>
          <cell r="K1144" t="str">
            <v>3-5001-00189-25-3</v>
          </cell>
          <cell r="L1144" t="str">
            <v>บิ๊กซีหางดง</v>
          </cell>
          <cell r="M1144" t="str">
            <v>เชียงใหม่ 3</v>
          </cell>
          <cell r="N1144">
            <v>8</v>
          </cell>
          <cell r="O1144"/>
          <cell r="P1144"/>
          <cell r="Q1144"/>
          <cell r="R1144"/>
          <cell r="S1144" t="str">
            <v>ศาลแขวงเชียงใหม่</v>
          </cell>
          <cell r="T1144" t="str">
            <v>ผบE383</v>
          </cell>
          <cell r="U1144">
            <v>2566</v>
          </cell>
          <cell r="V1144" t="str">
            <v>ผบE2280</v>
          </cell>
          <cell r="W1144">
            <v>2566</v>
          </cell>
          <cell r="X1144"/>
          <cell r="Y1144"/>
          <cell r="Z1144"/>
          <cell r="AA1144">
            <v>24</v>
          </cell>
          <cell r="AB1144">
            <v>4</v>
          </cell>
          <cell r="AC1144">
            <v>2566</v>
          </cell>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สืบทรัพย์วันที่ 24/5/2567// ลงผลสืบวันที่ 5/6/2567//รายงานผลสืบทรัพย์11/6/2567//</v>
          </cell>
          <cell r="BC1144"/>
          <cell r="BD1144"/>
          <cell r="BE1144"/>
          <cell r="BF1144"/>
          <cell r="BG1144"/>
          <cell r="BH1144"/>
          <cell r="BI1144"/>
          <cell r="BJ1144"/>
          <cell r="BK1144"/>
          <cell r="BL1144"/>
          <cell r="BM1144"/>
          <cell r="BN1144"/>
          <cell r="BO1144"/>
          <cell r="BP1144"/>
          <cell r="BQ1144"/>
          <cell r="BR1144"/>
          <cell r="BS1144"/>
          <cell r="BT1144" t="str">
            <v>นางสาวนงเยาว์ โพธานารักษ์</v>
          </cell>
          <cell r="BU1144">
            <v>0</v>
          </cell>
          <cell r="BV1144" t="str">
            <v>1.นางสาวนงเยาว์  โพธานารักษ์</v>
          </cell>
          <cell r="BW1144" t="str">
            <v>จำเลย</v>
          </cell>
          <cell r="BX1144" t="str">
            <v>3-5001-00189-25-3</v>
          </cell>
          <cell r="BY1144"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4"/>
          <cell r="CA1144"/>
          <cell r="CB1144"/>
          <cell r="CC1144"/>
          <cell r="CD1144" t="str">
            <v>นางสาวนงเยาว์ โพธานารักษ์</v>
          </cell>
          <cell r="CE1144"/>
          <cell r="CF1144"/>
          <cell r="CG1144"/>
          <cell r="CH1144"/>
          <cell r="CI1144"/>
          <cell r="CJ1144"/>
          <cell r="CK1144"/>
          <cell r="CL1144"/>
          <cell r="CM1144"/>
          <cell r="CN1144"/>
          <cell r="CO1144"/>
        </row>
        <row r="1145">
          <cell r="B1145">
            <v>2627</v>
          </cell>
          <cell r="C1145">
            <v>1779</v>
          </cell>
          <cell r="D1145"/>
          <cell r="E1145"/>
          <cell r="F1145"/>
          <cell r="G1145">
            <v>800081828736</v>
          </cell>
          <cell r="H1145" t="str">
            <v>นาย</v>
          </cell>
          <cell r="I1145" t="str">
            <v>สุรวัช</v>
          </cell>
          <cell r="J1145" t="str">
            <v>ฟ้ากุศล</v>
          </cell>
          <cell r="K1145" t="str">
            <v>3-5001-00189-25-4</v>
          </cell>
          <cell r="L1145" t="str">
            <v>มีโชค พลาซ่า</v>
          </cell>
          <cell r="M1145" t="str">
            <v>เชียงใหม่ 2</v>
          </cell>
          <cell r="N1145">
            <v>8</v>
          </cell>
          <cell r="O1145"/>
          <cell r="P1145"/>
          <cell r="Q1145"/>
          <cell r="R1145"/>
          <cell r="S1145" t="str">
            <v>ศาลจังหวัดฮอด</v>
          </cell>
          <cell r="T1145" t="str">
            <v>ผบE203</v>
          </cell>
          <cell r="U1145">
            <v>2566</v>
          </cell>
          <cell r="V1145" t="str">
            <v>ผบE566</v>
          </cell>
          <cell r="W1145">
            <v>2566</v>
          </cell>
          <cell r="X1145">
            <v>1</v>
          </cell>
          <cell r="Y1145">
            <v>6</v>
          </cell>
          <cell r="Z1145">
            <v>2566</v>
          </cell>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สืบแล้ว รายงานผล 25/6/2567</v>
          </cell>
          <cell r="BC1145"/>
          <cell r="BD1145"/>
          <cell r="BE1145"/>
          <cell r="BF1145"/>
          <cell r="BG1145"/>
          <cell r="BH1145"/>
          <cell r="BI1145"/>
          <cell r="BJ1145"/>
          <cell r="BK1145"/>
          <cell r="BL1145"/>
          <cell r="BM1145"/>
          <cell r="BN1145"/>
          <cell r="BO1145"/>
          <cell r="BP1145"/>
          <cell r="BQ1145"/>
          <cell r="BR1145"/>
          <cell r="BS1145"/>
          <cell r="BT1145" t="str">
            <v>นายสุรวัช ฟ้ากุศล</v>
          </cell>
          <cell r="BU1145">
            <v>0</v>
          </cell>
          <cell r="BV1145" t="str">
            <v xml:space="preserve">1.นายสุรวัช  ฟ้ากุศล
2.นายณัชพัฒน์ศักย์  โกไศยกานนท์
3.นายทิวากร  ปัญจริง
4.นางสาวศิริพร  พรหมมะ
</v>
          </cell>
          <cell r="BW1145" t="str">
            <v>จำเลยที่ 1
จำเลยที่ 2
จำเลยที่ 3
คู่สมรสจำเลยที่ 3</v>
          </cell>
          <cell r="BX1145" t="str">
            <v xml:space="preserve">5-5018-01086-58-0
5-5099-00075-91-5
1-5099-00085-56-0
1-5099-00070-36-8
</v>
          </cell>
          <cell r="BY1145"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5"/>
          <cell r="CA1145"/>
          <cell r="CB1145">
            <v>4</v>
          </cell>
          <cell r="CC1145"/>
          <cell r="CD1145" t="str">
            <v>นายสุรวัช ฟ้ากุศล</v>
          </cell>
          <cell r="CE1145"/>
          <cell r="CF1145"/>
          <cell r="CG1145"/>
          <cell r="CH1145"/>
          <cell r="CI1145"/>
          <cell r="CJ1145"/>
          <cell r="CK1145"/>
          <cell r="CL1145"/>
          <cell r="CM1145"/>
          <cell r="CN1145"/>
          <cell r="CO1145"/>
        </row>
        <row r="1146">
          <cell r="B1146">
            <v>2628</v>
          </cell>
          <cell r="C1146">
            <v>1780</v>
          </cell>
          <cell r="D1146"/>
          <cell r="E1146"/>
          <cell r="F1146"/>
          <cell r="G1146">
            <v>800130282687</v>
          </cell>
          <cell r="H1146" t="str">
            <v>นางสาว</v>
          </cell>
          <cell r="I1146" t="str">
            <v>จุฑามาศ</v>
          </cell>
          <cell r="J1146" t="str">
            <v>แก้วภา</v>
          </cell>
          <cell r="K1146" t="str">
            <v>1-5009-00200-74-3</v>
          </cell>
          <cell r="L1146" t="str">
            <v>ฝาง</v>
          </cell>
          <cell r="M1146" t="str">
            <v>เชียงใหม่ 2</v>
          </cell>
          <cell r="N1146">
            <v>8</v>
          </cell>
          <cell r="O1146"/>
          <cell r="P1146"/>
          <cell r="Q1146"/>
          <cell r="R1146"/>
          <cell r="S1146" t="str">
            <v>ศาลจังหวัดฝาง</v>
          </cell>
          <cell r="T1146" t="str">
            <v>ผบE1241</v>
          </cell>
          <cell r="U1146">
            <v>2566</v>
          </cell>
          <cell r="V1146" t="str">
            <v>ผบE1473</v>
          </cell>
          <cell r="W1146">
            <v>2566</v>
          </cell>
          <cell r="X1146"/>
          <cell r="Y1146"/>
          <cell r="Z1146"/>
          <cell r="AA1146">
            <v>28</v>
          </cell>
          <cell r="AB1146">
            <v>11</v>
          </cell>
          <cell r="AC1146">
            <v>2566</v>
          </cell>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cell r="BD1146"/>
          <cell r="BE1146"/>
          <cell r="BF1146"/>
          <cell r="BG1146"/>
          <cell r="BH1146"/>
          <cell r="BI1146"/>
          <cell r="BJ1146"/>
          <cell r="BK1146"/>
          <cell r="BL1146"/>
          <cell r="BM1146"/>
          <cell r="BN1146"/>
          <cell r="BO1146"/>
          <cell r="BP1146"/>
          <cell r="BQ1146"/>
          <cell r="BR1146"/>
          <cell r="BS1146"/>
          <cell r="BT1146" t="str">
            <v>นางสาวจุฑามาศ แก้วภา</v>
          </cell>
          <cell r="BU1146">
            <v>0</v>
          </cell>
          <cell r="BV1146" t="str">
            <v xml:space="preserve">1.นางสาวจุฑามาศ  แก้วภา
2.นางอมรรัตน์  สิริรักษ์
3.นายอรรถพล  สิริรรักษ์
</v>
          </cell>
          <cell r="BW1146" t="str">
            <v xml:space="preserve">จำเลยที่ 1
จำเลยที่ 2
คู่สมรสจำเลยที่ 2
</v>
          </cell>
          <cell r="BX1146" t="str">
            <v>1-5009-00200-74-3
1-5099-01700-42-0
1-5101-00212-48-8</v>
          </cell>
          <cell r="BY1146"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6"/>
          <cell r="CA1146"/>
          <cell r="CB1146">
            <v>3</v>
          </cell>
          <cell r="CC1146"/>
          <cell r="CD1146" t="str">
            <v>นางสาวจุฑามาศ แก้วภา</v>
          </cell>
          <cell r="CE1146"/>
          <cell r="CF1146"/>
          <cell r="CG1146"/>
          <cell r="CH1146"/>
          <cell r="CI1146"/>
          <cell r="CJ1146"/>
          <cell r="CK1146"/>
          <cell r="CL1146"/>
          <cell r="CM1146"/>
          <cell r="CN1146"/>
          <cell r="CO1146"/>
        </row>
        <row r="1147">
          <cell r="B1147">
            <v>2629</v>
          </cell>
          <cell r="C1147">
            <v>1781</v>
          </cell>
          <cell r="D1147"/>
          <cell r="E1147"/>
          <cell r="F1147"/>
          <cell r="G1147">
            <v>800070648285</v>
          </cell>
          <cell r="H1147" t="str">
            <v>นาย</v>
          </cell>
          <cell r="I1147" t="str">
            <v>สิงหลกะ</v>
          </cell>
          <cell r="J1147" t="str">
            <v>สืบท้าว</v>
          </cell>
          <cell r="K1147" t="str">
            <v>1 3503 00049 10 8</v>
          </cell>
          <cell r="L1147" t="str">
            <v>ไชยปราการ</v>
          </cell>
          <cell r="M1147" t="str">
            <v>เชียงใหม่ 2</v>
          </cell>
          <cell r="N1147">
            <v>8</v>
          </cell>
          <cell r="O1147"/>
          <cell r="P1147"/>
          <cell r="Q1147"/>
          <cell r="R1147"/>
          <cell r="S1147" t="str">
            <v>ศาลแขวงเชียงใหม่</v>
          </cell>
          <cell r="T1147" t="str">
            <v>ผบE55</v>
          </cell>
          <cell r="U1147">
            <v>2566</v>
          </cell>
          <cell r="V1147" t="str">
            <v>ผบE1812</v>
          </cell>
          <cell r="W1147">
            <v>2566</v>
          </cell>
          <cell r="X1147"/>
          <cell r="Y1147"/>
          <cell r="Z1147"/>
          <cell r="AA1147">
            <v>13</v>
          </cell>
          <cell r="AB1147">
            <v>3</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cell r="BM1147"/>
          <cell r="BN1147"/>
          <cell r="BO1147"/>
          <cell r="BP1147"/>
          <cell r="BQ1147"/>
          <cell r="BR1147"/>
          <cell r="BS1147"/>
          <cell r="BT1147" t="str">
            <v>นายสิงหลกะ สืบท้าว</v>
          </cell>
          <cell r="BU1147">
            <v>0</v>
          </cell>
          <cell r="BV1147"/>
          <cell r="BW1147"/>
          <cell r="BX1147"/>
          <cell r="BY1147"/>
          <cell r="BZ1147"/>
          <cell r="CA1147"/>
          <cell r="CB1147"/>
          <cell r="CC1147"/>
          <cell r="CD1147" t="str">
            <v>นายสิงหลกะ สืบท้าว</v>
          </cell>
          <cell r="CE1147"/>
          <cell r="CF1147"/>
          <cell r="CG1147"/>
          <cell r="CH1147"/>
          <cell r="CI1147"/>
          <cell r="CJ1147"/>
          <cell r="CK1147"/>
          <cell r="CL1147"/>
          <cell r="CM1147"/>
          <cell r="CN1147"/>
          <cell r="CO1147"/>
        </row>
        <row r="1148">
          <cell r="B1148">
            <v>2630</v>
          </cell>
          <cell r="C1148">
            <v>1782</v>
          </cell>
          <cell r="D1148"/>
          <cell r="E1148"/>
          <cell r="F1148"/>
          <cell r="G1148">
            <v>800030283462</v>
          </cell>
          <cell r="H1148" t="str">
            <v>นาง</v>
          </cell>
          <cell r="I1148" t="str">
            <v>พิกุล</v>
          </cell>
          <cell r="J1148" t="str">
            <v>ปวงคำ</v>
          </cell>
          <cell r="K1148" t="str">
            <v>3-5009-00523-71-9</v>
          </cell>
          <cell r="L1148" t="str">
            <v>ฝาง</v>
          </cell>
          <cell r="M1148" t="str">
            <v>เชียงใหม่ 2</v>
          </cell>
          <cell r="N1148">
            <v>8</v>
          </cell>
          <cell r="O1148"/>
          <cell r="P1148"/>
          <cell r="Q1148"/>
          <cell r="R1148"/>
          <cell r="S1148" t="str">
            <v>ศาลจังหวัดฮอด</v>
          </cell>
          <cell r="T1148" t="str">
            <v>ผบ.603</v>
          </cell>
          <cell r="U1148">
            <v>2557</v>
          </cell>
          <cell r="V1148" t="str">
            <v>ผบE721</v>
          </cell>
          <cell r="W1148">
            <v>2567</v>
          </cell>
          <cell r="X1148"/>
          <cell r="Y1148"/>
          <cell r="Z1148"/>
          <cell r="AA1148">
            <v>7</v>
          </cell>
          <cell r="AB1148">
            <v>10</v>
          </cell>
          <cell r="AC1148">
            <v>2557</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รายงานผล25/6/2567</v>
          </cell>
          <cell r="BC1148"/>
          <cell r="BD1148"/>
          <cell r="BE1148"/>
          <cell r="BF1148"/>
          <cell r="BG1148"/>
          <cell r="BH1148"/>
          <cell r="BI1148"/>
          <cell r="BJ1148"/>
          <cell r="BK1148"/>
          <cell r="BL1148"/>
          <cell r="BM1148"/>
          <cell r="BN1148"/>
          <cell r="BO1148"/>
          <cell r="BP1148"/>
          <cell r="BQ1148"/>
          <cell r="BR1148"/>
          <cell r="BS1148"/>
          <cell r="BT1148" t="str">
            <v>นางพิกุล ปวงคำ</v>
          </cell>
          <cell r="BU1148">
            <v>0</v>
          </cell>
          <cell r="BV1148" t="str">
            <v>1.นางพิกุล  ปวงคำ 
2.ร.ต.เกรียงศักดิ์  ดอกเคน</v>
          </cell>
          <cell r="BW1148" t="str">
            <v>จำเลยที่ 1
จำเลยที่ 2</v>
          </cell>
          <cell r="BX1148" t="str">
            <v>3-5009-00523-71-9
3-3021-00290-20-9</v>
          </cell>
          <cell r="BY1148" t="str">
            <v xml:space="preserve">-ไม่พบว่ามีกรรมสิทธิ์ในที่ดิน อ.ฝาง จ.เชียงใหม่
-ไม่พบว่ามีกรรมสิทธิ์ในที่ดิน อ.ฝาง จ.เชียงใหม่
</v>
          </cell>
          <cell r="BZ1148"/>
          <cell r="CA1148"/>
          <cell r="CB1148">
            <v>2</v>
          </cell>
          <cell r="CC1148"/>
          <cell r="CD1148" t="str">
            <v>นางพิกุล ปวงคำ</v>
          </cell>
          <cell r="CE1148"/>
          <cell r="CF1148"/>
          <cell r="CG1148"/>
          <cell r="CH1148"/>
          <cell r="CI1148"/>
          <cell r="CJ1148"/>
          <cell r="CK1148"/>
          <cell r="CL1148"/>
          <cell r="CM1148"/>
          <cell r="CN1148"/>
          <cell r="CO1148"/>
        </row>
        <row r="1149">
          <cell r="B1149">
            <v>2631</v>
          </cell>
          <cell r="C1149">
            <v>1783</v>
          </cell>
          <cell r="D1149"/>
          <cell r="E1149"/>
          <cell r="F1149"/>
          <cell r="G1149">
            <v>800120934800</v>
          </cell>
          <cell r="H1149" t="str">
            <v>นางสาว</v>
          </cell>
          <cell r="I1149" t="str">
            <v>สาระภี</v>
          </cell>
          <cell r="J1149" t="str">
            <v>สีสมหรือยะตุ้ย</v>
          </cell>
          <cell r="K1149" t="str">
            <v>3-5009-00523-71-10</v>
          </cell>
          <cell r="L1149" t="str">
            <v>เซ็นทรัล แอร์พอร์ต พลาซ่า เชียงใหม่</v>
          </cell>
          <cell r="M1149" t="str">
            <v>เชียงใหม่ 1</v>
          </cell>
          <cell r="N1149">
            <v>8</v>
          </cell>
          <cell r="O1149"/>
          <cell r="P1149"/>
          <cell r="Q1149"/>
          <cell r="R1149"/>
          <cell r="S1149" t="str">
            <v>ศาลแขวงเชียงใหม่</v>
          </cell>
          <cell r="T1149" t="str">
            <v>ผบE5356</v>
          </cell>
          <cell r="U1149">
            <v>2565</v>
          </cell>
          <cell r="V1149" t="str">
            <v>ผบE8585</v>
          </cell>
          <cell r="W1149">
            <v>2565</v>
          </cell>
          <cell r="X1149">
            <v>29</v>
          </cell>
          <cell r="Y1149">
            <v>11</v>
          </cell>
          <cell r="Z1149">
            <v>2565</v>
          </cell>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cell r="BD1149"/>
          <cell r="BE1149"/>
          <cell r="BF1149"/>
          <cell r="BG1149"/>
          <cell r="BH1149"/>
          <cell r="BI1149"/>
          <cell r="BJ1149"/>
          <cell r="BK1149"/>
          <cell r="BL1149"/>
          <cell r="BM1149"/>
          <cell r="BN1149"/>
          <cell r="BO1149"/>
          <cell r="BP1149"/>
          <cell r="BQ1149"/>
          <cell r="BR1149"/>
          <cell r="BS1149"/>
          <cell r="BT1149" t="str">
            <v>นางสาวสาระภี สีสมหรือยะตุ้ย</v>
          </cell>
          <cell r="BU1149">
            <v>0</v>
          </cell>
          <cell r="BV1149" t="str">
            <v xml:space="preserve">1.นางสาวสาระภี  สีสมหรือยะตุ้ย 
2.นายชิษณุพงศ์  ยะตุ้ย </v>
          </cell>
          <cell r="BW1149" t="str">
            <v xml:space="preserve">จำเลย 
คู่สมรสจำเลย </v>
          </cell>
          <cell r="BX1149" t="str">
            <v>1-5299-00979-22-6
1-5016-00075-15-4</v>
          </cell>
          <cell r="BY1149"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49"/>
          <cell r="CA1149"/>
          <cell r="CB1149">
            <v>2</v>
          </cell>
          <cell r="CC1149"/>
          <cell r="CD1149" t="str">
            <v>นางสาวสาระภี สีสมหรือยะตุ้ย</v>
          </cell>
          <cell r="CE1149"/>
          <cell r="CF1149"/>
          <cell r="CG1149"/>
          <cell r="CH1149"/>
          <cell r="CI1149"/>
          <cell r="CJ1149"/>
          <cell r="CK1149"/>
          <cell r="CL1149"/>
          <cell r="CM1149"/>
          <cell r="CN1149"/>
          <cell r="CO1149"/>
        </row>
        <row r="1150">
          <cell r="B1150">
            <v>2632</v>
          </cell>
          <cell r="C1150">
            <v>1784</v>
          </cell>
          <cell r="D1150"/>
          <cell r="E1150"/>
          <cell r="F1150"/>
          <cell r="G1150">
            <v>800121336070</v>
          </cell>
          <cell r="H1150" t="str">
            <v>นาย</v>
          </cell>
          <cell r="I1150" t="str">
            <v>พรมงคล</v>
          </cell>
          <cell r="J1150" t="str">
            <v>ตาแก้ว</v>
          </cell>
          <cell r="K1150" t="str">
            <v>1-5099-01713-58-1</v>
          </cell>
          <cell r="L1150" t="str">
            <v>เซ็นทรัล แอร์พอร์ต พลาซ่า เชียงใหม่</v>
          </cell>
          <cell r="M1150" t="str">
            <v>เชียงใหม่ 1</v>
          </cell>
          <cell r="N1150">
            <v>8</v>
          </cell>
          <cell r="O1150"/>
          <cell r="P1150"/>
          <cell r="Q1150"/>
          <cell r="R1150"/>
          <cell r="S1150" t="str">
            <v>ศาลแขวงเชียงใหม่</v>
          </cell>
          <cell r="T1150" t="str">
            <v>ผบE5353</v>
          </cell>
          <cell r="U1150">
            <v>2565</v>
          </cell>
          <cell r="V1150" t="str">
            <v>ผบE311</v>
          </cell>
          <cell r="W1150">
            <v>2566</v>
          </cell>
          <cell r="X1150">
            <v>23</v>
          </cell>
          <cell r="Y1150">
            <v>1</v>
          </cell>
          <cell r="Z1150">
            <v>2566</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cell r="BD1150"/>
          <cell r="BE1150"/>
          <cell r="BF1150"/>
          <cell r="BG1150"/>
          <cell r="BH1150"/>
          <cell r="BI1150"/>
          <cell r="BJ1150"/>
          <cell r="BK1150"/>
          <cell r="BL1150"/>
          <cell r="BM1150"/>
          <cell r="BN1150"/>
          <cell r="BO1150"/>
          <cell r="BP1150"/>
          <cell r="BQ1150"/>
          <cell r="BR1150"/>
          <cell r="BS1150"/>
          <cell r="BT1150" t="str">
            <v>นายพรมงคล ตาแก้ว</v>
          </cell>
          <cell r="BU1150">
            <v>0</v>
          </cell>
          <cell r="BV1150" t="str">
            <v>1.นายพรมงคล  ตาแก้ว</v>
          </cell>
          <cell r="BW1150" t="str">
            <v>จำเลย</v>
          </cell>
          <cell r="BX1150" t="str">
            <v>1-5099-01713-58-1</v>
          </cell>
          <cell r="BY1150" t="str">
            <v xml:space="preserve">-ไม่พบว่ามีกรรมสิทธิ์ในที่ดิน อ.เมือง จ.เชียงใหม่
</v>
          </cell>
          <cell r="BZ1150"/>
          <cell r="CA1150"/>
          <cell r="CB1150">
            <v>1</v>
          </cell>
          <cell r="CC1150"/>
          <cell r="CD1150" t="str">
            <v>นายพรมงคล ตาแก้ว</v>
          </cell>
          <cell r="CE1150"/>
          <cell r="CF1150"/>
          <cell r="CG1150"/>
          <cell r="CH1150"/>
          <cell r="CI1150"/>
          <cell r="CJ1150"/>
          <cell r="CK1150"/>
          <cell r="CL1150"/>
          <cell r="CM1150"/>
          <cell r="CN1150"/>
          <cell r="CO1150"/>
        </row>
        <row r="1151">
          <cell r="B1151">
            <v>2633</v>
          </cell>
          <cell r="C1151">
            <v>1785</v>
          </cell>
          <cell r="D1151"/>
          <cell r="E1151"/>
          <cell r="F1151"/>
          <cell r="G1151">
            <v>800013237402</v>
          </cell>
          <cell r="H1151" t="str">
            <v>นางสาว</v>
          </cell>
          <cell r="I1151" t="str">
            <v>นันทิยา</v>
          </cell>
          <cell r="J1151" t="str">
            <v>นวฐิติกุล</v>
          </cell>
          <cell r="K1151" t="str">
            <v>3-5701-01673-34-5</v>
          </cell>
          <cell r="L1151" t="str">
            <v>ท่าแพ</v>
          </cell>
          <cell r="M1151" t="str">
            <v>เชียงใหม่ 1</v>
          </cell>
          <cell r="N1151">
            <v>8</v>
          </cell>
          <cell r="O1151"/>
          <cell r="P1151"/>
          <cell r="Q1151"/>
          <cell r="R1151"/>
          <cell r="S1151" t="str">
            <v>ศาลจังหวัดเชียงใหม่</v>
          </cell>
          <cell r="T1151" t="str">
            <v>ผบ1244</v>
          </cell>
          <cell r="U1151">
            <v>2561</v>
          </cell>
          <cell r="V1151" t="str">
            <v>ผบ1730</v>
          </cell>
          <cell r="W1151">
            <v>2561</v>
          </cell>
          <cell r="X1151"/>
          <cell r="Y1151"/>
          <cell r="Z1151"/>
          <cell r="AA1151">
            <v>26</v>
          </cell>
          <cell r="AB1151">
            <v>7</v>
          </cell>
          <cell r="AC1151">
            <v>2561</v>
          </cell>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cell r="BM1151"/>
          <cell r="BN1151"/>
          <cell r="BO1151"/>
          <cell r="BP1151"/>
          <cell r="BQ1151"/>
          <cell r="BR1151"/>
          <cell r="BS1151"/>
          <cell r="BT1151" t="str">
            <v>นางสาวนันทิยา นวฐิติกุล</v>
          </cell>
          <cell r="BU1151">
            <v>0</v>
          </cell>
          <cell r="BV1151"/>
          <cell r="BW1151"/>
          <cell r="BX1151"/>
          <cell r="BY1151"/>
          <cell r="BZ1151"/>
          <cell r="CA1151"/>
          <cell r="CB1151"/>
          <cell r="CC1151"/>
          <cell r="CD1151" t="str">
            <v>นางสาวนันทิยา นวฐิติกุล</v>
          </cell>
          <cell r="CE1151"/>
          <cell r="CF1151"/>
          <cell r="CG1151"/>
          <cell r="CH1151"/>
          <cell r="CI1151"/>
          <cell r="CJ1151"/>
          <cell r="CK1151"/>
          <cell r="CL1151"/>
          <cell r="CM1151"/>
          <cell r="CN1151"/>
          <cell r="CO1151"/>
        </row>
        <row r="1152">
          <cell r="B1152">
            <v>2634</v>
          </cell>
          <cell r="C1152">
            <v>1786</v>
          </cell>
          <cell r="D1152"/>
          <cell r="E1152"/>
          <cell r="F1152"/>
          <cell r="G1152">
            <v>800038185768</v>
          </cell>
          <cell r="H1152" t="str">
            <v>นาย</v>
          </cell>
          <cell r="I1152" t="str">
            <v>ณัฐวัฒน์</v>
          </cell>
          <cell r="J1152" t="str">
            <v>วรเมธากร</v>
          </cell>
          <cell r="K1152" t="str">
            <v>1-5099-00538-23-8</v>
          </cell>
          <cell r="L1152" t="str">
            <v>ท่าแพ</v>
          </cell>
          <cell r="M1152" t="str">
            <v>เชียงใหม่ 1</v>
          </cell>
          <cell r="N1152">
            <v>8</v>
          </cell>
          <cell r="O1152"/>
          <cell r="P1152"/>
          <cell r="Q1152"/>
          <cell r="R1152"/>
          <cell r="S1152" t="str">
            <v>ศาลแขวงเชียงใหม่</v>
          </cell>
          <cell r="T1152" t="str">
            <v>ผบ.4830</v>
          </cell>
          <cell r="U1152">
            <v>2562</v>
          </cell>
          <cell r="V1152" t="str">
            <v>ผบ.4990</v>
          </cell>
          <cell r="W1152">
            <v>2562</v>
          </cell>
          <cell r="X1152"/>
          <cell r="Y1152"/>
          <cell r="Z1152"/>
          <cell r="AA1152">
            <v>16</v>
          </cell>
          <cell r="AB1152">
            <v>6</v>
          </cell>
          <cell r="AC1152">
            <v>2562</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cell r="BM1152"/>
          <cell r="BN1152"/>
          <cell r="BO1152"/>
          <cell r="BP1152"/>
          <cell r="BQ1152"/>
          <cell r="BR1152"/>
          <cell r="BS1152"/>
          <cell r="BT1152" t="str">
            <v>นายณัฐวัฒน์ วรเมธากร</v>
          </cell>
          <cell r="BU1152">
            <v>0</v>
          </cell>
          <cell r="BV1152"/>
          <cell r="BW1152"/>
          <cell r="BX1152"/>
          <cell r="BY1152"/>
          <cell r="BZ1152"/>
          <cell r="CA1152"/>
          <cell r="CB1152"/>
          <cell r="CC1152"/>
          <cell r="CD1152" t="str">
            <v>นายณัฐวัฒน์ วรเมธากร</v>
          </cell>
          <cell r="CE1152"/>
          <cell r="CF1152"/>
          <cell r="CG1152"/>
          <cell r="CH1152"/>
          <cell r="CI1152"/>
          <cell r="CJ1152"/>
          <cell r="CK1152"/>
          <cell r="CL1152"/>
          <cell r="CM1152"/>
          <cell r="CN1152"/>
          <cell r="CO1152"/>
        </row>
        <row r="1153">
          <cell r="B1153">
            <v>2635</v>
          </cell>
          <cell r="C1153">
            <v>1787</v>
          </cell>
          <cell r="D1153"/>
          <cell r="E1153"/>
          <cell r="F1153"/>
          <cell r="G1153">
            <v>800052127449</v>
          </cell>
          <cell r="H1153" t="str">
            <v>นาย</v>
          </cell>
          <cell r="I1153" t="str">
            <v>ดาวชัย</v>
          </cell>
          <cell r="J1153" t="str">
            <v>สุกันทา</v>
          </cell>
          <cell r="K1153" t="str">
            <v>3-5019-00289-70-9</v>
          </cell>
          <cell r="L1153" t="str">
            <v>สารภี</v>
          </cell>
          <cell r="M1153" t="str">
            <v>เชียงใหม่ 3</v>
          </cell>
          <cell r="N1153">
            <v>8</v>
          </cell>
          <cell r="O1153"/>
          <cell r="P1153"/>
          <cell r="Q1153"/>
          <cell r="R1153"/>
          <cell r="S1153" t="str">
            <v>ศาลแขวงเชียงใหม่</v>
          </cell>
          <cell r="T1153" t="str">
            <v>ผบE9605</v>
          </cell>
          <cell r="U1153">
            <v>2566</v>
          </cell>
          <cell r="V1153" t="str">
            <v>ผบE10980</v>
          </cell>
          <cell r="W1153">
            <v>2566</v>
          </cell>
          <cell r="X1153"/>
          <cell r="Y1153"/>
          <cell r="Z1153"/>
          <cell r="AA1153">
            <v>17</v>
          </cell>
          <cell r="AB1153">
            <v>11</v>
          </cell>
          <cell r="AC1153">
            <v>2566</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cell r="BM1153"/>
          <cell r="BN1153"/>
          <cell r="BO1153"/>
          <cell r="BP1153"/>
          <cell r="BQ1153"/>
          <cell r="BR1153"/>
          <cell r="BS1153"/>
          <cell r="BT1153" t="str">
            <v>นายดาวชัย สุกันทา</v>
          </cell>
          <cell r="BU1153">
            <v>0</v>
          </cell>
          <cell r="BV1153"/>
          <cell r="BW1153"/>
          <cell r="BX1153"/>
          <cell r="BY1153"/>
          <cell r="BZ1153"/>
          <cell r="CA1153"/>
          <cell r="CB1153"/>
          <cell r="CC1153"/>
          <cell r="CD1153" t="str">
            <v>นายดาวชัย สุกันทา</v>
          </cell>
          <cell r="CE1153"/>
          <cell r="CF1153"/>
          <cell r="CG1153"/>
          <cell r="CH1153"/>
          <cell r="CI1153"/>
          <cell r="CJ1153"/>
          <cell r="CK1153"/>
          <cell r="CL1153"/>
          <cell r="CM1153"/>
          <cell r="CN1153"/>
          <cell r="CO1153"/>
        </row>
        <row r="1154">
          <cell r="B1154">
            <v>2636</v>
          </cell>
          <cell r="C1154">
            <v>1788</v>
          </cell>
          <cell r="D1154"/>
          <cell r="E1154"/>
          <cell r="F1154"/>
          <cell r="G1154">
            <v>800087714260</v>
          </cell>
          <cell r="H1154" t="str">
            <v>นาย</v>
          </cell>
          <cell r="I1154" t="str">
            <v>ทีแป</v>
          </cell>
          <cell r="J1154" t="str">
            <v>จารุเมธาวี</v>
          </cell>
          <cell r="K1154" t="str">
            <v>3-5003-00105-99-1</v>
          </cell>
          <cell r="L1154" t="str">
            <v>แม่แจ่ม</v>
          </cell>
          <cell r="M1154" t="str">
            <v>เชียงใหม่ 3</v>
          </cell>
          <cell r="N1154">
            <v>8</v>
          </cell>
          <cell r="O1154"/>
          <cell r="P1154"/>
          <cell r="Q1154"/>
          <cell r="R1154"/>
          <cell r="S1154" t="str">
            <v>ศาลจังหวัดฮอด</v>
          </cell>
          <cell r="T1154" t="str">
            <v>ผบE715</v>
          </cell>
          <cell r="U1154">
            <v>2566</v>
          </cell>
          <cell r="V1154" t="str">
            <v>ผบE898</v>
          </cell>
          <cell r="W1154">
            <v>2566</v>
          </cell>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cell r="BM1154"/>
          <cell r="BN1154"/>
          <cell r="BO1154"/>
          <cell r="BP1154"/>
          <cell r="BQ1154"/>
          <cell r="BR1154"/>
          <cell r="BS1154"/>
          <cell r="BT1154" t="str">
            <v>นายทีแป จารุเมธาวี</v>
          </cell>
          <cell r="BU1154">
            <v>0</v>
          </cell>
          <cell r="BV1154"/>
          <cell r="BW1154"/>
          <cell r="BX1154"/>
          <cell r="BY1154"/>
          <cell r="BZ1154"/>
          <cell r="CA1154"/>
          <cell r="CB1154"/>
          <cell r="CC1154"/>
          <cell r="CD1154" t="str">
            <v>นายทีแป จารุเมธาวี</v>
          </cell>
          <cell r="CE1154"/>
          <cell r="CF1154"/>
          <cell r="CG1154"/>
          <cell r="CH1154"/>
          <cell r="CI1154"/>
          <cell r="CJ1154"/>
          <cell r="CK1154"/>
          <cell r="CL1154"/>
          <cell r="CM1154"/>
          <cell r="CN1154"/>
          <cell r="CO1154"/>
        </row>
        <row r="1155">
          <cell r="B1155">
            <v>2637</v>
          </cell>
          <cell r="C1155">
            <v>1789</v>
          </cell>
          <cell r="D1155"/>
          <cell r="E1155"/>
          <cell r="F1155"/>
          <cell r="G1155">
            <v>843052005547</v>
          </cell>
          <cell r="H1155" t="str">
            <v>นาย</v>
          </cell>
          <cell r="I1155" t="str">
            <v>สุขคำ</v>
          </cell>
          <cell r="J1155" t="str">
            <v>ป๊อกแก้ว</v>
          </cell>
          <cell r="K1155" t="str">
            <v>3 5011 00244 34 4</v>
          </cell>
          <cell r="L1155" t="str">
            <v>หนองหอย</v>
          </cell>
          <cell r="M1155" t="str">
            <v>เชียงใหม่ 1</v>
          </cell>
          <cell r="N1155">
            <v>8</v>
          </cell>
          <cell r="O1155"/>
          <cell r="P1155"/>
          <cell r="Q1155"/>
          <cell r="R1155"/>
          <cell r="S1155" t="str">
            <v>ศาลจังหวัดเชียงใหม่</v>
          </cell>
          <cell r="T1155" t="str">
            <v>ผบE1518</v>
          </cell>
          <cell r="U1155">
            <v>2566</v>
          </cell>
          <cell r="V1155" t="str">
            <v>ผบE1902</v>
          </cell>
          <cell r="W1155">
            <v>2566</v>
          </cell>
          <cell r="X1155">
            <v>16</v>
          </cell>
          <cell r="Y1155">
            <v>10</v>
          </cell>
          <cell r="Z1155">
            <v>2566</v>
          </cell>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cell r="BM1155"/>
          <cell r="BN1155"/>
          <cell r="BO1155"/>
          <cell r="BP1155"/>
          <cell r="BQ1155"/>
          <cell r="BR1155"/>
          <cell r="BS1155"/>
          <cell r="BT1155" t="str">
            <v>นายสุขคำ ป๊อกแก้ว</v>
          </cell>
          <cell r="BU1155">
            <v>0</v>
          </cell>
          <cell r="BV1155"/>
          <cell r="BW1155"/>
          <cell r="BX1155"/>
          <cell r="BY1155"/>
          <cell r="BZ1155"/>
          <cell r="CA1155"/>
          <cell r="CB1155"/>
          <cell r="CC1155"/>
          <cell r="CD1155" t="str">
            <v>นายสุขคำ ป๊อกแก้ว</v>
          </cell>
          <cell r="CE1155"/>
          <cell r="CF1155"/>
          <cell r="CG1155"/>
          <cell r="CH1155"/>
          <cell r="CI1155"/>
          <cell r="CJ1155"/>
          <cell r="CK1155"/>
          <cell r="CL1155"/>
          <cell r="CM1155"/>
          <cell r="CN1155"/>
          <cell r="CO1155"/>
        </row>
        <row r="1156">
          <cell r="B1156">
            <v>2638</v>
          </cell>
          <cell r="C1156">
            <v>1790</v>
          </cell>
          <cell r="D1156"/>
          <cell r="E1156"/>
          <cell r="F1156"/>
          <cell r="G1156">
            <v>800087714468</v>
          </cell>
          <cell r="H1156" t="str">
            <v>นาย</v>
          </cell>
          <cell r="I1156" t="str">
            <v>ยุทรพัทธ์</v>
          </cell>
          <cell r="J1156" t="str">
            <v>พรพชรเดช</v>
          </cell>
          <cell r="K1156" t="str">
            <v>2-5003-00016-64-8</v>
          </cell>
          <cell r="L1156" t="str">
            <v>แม่แจ่ม</v>
          </cell>
          <cell r="M1156" t="str">
            <v>เชียงใหม่ 3</v>
          </cell>
          <cell r="N1156">
            <v>8</v>
          </cell>
          <cell r="O1156"/>
          <cell r="P1156"/>
          <cell r="Q1156"/>
          <cell r="R1156"/>
          <cell r="S1156" t="str">
            <v>ศาลจังหวัดฮอด</v>
          </cell>
          <cell r="T1156" t="str">
            <v>ผบE707</v>
          </cell>
          <cell r="U1156">
            <v>2566</v>
          </cell>
          <cell r="V1156" t="str">
            <v>ผบE897</v>
          </cell>
          <cell r="W1156">
            <v>2566</v>
          </cell>
          <cell r="X1156">
            <v>26</v>
          </cell>
          <cell r="Y1156">
            <v>7</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cell r="BM1156"/>
          <cell r="BN1156"/>
          <cell r="BO1156"/>
          <cell r="BP1156"/>
          <cell r="BQ1156"/>
          <cell r="BR1156"/>
          <cell r="BS1156"/>
          <cell r="BT1156" t="str">
            <v>นายยุทรพัทธ์ พรพชรเดช</v>
          </cell>
          <cell r="BU1156">
            <v>0</v>
          </cell>
          <cell r="BV1156"/>
          <cell r="BW1156"/>
          <cell r="BX1156"/>
          <cell r="BY1156"/>
          <cell r="BZ1156"/>
          <cell r="CA1156"/>
          <cell r="CB1156"/>
          <cell r="CC1156"/>
          <cell r="CD1156" t="str">
            <v>นายยุทรพัทธ์ พรพชรเดช</v>
          </cell>
          <cell r="CE1156"/>
          <cell r="CF1156"/>
          <cell r="CG1156"/>
          <cell r="CH1156"/>
          <cell r="CI1156"/>
          <cell r="CJ1156"/>
          <cell r="CK1156"/>
          <cell r="CL1156"/>
          <cell r="CM1156"/>
          <cell r="CN1156"/>
          <cell r="CO1156"/>
        </row>
        <row r="1157">
          <cell r="B1157">
            <v>2639</v>
          </cell>
          <cell r="C1157">
            <v>1791</v>
          </cell>
          <cell r="D1157"/>
          <cell r="E1157"/>
          <cell r="F1157"/>
          <cell r="G1157">
            <v>800068913345</v>
          </cell>
          <cell r="H1157" t="str">
            <v>นางสาว</v>
          </cell>
          <cell r="I1157" t="str">
            <v>ชุลีมาส</v>
          </cell>
          <cell r="J1157" t="str">
            <v>บุญเทียม</v>
          </cell>
          <cell r="K1157" t="str">
            <v>1-5003-00016-88-7</v>
          </cell>
          <cell r="L1157" t="str">
            <v>แม่แจ่ม</v>
          </cell>
          <cell r="M1157" t="str">
            <v>เชียงใหม่ 3</v>
          </cell>
          <cell r="N1157">
            <v>8</v>
          </cell>
          <cell r="O1157"/>
          <cell r="P1157"/>
          <cell r="Q1157"/>
          <cell r="R1157"/>
          <cell r="S1157" t="str">
            <v>ศาลจังหวัดฮอด</v>
          </cell>
          <cell r="T1157" t="str">
            <v>ผบE720</v>
          </cell>
          <cell r="U1157">
            <v>2566</v>
          </cell>
          <cell r="V1157" t="str">
            <v>ผบE904</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cell r="BM1157"/>
          <cell r="BN1157"/>
          <cell r="BO1157"/>
          <cell r="BP1157"/>
          <cell r="BQ1157"/>
          <cell r="BR1157"/>
          <cell r="BS1157"/>
          <cell r="BT1157" t="str">
            <v>นางสาวชุลีมาส บุญเทียม</v>
          </cell>
          <cell r="BU1157">
            <v>0</v>
          </cell>
          <cell r="BV1157"/>
          <cell r="BW1157"/>
          <cell r="BX1157"/>
          <cell r="BY1157"/>
          <cell r="BZ1157"/>
          <cell r="CA1157"/>
          <cell r="CB1157"/>
          <cell r="CC1157"/>
          <cell r="CD1157" t="str">
            <v>นางสาวชุลีมาส บุญเทียม</v>
          </cell>
          <cell r="CE1157"/>
          <cell r="CF1157"/>
          <cell r="CG1157"/>
          <cell r="CH1157"/>
          <cell r="CI1157"/>
          <cell r="CJ1157"/>
          <cell r="CK1157"/>
          <cell r="CL1157"/>
          <cell r="CM1157"/>
          <cell r="CN1157"/>
          <cell r="CO1157"/>
        </row>
        <row r="1158">
          <cell r="B1158">
            <v>2640</v>
          </cell>
          <cell r="C1158">
            <v>1792</v>
          </cell>
          <cell r="D1158"/>
          <cell r="E1158"/>
          <cell r="F1158"/>
          <cell r="G1158">
            <v>800058546105</v>
          </cell>
          <cell r="H1158" t="str">
            <v>นาย</v>
          </cell>
          <cell r="I1158" t="str">
            <v>ณัฐวุฒิ</v>
          </cell>
          <cell r="J1158" t="str">
            <v>สุนันตา</v>
          </cell>
          <cell r="K1158" t="str">
            <v>1-5003-00106-49-5</v>
          </cell>
          <cell r="L1158" t="str">
            <v>แม่แจ่ม</v>
          </cell>
          <cell r="M1158" t="str">
            <v>เชียงใหม่ 3</v>
          </cell>
          <cell r="N1158">
            <v>8</v>
          </cell>
          <cell r="O1158"/>
          <cell r="P1158"/>
          <cell r="Q1158"/>
          <cell r="R1158"/>
          <cell r="S1158" t="str">
            <v>ศาลแขวงเชียงใหม่</v>
          </cell>
          <cell r="T1158" t="str">
            <v>ผบE6890</v>
          </cell>
          <cell r="U1158">
            <v>2566</v>
          </cell>
          <cell r="V1158" t="str">
            <v>ผบE11045</v>
          </cell>
          <cell r="W1158">
            <v>2566</v>
          </cell>
          <cell r="X1158">
            <v>20</v>
          </cell>
          <cell r="Y1158">
            <v>11</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cell r="BM1158"/>
          <cell r="BN1158"/>
          <cell r="BO1158"/>
          <cell r="BP1158"/>
          <cell r="BQ1158"/>
          <cell r="BR1158"/>
          <cell r="BS1158"/>
          <cell r="BT1158" t="str">
            <v>นายณัฐวุฒิ สุนันตา</v>
          </cell>
          <cell r="BU1158">
            <v>0</v>
          </cell>
          <cell r="BV1158"/>
          <cell r="BW1158"/>
          <cell r="BX1158"/>
          <cell r="BY1158"/>
          <cell r="BZ1158"/>
          <cell r="CA1158"/>
          <cell r="CB1158"/>
          <cell r="CC1158"/>
          <cell r="CD1158" t="str">
            <v>นายณัฐวุฒิ สุนันตา</v>
          </cell>
          <cell r="CE1158"/>
          <cell r="CF1158"/>
          <cell r="CG1158"/>
          <cell r="CH1158"/>
          <cell r="CI1158"/>
          <cell r="CJ1158"/>
          <cell r="CK1158"/>
          <cell r="CL1158"/>
          <cell r="CM1158"/>
          <cell r="CN1158"/>
          <cell r="CO1158"/>
        </row>
        <row r="1159">
          <cell r="B1159">
            <v>2641</v>
          </cell>
          <cell r="C1159">
            <v>1793</v>
          </cell>
          <cell r="D1159"/>
          <cell r="E1159"/>
          <cell r="F1159"/>
          <cell r="G1159">
            <v>800074624860</v>
          </cell>
          <cell r="H1159" t="str">
            <v>นาย</v>
          </cell>
          <cell r="I1159" t="str">
            <v>สุทัศน์</v>
          </cell>
          <cell r="J1159" t="str">
            <v>ยงศักดิ์วัฒน์</v>
          </cell>
          <cell r="K1159" t="str">
            <v>3-5003-00383-34-7</v>
          </cell>
          <cell r="L1159" t="str">
            <v>แม่แจ่ม</v>
          </cell>
          <cell r="M1159" t="str">
            <v>เชียงใหม่ 3</v>
          </cell>
          <cell r="N1159">
            <v>8</v>
          </cell>
          <cell r="O1159"/>
          <cell r="P1159"/>
          <cell r="Q1159"/>
          <cell r="R1159"/>
          <cell r="S1159" t="str">
            <v>ศาลจังหวัดฮอด</v>
          </cell>
          <cell r="T1159" t="str">
            <v>ผบE710</v>
          </cell>
          <cell r="U1159">
            <v>2566</v>
          </cell>
          <cell r="V1159" t="str">
            <v>ผบE901</v>
          </cell>
          <cell r="W1159">
            <v>2566</v>
          </cell>
          <cell r="X1159">
            <v>26</v>
          </cell>
          <cell r="Y1159">
            <v>7</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cell r="BM1159"/>
          <cell r="BN1159"/>
          <cell r="BO1159"/>
          <cell r="BP1159"/>
          <cell r="BQ1159"/>
          <cell r="BR1159"/>
          <cell r="BS1159"/>
          <cell r="BT1159" t="str">
            <v>นายสุทัศน์ ยงศักดิ์วัฒน์</v>
          </cell>
          <cell r="BU1159">
            <v>0</v>
          </cell>
          <cell r="BV1159"/>
          <cell r="BW1159"/>
          <cell r="BX1159"/>
          <cell r="BY1159"/>
          <cell r="BZ1159"/>
          <cell r="CA1159"/>
          <cell r="CB1159"/>
          <cell r="CC1159"/>
          <cell r="CD1159" t="str">
            <v>นายสุทัศน์ ยงศักดิ์วัฒน์</v>
          </cell>
          <cell r="CE1159"/>
          <cell r="CF1159"/>
          <cell r="CG1159"/>
          <cell r="CH1159"/>
          <cell r="CI1159"/>
          <cell r="CJ1159"/>
          <cell r="CK1159"/>
          <cell r="CL1159"/>
          <cell r="CM1159"/>
          <cell r="CN1159"/>
          <cell r="CO1159"/>
        </row>
        <row r="1160">
          <cell r="B1160">
            <v>2642</v>
          </cell>
          <cell r="C1160">
            <v>1794</v>
          </cell>
          <cell r="D1160"/>
          <cell r="E1160"/>
          <cell r="F1160"/>
          <cell r="G1160">
            <v>800041303580</v>
          </cell>
          <cell r="H1160" t="str">
            <v>นางสาว</v>
          </cell>
          <cell r="I1160" t="str">
            <v>จันทร์</v>
          </cell>
          <cell r="J1160" t="str">
            <v>เป็งติ๊บ</v>
          </cell>
          <cell r="K1160" t="str">
            <v>3-5017-00199-03-0</v>
          </cell>
          <cell r="L1160" t="str">
            <v>ดอยเต่า</v>
          </cell>
          <cell r="M1160" t="str">
            <v>เชียงใหม่ 3</v>
          </cell>
          <cell r="N1160">
            <v>8</v>
          </cell>
          <cell r="O1160"/>
          <cell r="P1160"/>
          <cell r="Q1160"/>
          <cell r="R1160"/>
          <cell r="S1160" t="str">
            <v>ศาลจังหวัดฮอด</v>
          </cell>
          <cell r="T1160" t="str">
            <v>ผบE719</v>
          </cell>
          <cell r="U1160">
            <v>2566</v>
          </cell>
          <cell r="V1160" t="str">
            <v>ผบE899</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cell r="BM1160"/>
          <cell r="BN1160"/>
          <cell r="BO1160"/>
          <cell r="BP1160"/>
          <cell r="BQ1160"/>
          <cell r="BR1160"/>
          <cell r="BS1160"/>
          <cell r="BT1160" t="str">
            <v>นางสาวจันทร์ เป็งติ๊บ</v>
          </cell>
          <cell r="BU1160">
            <v>0</v>
          </cell>
          <cell r="BV1160"/>
          <cell r="BW1160"/>
          <cell r="BX1160"/>
          <cell r="BY1160"/>
          <cell r="BZ1160"/>
          <cell r="CA1160"/>
          <cell r="CB1160"/>
          <cell r="CC1160"/>
          <cell r="CD1160" t="str">
            <v>นางสาวจันทร์ เป็งติ๊บ</v>
          </cell>
          <cell r="CE1160"/>
          <cell r="CF1160"/>
          <cell r="CG1160"/>
          <cell r="CH1160"/>
          <cell r="CI1160"/>
          <cell r="CJ1160"/>
          <cell r="CK1160"/>
          <cell r="CL1160"/>
          <cell r="CM1160"/>
          <cell r="CN1160"/>
          <cell r="CO1160"/>
        </row>
        <row r="1161">
          <cell r="B1161">
            <v>2643</v>
          </cell>
          <cell r="C1161">
            <v>1795</v>
          </cell>
          <cell r="D1161"/>
          <cell r="E1161"/>
          <cell r="F1161"/>
          <cell r="G1161">
            <v>800040741202</v>
          </cell>
          <cell r="H1161" t="str">
            <v>นางสาว</v>
          </cell>
          <cell r="I1161" t="str">
            <v>นันทัชพร</v>
          </cell>
          <cell r="J1161" t="str">
            <v>ไหวยะ</v>
          </cell>
          <cell r="K1161" t="str">
            <v>1-5017-00007-64-9</v>
          </cell>
          <cell r="L1161" t="str">
            <v>ดอยเต่า</v>
          </cell>
          <cell r="M1161" t="str">
            <v>เชียงใหม่ 3</v>
          </cell>
          <cell r="N1161">
            <v>8</v>
          </cell>
          <cell r="O1161"/>
          <cell r="P1161"/>
          <cell r="Q1161"/>
          <cell r="R1161"/>
          <cell r="S1161" t="str">
            <v>ศาลจังหวัดฮอด</v>
          </cell>
          <cell r="T1161" t="str">
            <v>ผบE712</v>
          </cell>
          <cell r="U1161">
            <v>2566</v>
          </cell>
          <cell r="V1161" t="str">
            <v>ผบE902</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cell r="BM1161"/>
          <cell r="BN1161"/>
          <cell r="BO1161"/>
          <cell r="BP1161"/>
          <cell r="BQ1161"/>
          <cell r="BR1161"/>
          <cell r="BS1161"/>
          <cell r="BT1161" t="str">
            <v>นางสาวนันทัชพร ไหวยะ</v>
          </cell>
          <cell r="BU1161">
            <v>0</v>
          </cell>
          <cell r="BV1161"/>
          <cell r="BW1161"/>
          <cell r="BX1161"/>
          <cell r="BY1161"/>
          <cell r="BZ1161"/>
          <cell r="CA1161"/>
          <cell r="CB1161"/>
          <cell r="CC1161"/>
          <cell r="CD1161" t="str">
            <v>นางสาวนันทัชพร ไหวยะ</v>
          </cell>
          <cell r="CE1161"/>
          <cell r="CF1161"/>
          <cell r="CG1161"/>
          <cell r="CH1161"/>
          <cell r="CI1161"/>
          <cell r="CJ1161"/>
          <cell r="CK1161"/>
          <cell r="CL1161"/>
          <cell r="CM1161"/>
          <cell r="CN1161"/>
          <cell r="CO1161"/>
        </row>
        <row r="1162">
          <cell r="B1162">
            <v>2644</v>
          </cell>
          <cell r="C1162">
            <v>1796</v>
          </cell>
          <cell r="D1162"/>
          <cell r="E1162"/>
          <cell r="F1162"/>
          <cell r="G1162">
            <v>800018455710</v>
          </cell>
          <cell r="H1162" t="str">
            <v>นาย</v>
          </cell>
          <cell r="I1162" t="str">
            <v>สุวิวัตร</v>
          </cell>
          <cell r="J1162" t="str">
            <v>พุทธา</v>
          </cell>
          <cell r="K1162" t="str">
            <v>3-3411-00744-93-4</v>
          </cell>
          <cell r="L1162" t="str">
            <v>ดอยเต่า</v>
          </cell>
          <cell r="M1162" t="str">
            <v>เชียงใหม่ 3</v>
          </cell>
          <cell r="N1162">
            <v>8</v>
          </cell>
          <cell r="O1162"/>
          <cell r="P1162"/>
          <cell r="Q1162"/>
          <cell r="R1162"/>
          <cell r="S1162" t="str">
            <v>ศาลจังหวัดฮอด</v>
          </cell>
          <cell r="T1162" t="str">
            <v>ผบE856</v>
          </cell>
          <cell r="U1162">
            <v>2566</v>
          </cell>
          <cell r="V1162" t="str">
            <v>ผบE1101</v>
          </cell>
          <cell r="W1162">
            <v>2566</v>
          </cell>
          <cell r="X1162">
            <v>18</v>
          </cell>
          <cell r="Y1162">
            <v>9</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cell r="BM1162"/>
          <cell r="BN1162"/>
          <cell r="BO1162"/>
          <cell r="BP1162"/>
          <cell r="BQ1162"/>
          <cell r="BR1162"/>
          <cell r="BS1162"/>
          <cell r="BT1162" t="str">
            <v>นายสุวิวัตร พุทธา</v>
          </cell>
          <cell r="BU1162">
            <v>0</v>
          </cell>
          <cell r="BV1162"/>
          <cell r="BW1162"/>
          <cell r="BX1162"/>
          <cell r="BY1162"/>
          <cell r="BZ1162"/>
          <cell r="CA1162"/>
          <cell r="CB1162"/>
          <cell r="CC1162"/>
          <cell r="CD1162" t="str">
            <v>นายสุวิวัตร พุทธา</v>
          </cell>
          <cell r="CE1162"/>
          <cell r="CF1162"/>
          <cell r="CG1162"/>
          <cell r="CH1162"/>
          <cell r="CI1162"/>
          <cell r="CJ1162"/>
          <cell r="CK1162"/>
          <cell r="CL1162"/>
          <cell r="CM1162"/>
          <cell r="CN1162"/>
          <cell r="CO1162"/>
        </row>
        <row r="1163">
          <cell r="B1163">
            <v>2645</v>
          </cell>
          <cell r="C1163">
            <v>1797</v>
          </cell>
          <cell r="D1163"/>
          <cell r="E1163"/>
          <cell r="F1163"/>
          <cell r="G1163">
            <v>800058779797</v>
          </cell>
          <cell r="H1163" t="str">
            <v>นาง</v>
          </cell>
          <cell r="I1163" t="str">
            <v>ธารารัตน์</v>
          </cell>
          <cell r="J1163" t="str">
            <v>ดีคำ</v>
          </cell>
          <cell r="K1163" t="str">
            <v>3-5017-00097-51-2</v>
          </cell>
          <cell r="L1163" t="str">
            <v>ดอยเต่า</v>
          </cell>
          <cell r="M1163" t="str">
            <v>เชียงใหม่ 3</v>
          </cell>
          <cell r="N1163">
            <v>8</v>
          </cell>
          <cell r="O1163"/>
          <cell r="P1163"/>
          <cell r="Q1163"/>
          <cell r="R1163"/>
          <cell r="S1163" t="str">
            <v>ศาลจังหวัดฮอด</v>
          </cell>
          <cell r="T1163" t="str">
            <v>ผบE718</v>
          </cell>
          <cell r="U1163">
            <v>2566</v>
          </cell>
          <cell r="V1163" t="str">
            <v>ผบE903</v>
          </cell>
          <cell r="W1163">
            <v>2566</v>
          </cell>
          <cell r="X1163">
            <v>26</v>
          </cell>
          <cell r="Y1163">
            <v>7</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cell r="BM1163"/>
          <cell r="BN1163"/>
          <cell r="BO1163"/>
          <cell r="BP1163"/>
          <cell r="BQ1163"/>
          <cell r="BR1163"/>
          <cell r="BS1163"/>
          <cell r="BT1163" t="str">
            <v>นางธารารัตน์ ดีคำ</v>
          </cell>
          <cell r="BU1163">
            <v>0</v>
          </cell>
          <cell r="BV1163"/>
          <cell r="BW1163"/>
          <cell r="BX1163"/>
          <cell r="BY1163"/>
          <cell r="BZ1163"/>
          <cell r="CA1163"/>
          <cell r="CB1163"/>
          <cell r="CC1163"/>
          <cell r="CD1163" t="str">
            <v>นางธารารัตน์ ดีคำ</v>
          </cell>
          <cell r="CE1163"/>
          <cell r="CF1163"/>
          <cell r="CG1163"/>
          <cell r="CH1163"/>
          <cell r="CI1163"/>
          <cell r="CJ1163"/>
          <cell r="CK1163"/>
          <cell r="CL1163"/>
          <cell r="CM1163"/>
          <cell r="CN1163"/>
          <cell r="CO1163"/>
        </row>
        <row r="1164">
          <cell r="B1164">
            <v>2646</v>
          </cell>
          <cell r="C1164">
            <v>1798</v>
          </cell>
          <cell r="D1164"/>
          <cell r="E1164"/>
          <cell r="F1164"/>
          <cell r="G1164">
            <v>800042065428</v>
          </cell>
          <cell r="H1164" t="str">
            <v>นาง</v>
          </cell>
          <cell r="I1164" t="str">
            <v>คริษฐา</v>
          </cell>
          <cell r="J1164" t="str">
            <v>พัฒนไพรงาม</v>
          </cell>
          <cell r="K1164" t="str">
            <v>1-5003-00053-13-8</v>
          </cell>
          <cell r="L1164" t="str">
            <v>อมก๋อย</v>
          </cell>
          <cell r="M1164" t="str">
            <v>เชียงใหม่ 3</v>
          </cell>
          <cell r="N1164">
            <v>8</v>
          </cell>
          <cell r="O1164"/>
          <cell r="P1164"/>
          <cell r="Q1164"/>
          <cell r="R1164"/>
          <cell r="S1164" t="str">
            <v>ศาลแขวงเชียงใหม่</v>
          </cell>
          <cell r="T1164" t="str">
            <v>ผบE6885</v>
          </cell>
          <cell r="U1164">
            <v>2566</v>
          </cell>
          <cell r="V1164" t="str">
            <v>ผบE8677</v>
          </cell>
          <cell r="W1164">
            <v>2566</v>
          </cell>
          <cell r="X1164">
            <v>25</v>
          </cell>
          <cell r="Y1164">
            <v>9</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cell r="BM1164"/>
          <cell r="BN1164"/>
          <cell r="BO1164"/>
          <cell r="BP1164"/>
          <cell r="BQ1164"/>
          <cell r="BR1164"/>
          <cell r="BS1164"/>
          <cell r="BT1164" t="str">
            <v>นางคริษฐา พัฒนไพรงาม</v>
          </cell>
          <cell r="BU1164">
            <v>0</v>
          </cell>
          <cell r="BV1164"/>
          <cell r="BW1164"/>
          <cell r="BX1164"/>
          <cell r="BY1164"/>
          <cell r="BZ1164"/>
          <cell r="CA1164"/>
          <cell r="CB1164"/>
          <cell r="CC1164"/>
          <cell r="CD1164" t="str">
            <v>นางคริษฐา พัฒนไพรงาม</v>
          </cell>
          <cell r="CE1164"/>
          <cell r="CF1164"/>
          <cell r="CG1164"/>
          <cell r="CH1164"/>
          <cell r="CI1164"/>
          <cell r="CJ1164"/>
          <cell r="CK1164"/>
          <cell r="CL1164"/>
          <cell r="CM1164"/>
          <cell r="CN1164"/>
          <cell r="CO1164"/>
        </row>
        <row r="1165">
          <cell r="B1165">
            <v>2647</v>
          </cell>
          <cell r="C1165">
            <v>1799</v>
          </cell>
          <cell r="D1165"/>
          <cell r="E1165"/>
          <cell r="F1165"/>
          <cell r="G1165">
            <v>800059596851</v>
          </cell>
          <cell r="H1165" t="str">
            <v>นาย</v>
          </cell>
          <cell r="I1165" t="str">
            <v>บุญมา</v>
          </cell>
          <cell r="J1165" t="str">
            <v>วนาเดชสกุล</v>
          </cell>
          <cell r="K1165" t="str">
            <v>3-5804-00191-94-6</v>
          </cell>
          <cell r="L1165" t="str">
            <v>อมก๋อย</v>
          </cell>
          <cell r="M1165" t="str">
            <v>เชียงใหม่ 3</v>
          </cell>
          <cell r="N1165">
            <v>8</v>
          </cell>
          <cell r="O1165"/>
          <cell r="P1165"/>
          <cell r="Q1165"/>
          <cell r="R1165"/>
          <cell r="S1165" t="str">
            <v>ศาลจังหวัดฮอด</v>
          </cell>
          <cell r="T1165" t="str">
            <v>ผบE854</v>
          </cell>
          <cell r="U1165">
            <v>2566</v>
          </cell>
          <cell r="V1165" t="str">
            <v>ผบE1100</v>
          </cell>
          <cell r="W1165">
            <v>2566</v>
          </cell>
          <cell r="X1165">
            <v>18</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cell r="BM1165"/>
          <cell r="BN1165"/>
          <cell r="BO1165"/>
          <cell r="BP1165"/>
          <cell r="BQ1165"/>
          <cell r="BR1165"/>
          <cell r="BS1165"/>
          <cell r="BT1165" t="str">
            <v>นายบุญมา วนาเดชสกุล</v>
          </cell>
          <cell r="BU1165">
            <v>0</v>
          </cell>
          <cell r="BV1165"/>
          <cell r="BW1165"/>
          <cell r="BX1165"/>
          <cell r="BY1165"/>
          <cell r="BZ1165"/>
          <cell r="CA1165"/>
          <cell r="CB1165"/>
          <cell r="CC1165"/>
          <cell r="CD1165" t="str">
            <v>นายบุญมา วนาเดชสกุล</v>
          </cell>
          <cell r="CE1165"/>
          <cell r="CF1165"/>
          <cell r="CG1165"/>
          <cell r="CH1165"/>
          <cell r="CI1165"/>
          <cell r="CJ1165"/>
          <cell r="CK1165"/>
          <cell r="CL1165"/>
          <cell r="CM1165"/>
          <cell r="CN1165"/>
          <cell r="CO1165"/>
        </row>
        <row r="1166">
          <cell r="B1166">
            <v>2648</v>
          </cell>
          <cell r="C1166">
            <v>1800</v>
          </cell>
          <cell r="D1166"/>
          <cell r="E1166"/>
          <cell r="F1166"/>
          <cell r="G1166">
            <v>800080824785</v>
          </cell>
          <cell r="H1166" t="str">
            <v>นาง</v>
          </cell>
          <cell r="I1166" t="str">
            <v>ธีธิดา</v>
          </cell>
          <cell r="J1166" t="str">
            <v>มาคำ</v>
          </cell>
          <cell r="K1166">
            <v>3501800008112</v>
          </cell>
          <cell r="L1166" t="str">
            <v>อมก๋อย</v>
          </cell>
          <cell r="M1166" t="str">
            <v>เชียงใหม่ 3</v>
          </cell>
          <cell r="N1166">
            <v>8</v>
          </cell>
          <cell r="O1166"/>
          <cell r="P1166"/>
          <cell r="Q1166"/>
          <cell r="R1166"/>
          <cell r="S1166" t="str">
            <v>ศาลจังหวัดฮอด</v>
          </cell>
          <cell r="T1166" t="str">
            <v>ผบE800</v>
          </cell>
          <cell r="U1166">
            <v>2565</v>
          </cell>
          <cell r="V1166" t="str">
            <v>ผบE900</v>
          </cell>
          <cell r="W1166">
            <v>2565</v>
          </cell>
          <cell r="X1166">
            <v>22</v>
          </cell>
          <cell r="Y1166">
            <v>11</v>
          </cell>
          <cell r="Z1166">
            <v>2565</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cell r="BM1166"/>
          <cell r="BN1166"/>
          <cell r="BO1166"/>
          <cell r="BP1166"/>
          <cell r="BQ1166"/>
          <cell r="BR1166"/>
          <cell r="BS1166"/>
          <cell r="BT1166" t="str">
            <v>นางธีธิดา มาคำ</v>
          </cell>
          <cell r="BU1166">
            <v>0</v>
          </cell>
          <cell r="BV1166"/>
          <cell r="BW1166"/>
          <cell r="BX1166"/>
          <cell r="BY1166"/>
          <cell r="BZ1166"/>
          <cell r="CA1166"/>
          <cell r="CB1166"/>
          <cell r="CC1166"/>
          <cell r="CD1166" t="str">
            <v>นางธีธิดา มาคำ</v>
          </cell>
          <cell r="CE1166"/>
          <cell r="CF1166"/>
          <cell r="CG1166"/>
          <cell r="CH1166"/>
          <cell r="CI1166"/>
          <cell r="CJ1166"/>
          <cell r="CK1166"/>
          <cell r="CL1166"/>
          <cell r="CM1166"/>
          <cell r="CN1166"/>
          <cell r="CO1166"/>
        </row>
        <row r="1167">
          <cell r="B1167">
            <v>2649</v>
          </cell>
          <cell r="C1167">
            <v>1801</v>
          </cell>
          <cell r="D1167"/>
          <cell r="E1167"/>
          <cell r="F1167"/>
          <cell r="G1167" t="str">
            <v>821951005494
800143478884</v>
          </cell>
          <cell r="H1167" t="str">
            <v>นาง</v>
          </cell>
          <cell r="I1167" t="str">
            <v>สุนทรี</v>
          </cell>
          <cell r="J1167" t="str">
            <v>พานิชเจริญ</v>
          </cell>
          <cell r="K1167" t="str">
            <v>3-2103-00570-17-4</v>
          </cell>
          <cell r="L1167" t="str">
            <v>สันกำแพง</v>
          </cell>
          <cell r="M1167" t="str">
            <v>เชียงใหม่ 3</v>
          </cell>
          <cell r="N1167">
            <v>8</v>
          </cell>
          <cell r="O1167"/>
          <cell r="P1167"/>
          <cell r="Q1167"/>
          <cell r="R1167"/>
          <cell r="S1167" t="str">
            <v>ศาลแขวงเชียงใหม่</v>
          </cell>
          <cell r="T1167" t="str">
            <v>ผบE1469</v>
          </cell>
          <cell r="U1167">
            <v>2566</v>
          </cell>
          <cell r="V1167" t="str">
            <v>ผบE5007</v>
          </cell>
          <cell r="W1167">
            <v>2566</v>
          </cell>
          <cell r="X1167">
            <v>26</v>
          </cell>
          <cell r="Y1167">
            <v>6</v>
          </cell>
          <cell r="Z1167">
            <v>2566</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รายงานผล25/6/2567</v>
          </cell>
          <cell r="BC1167"/>
          <cell r="BD1167"/>
          <cell r="BE1167"/>
          <cell r="BF1167"/>
          <cell r="BG1167"/>
          <cell r="BH1167"/>
          <cell r="BI1167"/>
          <cell r="BJ1167"/>
          <cell r="BK1167"/>
          <cell r="BL1167"/>
          <cell r="BM1167"/>
          <cell r="BN1167"/>
          <cell r="BO1167"/>
          <cell r="BP1167"/>
          <cell r="BQ1167"/>
          <cell r="BR1167"/>
          <cell r="BS1167"/>
          <cell r="BT1167" t="str">
            <v>นางสุนทรี พานิชเจริญ</v>
          </cell>
          <cell r="BU1167">
            <v>0</v>
          </cell>
          <cell r="BV1167" t="str">
            <v xml:space="preserve">1.นางสุนทรี  ยวดยิ่งหรือพานิชเจริญ 
2.นายรุ่งโรจน์  พานิชเจริญ
</v>
          </cell>
          <cell r="BW1167" t="str">
            <v xml:space="preserve">จำเลย 
คู่สมรสจำเลย 
</v>
          </cell>
          <cell r="BX1167" t="str">
            <v xml:space="preserve">3-2103-00570-17-4
3-2099-00322-52-8
</v>
          </cell>
          <cell r="BY1167"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7"/>
          <cell r="CA1167"/>
          <cell r="CB1167">
            <v>2</v>
          </cell>
          <cell r="CC1167"/>
          <cell r="CD1167" t="str">
            <v>นางสุนทรี พานิชเจริญ</v>
          </cell>
          <cell r="CE1167"/>
          <cell r="CF1167"/>
          <cell r="CG1167"/>
          <cell r="CH1167"/>
          <cell r="CI1167"/>
          <cell r="CJ1167"/>
          <cell r="CK1167"/>
          <cell r="CL1167"/>
          <cell r="CM1167"/>
          <cell r="CN1167"/>
          <cell r="CO1167"/>
        </row>
        <row r="1168">
          <cell r="B1168">
            <v>2650</v>
          </cell>
          <cell r="C1168">
            <v>1802</v>
          </cell>
          <cell r="D1168"/>
          <cell r="E1168"/>
          <cell r="F1168"/>
          <cell r="G1168">
            <v>800068831836</v>
          </cell>
          <cell r="H1168" t="str">
            <v>นาง</v>
          </cell>
          <cell r="I1168" t="str">
            <v>อารี</v>
          </cell>
          <cell r="J1168" t="str">
            <v>เนตรคำยวง</v>
          </cell>
          <cell r="K1168" t="str">
            <v>3-5012-00361-39-3</v>
          </cell>
          <cell r="L1168" t="str">
            <v>สันป่าตอง</v>
          </cell>
          <cell r="M1168" t="str">
            <v>เชียงใหม่ 3</v>
          </cell>
          <cell r="N1168">
            <v>8</v>
          </cell>
          <cell r="O1168"/>
          <cell r="P1168"/>
          <cell r="Q1168"/>
          <cell r="R1168"/>
          <cell r="S1168" t="str">
            <v>ศาลแขวงเชียงใหม่</v>
          </cell>
          <cell r="T1168" t="str">
            <v>ผบE8963</v>
          </cell>
          <cell r="U1168">
            <v>2566</v>
          </cell>
          <cell r="V1168" t="str">
            <v>ผบE260</v>
          </cell>
          <cell r="W1168">
            <v>2567</v>
          </cell>
          <cell r="X1168">
            <v>16</v>
          </cell>
          <cell r="Y1168">
            <v>1</v>
          </cell>
          <cell r="Z1168">
            <v>2567</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cell r="BM1168"/>
          <cell r="BN1168"/>
          <cell r="BO1168"/>
          <cell r="BP1168"/>
          <cell r="BQ1168"/>
          <cell r="BR1168"/>
          <cell r="BS1168"/>
          <cell r="BT1168" t="str">
            <v>นางอารี เนตรคำยวง</v>
          </cell>
          <cell r="BU1168">
            <v>0</v>
          </cell>
          <cell r="BV1168"/>
          <cell r="BW1168"/>
          <cell r="BX1168"/>
          <cell r="BY1168"/>
          <cell r="BZ1168"/>
          <cell r="CA1168"/>
          <cell r="CB1168"/>
          <cell r="CC1168"/>
          <cell r="CD1168" t="str">
            <v>นางอารี เนตรคำยวง</v>
          </cell>
          <cell r="CE1168"/>
          <cell r="CF1168"/>
          <cell r="CG1168"/>
          <cell r="CH1168"/>
          <cell r="CI1168"/>
          <cell r="CJ1168"/>
          <cell r="CK1168"/>
          <cell r="CL1168"/>
          <cell r="CM1168"/>
          <cell r="CN1168"/>
          <cell r="CO1168"/>
        </row>
        <row r="1169">
          <cell r="B1169">
            <v>2651</v>
          </cell>
          <cell r="C1169">
            <v>1802</v>
          </cell>
          <cell r="D1169"/>
          <cell r="E1169"/>
          <cell r="F1169"/>
          <cell r="G1169">
            <v>800094127241</v>
          </cell>
          <cell r="H1169" t="str">
            <v>นาย</v>
          </cell>
          <cell r="I1169" t="str">
            <v>ธนัช</v>
          </cell>
          <cell r="J1169" t="str">
            <v>สุวรรณโฉม</v>
          </cell>
          <cell r="K1169" t="str">
            <v>3-6407-00012-73-6</v>
          </cell>
          <cell r="L1169" t="str">
            <v>สันป่าตอง</v>
          </cell>
          <cell r="M1169" t="str">
            <v>เชียงใหม่ 3</v>
          </cell>
          <cell r="N1169">
            <v>8</v>
          </cell>
          <cell r="O1169"/>
          <cell r="P1169"/>
          <cell r="Q1169"/>
          <cell r="R1169"/>
          <cell r="S1169" t="str">
            <v>ศาลแขวงเชียงใหม่</v>
          </cell>
          <cell r="T1169" t="str">
            <v>ผบE8962</v>
          </cell>
          <cell r="U1169">
            <v>2566</v>
          </cell>
          <cell r="V1169" t="str">
            <v>ผบE11123</v>
          </cell>
          <cell r="W1169">
            <v>2566</v>
          </cell>
          <cell r="X1169"/>
          <cell r="Y1169"/>
          <cell r="Z1169"/>
          <cell r="AA1169">
            <v>21</v>
          </cell>
          <cell r="AB1169">
            <v>11</v>
          </cell>
          <cell r="AC1169">
            <v>2566</v>
          </cell>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cell r="BM1169"/>
          <cell r="BN1169"/>
          <cell r="BO1169"/>
          <cell r="BP1169"/>
          <cell r="BQ1169"/>
          <cell r="BR1169"/>
          <cell r="BS1169"/>
          <cell r="BT1169" t="str">
            <v>นายธนัช สุวรรณโฉม</v>
          </cell>
          <cell r="BU1169">
            <v>0</v>
          </cell>
          <cell r="BV1169"/>
          <cell r="BW1169"/>
          <cell r="BX1169"/>
          <cell r="BY1169"/>
          <cell r="BZ1169"/>
          <cell r="CA1169"/>
          <cell r="CB1169"/>
          <cell r="CC1169"/>
          <cell r="CD1169" t="str">
            <v>นายธนัช สุวรรณโฉม</v>
          </cell>
          <cell r="CE1169"/>
          <cell r="CF1169"/>
          <cell r="CG1169"/>
          <cell r="CH1169"/>
          <cell r="CI1169"/>
          <cell r="CJ1169"/>
          <cell r="CK1169"/>
          <cell r="CL1169"/>
          <cell r="CM1169"/>
          <cell r="CN1169"/>
          <cell r="CO1169"/>
        </row>
        <row r="1170">
          <cell r="B1170">
            <v>2652</v>
          </cell>
          <cell r="C1170">
            <v>1803</v>
          </cell>
          <cell r="D1170"/>
          <cell r="E1170"/>
          <cell r="F1170"/>
          <cell r="G1170">
            <v>800069706003</v>
          </cell>
          <cell r="H1170" t="str">
            <v>นางสาว</v>
          </cell>
          <cell r="I1170" t="str">
            <v>นฤมล</v>
          </cell>
          <cell r="J1170" t="str">
            <v>พรมเทศ</v>
          </cell>
          <cell r="K1170" t="str">
            <v>1-5601-00127-98-7</v>
          </cell>
          <cell r="L1170" t="str">
            <v>เซ็นทรัล แอร์พอร์ต พลาซ่า เชียงใหม่</v>
          </cell>
          <cell r="M1170" t="str">
            <v>เชียงใหม่ 1</v>
          </cell>
          <cell r="N1170">
            <v>8</v>
          </cell>
          <cell r="O1170"/>
          <cell r="P1170"/>
          <cell r="Q1170"/>
          <cell r="R1170"/>
          <cell r="S1170" t="str">
            <v>ศาลจังหวัดพะเยา</v>
          </cell>
          <cell r="T1170" t="str">
            <v>ผบ3307</v>
          </cell>
          <cell r="U1170">
            <v>2562</v>
          </cell>
          <cell r="V1170" t="str">
            <v>ผบ108</v>
          </cell>
          <cell r="W1170">
            <v>2563</v>
          </cell>
          <cell r="X1170"/>
          <cell r="Y1170"/>
          <cell r="Z1170"/>
          <cell r="AA1170">
            <v>28</v>
          </cell>
          <cell r="AB1170">
            <v>1</v>
          </cell>
          <cell r="AC1170">
            <v>2563</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cell r="BM1170"/>
          <cell r="BN1170"/>
          <cell r="BO1170"/>
          <cell r="BP1170"/>
          <cell r="BQ1170"/>
          <cell r="BR1170"/>
          <cell r="BS1170"/>
          <cell r="BT1170" t="str">
            <v>นางสาวนฤมล พรมเทศ</v>
          </cell>
          <cell r="BU1170">
            <v>0</v>
          </cell>
          <cell r="BV1170"/>
          <cell r="BW1170"/>
          <cell r="BX1170"/>
          <cell r="BY1170"/>
          <cell r="BZ1170"/>
          <cell r="CA1170"/>
          <cell r="CB1170"/>
          <cell r="CC1170"/>
          <cell r="CD1170" t="str">
            <v>นางสาวนฤมล พรมเทศ</v>
          </cell>
          <cell r="CE1170"/>
          <cell r="CF1170"/>
          <cell r="CG1170"/>
          <cell r="CH1170"/>
          <cell r="CI1170"/>
          <cell r="CJ1170"/>
          <cell r="CK1170"/>
          <cell r="CL1170"/>
          <cell r="CM1170"/>
          <cell r="CN1170"/>
          <cell r="CO1170"/>
        </row>
        <row r="1171">
          <cell r="B1171">
            <v>2653</v>
          </cell>
          <cell r="C1171">
            <v>1804</v>
          </cell>
          <cell r="D1171"/>
          <cell r="E1171"/>
          <cell r="F1171"/>
          <cell r="G1171">
            <v>800069706003</v>
          </cell>
          <cell r="H1171" t="str">
            <v>นาย</v>
          </cell>
          <cell r="I1171" t="str">
            <v>สถาร</v>
          </cell>
          <cell r="J1171" t="str">
            <v>อินเป็ง</v>
          </cell>
          <cell r="K1171" t="str">
            <v>3-5015-00448-25-7</v>
          </cell>
          <cell r="L1171" t="str">
            <v>บี๊ก ซี หางดง</v>
          </cell>
          <cell r="M1171" t="str">
            <v>เชียงใหม่ 3</v>
          </cell>
          <cell r="N1171">
            <v>8</v>
          </cell>
          <cell r="O1171"/>
          <cell r="P1171"/>
          <cell r="Q1171"/>
          <cell r="R1171"/>
          <cell r="S1171" t="str">
            <v>ศาลแขวงเชียงใหม่</v>
          </cell>
          <cell r="T1171" t="str">
            <v>ผบE320</v>
          </cell>
          <cell r="U1171">
            <v>2566</v>
          </cell>
          <cell r="V1171" t="str">
            <v>ผบE3636</v>
          </cell>
          <cell r="W1171">
            <v>2566</v>
          </cell>
          <cell r="X1171"/>
          <cell r="Y1171"/>
          <cell r="Z1171"/>
          <cell r="AA1171">
            <v>23</v>
          </cell>
          <cell r="AB1171">
            <v>5</v>
          </cell>
          <cell r="AC1171">
            <v>2566</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cell r="BD1171"/>
          <cell r="BE1171"/>
          <cell r="BF1171"/>
          <cell r="BG1171"/>
          <cell r="BH1171"/>
          <cell r="BI1171"/>
          <cell r="BJ1171"/>
          <cell r="BK1171"/>
          <cell r="BL1171"/>
          <cell r="BM1171"/>
          <cell r="BN1171"/>
          <cell r="BO1171"/>
          <cell r="BP1171"/>
          <cell r="BQ1171"/>
          <cell r="BR1171"/>
          <cell r="BS1171"/>
          <cell r="BT1171" t="str">
            <v>นายสถาร อินเป็ง</v>
          </cell>
          <cell r="BU1171">
            <v>800100167538</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นายสถาร อินเป็ง</v>
          </cell>
          <cell r="CE1171"/>
          <cell r="CF1171"/>
          <cell r="CG1171"/>
          <cell r="CH1171"/>
          <cell r="CI1171"/>
          <cell r="CJ1171"/>
          <cell r="CK1171"/>
          <cell r="CL1171"/>
          <cell r="CM1171"/>
          <cell r="CN1171"/>
          <cell r="CO1171"/>
        </row>
        <row r="1172">
          <cell r="B1172">
            <v>2654</v>
          </cell>
          <cell r="C1172">
            <v>1805</v>
          </cell>
          <cell r="D1172">
            <v>7</v>
          </cell>
          <cell r="E1172">
            <v>6</v>
          </cell>
          <cell r="F1172">
            <v>2567</v>
          </cell>
          <cell r="G1172">
            <v>800087545292</v>
          </cell>
          <cell r="H1172" t="str">
            <v>นาย</v>
          </cell>
          <cell r="I1172" t="str">
            <v>สถาร</v>
          </cell>
          <cell r="J1172" t="str">
            <v>อินเป็ง</v>
          </cell>
          <cell r="K1172" t="str">
            <v>3-5015-00448-25-7</v>
          </cell>
          <cell r="L1172" t="str">
            <v>บี๊ก ซี หางดง</v>
          </cell>
          <cell r="M1172" t="str">
            <v>เชียงใหม่ 3</v>
          </cell>
          <cell r="N1172">
            <v>8</v>
          </cell>
          <cell r="O1172"/>
          <cell r="P1172"/>
          <cell r="Q1172"/>
          <cell r="R1172"/>
          <cell r="S1172" t="str">
            <v>ศาลแขวงเชียงใหม่</v>
          </cell>
          <cell r="T1172" t="str">
            <v>ผบE320</v>
          </cell>
          <cell r="U1172">
            <v>2566</v>
          </cell>
          <cell r="V1172" t="str">
            <v>ผบE3636</v>
          </cell>
          <cell r="W1172">
            <v>2566</v>
          </cell>
          <cell r="X1172">
            <v>21</v>
          </cell>
          <cell r="Y1172">
            <v>9</v>
          </cell>
          <cell r="Z1172">
            <v>2563</v>
          </cell>
          <cell r="AA1172">
            <v>23</v>
          </cell>
          <cell r="AB1172">
            <v>5</v>
          </cell>
          <cell r="AC1172">
            <v>2566</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t="str">
            <v>สืบทรัพย์ (คำสั่ง 6/6/2567) // รายงานวันที่ 16/8/2567</v>
          </cell>
          <cell r="BC1172"/>
          <cell r="BD1172"/>
          <cell r="BE1172"/>
          <cell r="BF1172"/>
          <cell r="BG1172"/>
          <cell r="BH1172"/>
          <cell r="BI1172"/>
          <cell r="BJ1172"/>
          <cell r="BK1172"/>
          <cell r="BL1172"/>
          <cell r="BM1172"/>
          <cell r="BN1172"/>
          <cell r="BO1172"/>
          <cell r="BP1172"/>
          <cell r="BQ1172"/>
          <cell r="BR1172"/>
          <cell r="BS1172"/>
          <cell r="BT1172" t="str">
            <v>นายสถาร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A1172"/>
          <cell r="CB1172"/>
          <cell r="CC1172"/>
          <cell r="CD1172" t="str">
            <v>นายสถาร อินเป็ง</v>
          </cell>
          <cell r="CE1172"/>
          <cell r="CF1172"/>
          <cell r="CG1172"/>
          <cell r="CH1172"/>
          <cell r="CI1172"/>
          <cell r="CJ1172"/>
          <cell r="CK1172"/>
          <cell r="CL1172"/>
          <cell r="CM1172"/>
          <cell r="CN1172"/>
          <cell r="CO1172"/>
        </row>
        <row r="1173">
          <cell r="B1173">
            <v>2655</v>
          </cell>
          <cell r="C1173">
            <v>1806</v>
          </cell>
          <cell r="D1173">
            <v>7</v>
          </cell>
          <cell r="E1173">
            <v>6</v>
          </cell>
          <cell r="F1173">
            <v>2567</v>
          </cell>
          <cell r="G1173">
            <v>821952012143</v>
          </cell>
          <cell r="H1173" t="str">
            <v>พ.อ.อ.หรือนาย</v>
          </cell>
          <cell r="I1173" t="str">
            <v>ไกรธวัช</v>
          </cell>
          <cell r="J1173" t="str">
            <v>วิริยะ</v>
          </cell>
          <cell r="K1173" t="str">
            <v>3-2009-00287-47-3</v>
          </cell>
          <cell r="L1173" t="str">
            <v>สันกำแพง</v>
          </cell>
          <cell r="M1173" t="str">
            <v>เชียงใหม่ 3</v>
          </cell>
          <cell r="N1173">
            <v>8</v>
          </cell>
          <cell r="O1173"/>
          <cell r="P1173"/>
          <cell r="Q1173"/>
          <cell r="R1173"/>
          <cell r="S1173" t="str">
            <v>ศาลจังหวัดเชียงใหม่</v>
          </cell>
          <cell r="T1173" t="str">
            <v>ผบ 1375</v>
          </cell>
          <cell r="U1173">
            <v>2563</v>
          </cell>
          <cell r="V1173" t="str">
            <v>ผบ 2547</v>
          </cell>
          <cell r="W1173">
            <v>2563</v>
          </cell>
          <cell r="X1173"/>
          <cell r="Y1173"/>
          <cell r="Z1173"/>
          <cell r="AA1173">
            <v>19</v>
          </cell>
          <cell r="AB1173">
            <v>10</v>
          </cell>
          <cell r="AC1173">
            <v>2563</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cell r="BM1173"/>
          <cell r="BN1173"/>
          <cell r="BO1173"/>
          <cell r="BP1173"/>
          <cell r="BQ1173"/>
          <cell r="BR1173"/>
          <cell r="BS1173"/>
          <cell r="BT1173" t="str">
            <v>พ.อ.อ.หรือนายไกรธวัช วิริยะ</v>
          </cell>
          <cell r="BU1173">
            <v>0</v>
          </cell>
          <cell r="BV1173"/>
          <cell r="BW1173"/>
          <cell r="BX1173"/>
          <cell r="BY1173"/>
          <cell r="BZ1173"/>
          <cell r="CA1173"/>
          <cell r="CB1173"/>
          <cell r="CC1173"/>
          <cell r="CD1173" t="str">
            <v>พ.อ.อ.หรือนายไกรธวัช วิริยะ</v>
          </cell>
          <cell r="CE1173"/>
          <cell r="CF1173"/>
          <cell r="CG1173"/>
          <cell r="CH1173"/>
          <cell r="CI1173"/>
          <cell r="CJ1173"/>
          <cell r="CK1173"/>
          <cell r="CL1173"/>
          <cell r="CM1173"/>
          <cell r="CN1173"/>
          <cell r="CO1173"/>
        </row>
        <row r="1174">
          <cell r="B1174">
            <v>2656</v>
          </cell>
          <cell r="C1174">
            <v>1807</v>
          </cell>
          <cell r="D1174"/>
          <cell r="E1174"/>
          <cell r="F1174"/>
          <cell r="G1174">
            <v>80011761310</v>
          </cell>
          <cell r="H1174" t="str">
            <v>นาย</v>
          </cell>
          <cell r="I1174" t="str">
            <v>อมร</v>
          </cell>
          <cell r="J1174" t="str">
            <v>ไทยกรณ์</v>
          </cell>
          <cell r="K1174" t="str">
            <v>3-5005-00418-27-6</v>
          </cell>
          <cell r="L1174" t="str">
            <v>เซ็นทรัล เฟสติวัล เชียงใหม่</v>
          </cell>
          <cell r="M1174" t="str">
            <v>เชียงใหม่ 1</v>
          </cell>
          <cell r="N1174">
            <v>8</v>
          </cell>
          <cell r="O1174"/>
          <cell r="P1174"/>
          <cell r="Q1174"/>
          <cell r="R1174"/>
          <cell r="S1174" t="str">
            <v>ศาลแขวงเชียงใหม่</v>
          </cell>
          <cell r="T1174" t="str">
            <v>ผบE7795</v>
          </cell>
          <cell r="U1174">
            <v>2565</v>
          </cell>
          <cell r="V1174" t="str">
            <v>ผบE809</v>
          </cell>
          <cell r="W1174">
            <v>2566</v>
          </cell>
          <cell r="X1174">
            <v>7</v>
          </cell>
          <cell r="Y1174">
            <v>2</v>
          </cell>
          <cell r="Z1174">
            <v>2566</v>
          </cell>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cell r="BM1174"/>
          <cell r="BN1174"/>
          <cell r="BO1174"/>
          <cell r="BP1174"/>
          <cell r="BQ1174"/>
          <cell r="BR1174"/>
          <cell r="BS1174"/>
          <cell r="BT1174" t="str">
            <v>นายอมร ไทยกรณ์</v>
          </cell>
          <cell r="BU1174">
            <v>0</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2659</v>
          </cell>
          <cell r="C1175">
            <v>1808</v>
          </cell>
          <cell r="D1175">
            <v>13</v>
          </cell>
          <cell r="E1175">
            <v>6</v>
          </cell>
          <cell r="F1175">
            <v>2567</v>
          </cell>
          <cell r="G1175"/>
          <cell r="H1175" t="str">
            <v>นางสาว</v>
          </cell>
          <cell r="I1175" t="str">
            <v>ชุติมา</v>
          </cell>
          <cell r="J1175" t="str">
            <v>ศรีนวลโครต</v>
          </cell>
          <cell r="K1175" t="str">
            <v>3-3002-00113-08-1</v>
          </cell>
          <cell r="L1175" t="str">
            <v>แม่แตง</v>
          </cell>
          <cell r="M1175" t="str">
            <v>เชียงใหม่ 2</v>
          </cell>
          <cell r="N1175">
            <v>8</v>
          </cell>
          <cell r="O1175"/>
          <cell r="P1175"/>
          <cell r="Q1175"/>
          <cell r="R1175"/>
          <cell r="S1175" t="str">
            <v>ศาลแขวงเชียงดาว</v>
          </cell>
          <cell r="T1175" t="str">
            <v>ผบE871</v>
          </cell>
          <cell r="U1175">
            <v>2566</v>
          </cell>
          <cell r="V1175" t="str">
            <v>ผบE951</v>
          </cell>
          <cell r="W1175">
            <v>2566</v>
          </cell>
          <cell r="X1175">
            <v>4</v>
          </cell>
          <cell r="Y1175">
            <v>8</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cell r="BM1175"/>
          <cell r="BN1175"/>
          <cell r="BO1175"/>
          <cell r="BP1175"/>
          <cell r="BQ1175"/>
          <cell r="BR1175"/>
          <cell r="BS1175"/>
          <cell r="BT1175" t="str">
            <v>นางสาวชุติมา ศรีนวลโครต</v>
          </cell>
          <cell r="BU1175">
            <v>0</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2660</v>
          </cell>
          <cell r="C1176">
            <v>1809</v>
          </cell>
          <cell r="D1176">
            <v>20</v>
          </cell>
          <cell r="E1176">
            <v>9</v>
          </cell>
          <cell r="F1176">
            <v>2565</v>
          </cell>
          <cell r="G1176"/>
          <cell r="H1176" t="str">
            <v>นาย</v>
          </cell>
          <cell r="I1176" t="str">
            <v>ชัยรัช</v>
          </cell>
          <cell r="J1176" t="str">
            <v>พงศ์ปัน</v>
          </cell>
          <cell r="K1176" t="str">
            <v>3-5019-00064-32-4</v>
          </cell>
          <cell r="L1176" t="str">
            <v>ฝาง</v>
          </cell>
          <cell r="M1176" t="str">
            <v>เชียงใหม่ 2</v>
          </cell>
          <cell r="N1176">
            <v>8</v>
          </cell>
          <cell r="O1176"/>
          <cell r="P1176"/>
          <cell r="Q1176"/>
          <cell r="R1176"/>
          <cell r="S1176" t="str">
            <v>ศาลแขวงเชียงใหม่</v>
          </cell>
          <cell r="T1176" t="str">
            <v>ผบE3554</v>
          </cell>
          <cell r="U1176">
            <v>2565</v>
          </cell>
          <cell r="V1176" t="str">
            <v>ผบE5840</v>
          </cell>
          <cell r="W1176">
            <v>2565</v>
          </cell>
          <cell r="X1176">
            <v>15</v>
          </cell>
          <cell r="Y1176">
            <v>8</v>
          </cell>
          <cell r="Z1176">
            <v>2565</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cell r="BM1176"/>
          <cell r="BN1176"/>
          <cell r="BO1176"/>
          <cell r="BP1176"/>
          <cell r="BQ1176"/>
          <cell r="BR1176"/>
          <cell r="BS1176"/>
          <cell r="BT1176" t="str">
            <v>นายชัยรัช พงศ์ปัน</v>
          </cell>
          <cell r="BU1176">
            <v>0</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2661</v>
          </cell>
          <cell r="C1177">
            <v>1810</v>
          </cell>
          <cell r="D1177">
            <v>13</v>
          </cell>
          <cell r="E1177">
            <v>6</v>
          </cell>
          <cell r="F1177">
            <v>2567</v>
          </cell>
          <cell r="G1177">
            <v>800098730586</v>
          </cell>
          <cell r="H1177" t="str">
            <v>นางสาว</v>
          </cell>
          <cell r="I1177" t="str">
            <v>เบญจรักษ์</v>
          </cell>
          <cell r="J1177" t="str">
            <v>หน่อตุ้ย</v>
          </cell>
          <cell r="K1177" t="str">
            <v>1-5012-00004-92-6</v>
          </cell>
          <cell r="L1177" t="str">
            <v>บิ๊กซีหางดง</v>
          </cell>
          <cell r="M1177" t="str">
            <v>เชียงใหม่ 3</v>
          </cell>
          <cell r="N1177">
            <v>8</v>
          </cell>
          <cell r="O1177"/>
          <cell r="P1177"/>
          <cell r="Q1177"/>
          <cell r="R1177"/>
          <cell r="S1177" t="str">
            <v>ศาลแขวงเชียงใหม่</v>
          </cell>
          <cell r="T1177" t="str">
            <v>ผบE384</v>
          </cell>
          <cell r="U1177">
            <v>2566</v>
          </cell>
          <cell r="V1177" t="str">
            <v>ผบE2276</v>
          </cell>
          <cell r="W1177">
            <v>2566</v>
          </cell>
          <cell r="X1177"/>
          <cell r="Y1177"/>
          <cell r="Z1177"/>
          <cell r="AA1177">
            <v>24</v>
          </cell>
          <cell r="AB1177">
            <v>4</v>
          </cell>
          <cell r="AC1177">
            <v>2566</v>
          </cell>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cell r="BM1177"/>
          <cell r="BN1177"/>
          <cell r="BO1177"/>
          <cell r="BP1177"/>
          <cell r="BQ1177"/>
          <cell r="BR1177"/>
          <cell r="BS1177"/>
          <cell r="BT1177" t="str">
            <v>นางสาวเบญจรักษ์ หน่อตุ้ย</v>
          </cell>
          <cell r="BU1177">
            <v>0</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2662</v>
          </cell>
          <cell r="C1178">
            <v>1811</v>
          </cell>
          <cell r="D1178">
            <v>23</v>
          </cell>
          <cell r="E1178">
            <v>8</v>
          </cell>
          <cell r="F1178">
            <v>2566</v>
          </cell>
          <cell r="G1178">
            <v>800058470462</v>
          </cell>
          <cell r="H1178" t="str">
            <v>นาง</v>
          </cell>
          <cell r="I1178" t="str">
            <v>แสงดาว</v>
          </cell>
          <cell r="J1178" t="str">
            <v>หล้าเสาร์</v>
          </cell>
          <cell r="K1178" t="str">
            <v>3-5705-00156-39-5</v>
          </cell>
          <cell r="L1178" t="str">
            <v>ฮอด</v>
          </cell>
          <cell r="M1178" t="str">
            <v>เชียงใหม่ 3</v>
          </cell>
          <cell r="N1178">
            <v>8</v>
          </cell>
          <cell r="O1178"/>
          <cell r="P1178"/>
          <cell r="Q1178"/>
          <cell r="R1178"/>
          <cell r="S1178" t="str">
            <v>ศาลจังหวัดฮอด</v>
          </cell>
          <cell r="T1178" t="str">
            <v>ผบE794</v>
          </cell>
          <cell r="U1178">
            <v>2565</v>
          </cell>
          <cell r="V1178" t="str">
            <v>ผบE957</v>
          </cell>
          <cell r="W1178">
            <v>2565</v>
          </cell>
          <cell r="X1178">
            <v>13</v>
          </cell>
          <cell r="Y1178">
            <v>12</v>
          </cell>
          <cell r="Z1178">
            <v>2565</v>
          </cell>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cell r="BM1178"/>
          <cell r="BN1178"/>
          <cell r="BO1178"/>
          <cell r="BP1178"/>
          <cell r="BQ1178"/>
          <cell r="BR1178"/>
          <cell r="BS1178"/>
          <cell r="BT1178" t="str">
            <v>นางแสงดาว หล้าเสาร์</v>
          </cell>
          <cell r="BU1178">
            <v>0</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2663</v>
          </cell>
          <cell r="C1179">
            <v>1812</v>
          </cell>
          <cell r="D1179">
            <v>13</v>
          </cell>
          <cell r="E1179">
            <v>6</v>
          </cell>
          <cell r="F1179">
            <v>2567</v>
          </cell>
          <cell r="G1179">
            <v>800075870728</v>
          </cell>
          <cell r="H1179" t="str">
            <v>นาย</v>
          </cell>
          <cell r="I1179" t="str">
            <v>บัณฑิต</v>
          </cell>
          <cell r="J1179" t="str">
            <v>บริหาร</v>
          </cell>
          <cell r="K1179" t="str">
            <v>3-5099-00553-17-9</v>
          </cell>
          <cell r="L1179" t="str">
            <v>บิ๊กซีหางดง</v>
          </cell>
          <cell r="M1179" t="str">
            <v>เชียงใหม่ 3</v>
          </cell>
          <cell r="N1179">
            <v>8</v>
          </cell>
          <cell r="O1179"/>
          <cell r="P1179"/>
          <cell r="Q1179"/>
          <cell r="R1179"/>
          <cell r="S1179" t="str">
            <v>ศาลแขวงเชียงใหม่</v>
          </cell>
          <cell r="T1179" t="str">
            <v>ผบE382</v>
          </cell>
          <cell r="U1179">
            <v>2566</v>
          </cell>
          <cell r="V1179" t="str">
            <v>ผบE2268</v>
          </cell>
          <cell r="W1179">
            <v>2566</v>
          </cell>
          <cell r="X1179">
            <v>24</v>
          </cell>
          <cell r="Y1179">
            <v>4</v>
          </cell>
          <cell r="Z1179">
            <v>2566</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cell r="BM1179"/>
          <cell r="BN1179"/>
          <cell r="BO1179"/>
          <cell r="BP1179"/>
          <cell r="BQ1179"/>
          <cell r="BR1179"/>
          <cell r="BS1179"/>
          <cell r="BT1179" t="str">
            <v>นายบัณฑิต บริหาร</v>
          </cell>
          <cell r="BU1179">
            <v>0</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2664</v>
          </cell>
          <cell r="C1180">
            <v>1813</v>
          </cell>
          <cell r="D1180">
            <v>7</v>
          </cell>
          <cell r="E1180">
            <v>12</v>
          </cell>
          <cell r="F1180">
            <v>2565</v>
          </cell>
          <cell r="G1180">
            <v>800054361210</v>
          </cell>
          <cell r="H1180" t="str">
            <v>นางสาว</v>
          </cell>
          <cell r="I1180" t="str">
            <v>ดารารัตน์</v>
          </cell>
          <cell r="J1180" t="str">
            <v>ฟูเดช</v>
          </cell>
          <cell r="K1180" t="str">
            <v>3-5015-00090-35-2</v>
          </cell>
          <cell r="L1180" t="str">
            <v>บิ๊กซี หางดง</v>
          </cell>
          <cell r="M1180" t="str">
            <v>เชียงใหม่ 3</v>
          </cell>
          <cell r="N1180">
            <v>8</v>
          </cell>
          <cell r="O1180"/>
          <cell r="P1180"/>
          <cell r="Q1180"/>
          <cell r="R1180"/>
          <cell r="S1180" t="str">
            <v>ศาลแขวงเชียงใหม่</v>
          </cell>
          <cell r="T1180" t="str">
            <v>ผบE1435</v>
          </cell>
          <cell r="U1180">
            <v>2566</v>
          </cell>
          <cell r="V1180" t="str">
            <v>ผบE3290</v>
          </cell>
          <cell r="W1180">
            <v>2566</v>
          </cell>
          <cell r="X1180"/>
          <cell r="Y1180"/>
          <cell r="Z1180"/>
          <cell r="AA1180">
            <v>16</v>
          </cell>
          <cell r="AB1180">
            <v>5</v>
          </cell>
          <cell r="AC1180">
            <v>2566</v>
          </cell>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cell r="BM1180"/>
          <cell r="BN1180"/>
          <cell r="BO1180"/>
          <cell r="BP1180"/>
          <cell r="BQ1180"/>
          <cell r="BR1180"/>
          <cell r="BS1180"/>
          <cell r="BT1180" t="str">
            <v>นางสาวดารารัตน์ ฟูเดช</v>
          </cell>
          <cell r="BU1180">
            <v>0</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2665</v>
          </cell>
          <cell r="C1181">
            <v>1814</v>
          </cell>
          <cell r="D1181">
            <v>22</v>
          </cell>
          <cell r="E1181">
            <v>8</v>
          </cell>
          <cell r="F1181">
            <v>2566</v>
          </cell>
          <cell r="G1181" t="str">
            <v>800090201016,
800122831640,
800133661069</v>
          </cell>
          <cell r="H1181" t="str">
            <v>นาย</v>
          </cell>
          <cell r="I1181" t="str">
            <v>ภัทรพงศ์</v>
          </cell>
          <cell r="J1181" t="str">
            <v>บัวนวล</v>
          </cell>
          <cell r="K1181" t="str">
            <v>1-5099-00766-27-3</v>
          </cell>
          <cell r="L1181" t="str">
            <v>บิ๊กซี หางดง</v>
          </cell>
          <cell r="M1181" t="str">
            <v>เชียงใหม่ 3</v>
          </cell>
          <cell r="N1181">
            <v>8</v>
          </cell>
          <cell r="O1181"/>
          <cell r="P1181"/>
          <cell r="Q1181"/>
          <cell r="R1181"/>
          <cell r="S1181" t="str">
            <v>ศาลแขวงเชียงใหม่</v>
          </cell>
          <cell r="T1181" t="str">
            <v>ผบE303</v>
          </cell>
          <cell r="U1181">
            <v>2566</v>
          </cell>
          <cell r="V1181" t="str">
            <v>ผบE3595</v>
          </cell>
          <cell r="W1181">
            <v>2566</v>
          </cell>
          <cell r="X1181">
            <v>23</v>
          </cell>
          <cell r="Y1181">
            <v>5</v>
          </cell>
          <cell r="Z1181">
            <v>2566</v>
          </cell>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cell r="BM1181"/>
          <cell r="BN1181"/>
          <cell r="BO1181"/>
          <cell r="BP1181"/>
          <cell r="BQ1181"/>
          <cell r="BR1181"/>
          <cell r="BS1181"/>
          <cell r="BT1181" t="str">
            <v>นายภัทรพงศ์ บัวนวล</v>
          </cell>
          <cell r="BU1181">
            <v>0</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2666</v>
          </cell>
          <cell r="C1182">
            <v>1815</v>
          </cell>
          <cell r="D1182">
            <v>7</v>
          </cell>
          <cell r="E1182">
            <v>12</v>
          </cell>
          <cell r="F1182">
            <v>2565</v>
          </cell>
          <cell r="G1182">
            <v>800046680719</v>
          </cell>
          <cell r="H1182" t="str">
            <v>นางสาว</v>
          </cell>
          <cell r="I1182" t="str">
            <v>ธิชาภรณ์</v>
          </cell>
          <cell r="J1182" t="str">
            <v>ทรายคำ</v>
          </cell>
          <cell r="K1182" t="str">
            <v>1-5099-00308-72-1</v>
          </cell>
          <cell r="L1182" t="str">
            <v>บิ๊กซี หางดง</v>
          </cell>
          <cell r="M1182" t="str">
            <v>เชียงใหม่ 3</v>
          </cell>
          <cell r="N1182">
            <v>8</v>
          </cell>
          <cell r="O1182"/>
          <cell r="P1182"/>
          <cell r="Q1182"/>
          <cell r="R1182"/>
          <cell r="S1182" t="str">
            <v>ศาลแขวงเชียงใหม่</v>
          </cell>
          <cell r="T1182" t="str">
            <v>ผบE1889</v>
          </cell>
          <cell r="U1182">
            <v>2566</v>
          </cell>
          <cell r="V1182" t="str">
            <v>ผบE3415</v>
          </cell>
          <cell r="W1182">
            <v>2566</v>
          </cell>
          <cell r="X1182"/>
          <cell r="Y1182"/>
          <cell r="Z1182"/>
          <cell r="AA1182">
            <v>19</v>
          </cell>
          <cell r="AB1182">
            <v>5</v>
          </cell>
          <cell r="AC1182">
            <v>2566</v>
          </cell>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cell r="BM1182"/>
          <cell r="BN1182"/>
          <cell r="BO1182"/>
          <cell r="BP1182"/>
          <cell r="BQ1182"/>
          <cell r="BR1182"/>
          <cell r="BS1182"/>
          <cell r="BT1182" t="str">
            <v>นางสาวธิชาภรณ์ ทรายคำ</v>
          </cell>
          <cell r="BU1182">
            <v>0</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2667</v>
          </cell>
          <cell r="C1183">
            <v>1816</v>
          </cell>
          <cell r="D1183">
            <v>22</v>
          </cell>
          <cell r="E1183">
            <v>8</v>
          </cell>
          <cell r="F1183">
            <v>2566</v>
          </cell>
          <cell r="G1183">
            <v>800082296263</v>
          </cell>
          <cell r="H1183" t="str">
            <v>นางสาว</v>
          </cell>
          <cell r="I1183" t="str">
            <v>รติพร</v>
          </cell>
          <cell r="J1183" t="str">
            <v>ศิริวัฒน์</v>
          </cell>
          <cell r="K1183" t="str">
            <v>1-1020-01192-14-0</v>
          </cell>
          <cell r="L1183" t="str">
            <v>บิ๊กซี หางดง</v>
          </cell>
          <cell r="M1183" t="str">
            <v>เชียงใหม่ 3</v>
          </cell>
          <cell r="N1183">
            <v>8</v>
          </cell>
          <cell r="O1183"/>
          <cell r="P1183"/>
          <cell r="Q1183"/>
          <cell r="R1183"/>
          <cell r="S1183" t="str">
            <v>ศาลแขวงเชียงใหม่</v>
          </cell>
          <cell r="T1183" t="str">
            <v>ผบE1891</v>
          </cell>
          <cell r="U1183">
            <v>2566</v>
          </cell>
          <cell r="V1183" t="str">
            <v>ผบE3422</v>
          </cell>
          <cell r="W1183">
            <v>2566</v>
          </cell>
          <cell r="X1183">
            <v>19</v>
          </cell>
          <cell r="Y1183">
            <v>5</v>
          </cell>
          <cell r="Z1183">
            <v>2566</v>
          </cell>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cell r="BM1183"/>
          <cell r="BN1183"/>
          <cell r="BO1183"/>
          <cell r="BP1183"/>
          <cell r="BQ1183"/>
          <cell r="BR1183"/>
          <cell r="BS1183"/>
          <cell r="BT1183" t="str">
            <v>นางสาวรติพร ศิริวัฒน์</v>
          </cell>
          <cell r="BU1183">
            <v>0</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cell r="C1184"/>
          <cell r="D1184"/>
          <cell r="E1184"/>
          <cell r="F1184"/>
          <cell r="G1184"/>
          <cell r="H1184"/>
          <cell r="I1184"/>
          <cell r="J1184"/>
          <cell r="K1184"/>
          <cell r="L1184"/>
          <cell r="M1184"/>
          <cell r="N1184"/>
          <cell r="O1184"/>
          <cell r="P1184"/>
          <cell r="Q1184"/>
          <cell r="R1184"/>
          <cell r="S1184"/>
          <cell r="T1184"/>
          <cell r="U1184"/>
          <cell r="V1184"/>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cell r="BM1184"/>
          <cell r="BN1184"/>
          <cell r="BO1184"/>
          <cell r="BP1184"/>
          <cell r="BQ1184"/>
          <cell r="BR1184"/>
          <cell r="BS1184"/>
          <cell r="BT1184" t="str">
            <v xml:space="preserve"> </v>
          </cell>
          <cell r="BU1184">
            <v>0</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cell r="C1185"/>
          <cell r="D1185"/>
          <cell r="E1185"/>
          <cell r="F1185"/>
          <cell r="G1185"/>
          <cell r="H1185"/>
          <cell r="I1185"/>
          <cell r="J1185"/>
          <cell r="K1185"/>
          <cell r="L1185"/>
          <cell r="M1185"/>
          <cell r="N1185"/>
          <cell r="O1185"/>
          <cell r="P1185"/>
          <cell r="Q1185"/>
          <cell r="R1185"/>
          <cell r="S1185"/>
          <cell r="T1185"/>
          <cell r="U1185"/>
          <cell r="V1185"/>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cell r="C1186"/>
          <cell r="D1186"/>
          <cell r="E1186"/>
          <cell r="F1186"/>
          <cell r="G1186"/>
          <cell r="H1186"/>
          <cell r="I1186"/>
          <cell r="J1186"/>
          <cell r="K1186"/>
          <cell r="L1186"/>
          <cell r="M1186"/>
          <cell r="N1186"/>
          <cell r="O1186"/>
          <cell r="P1186"/>
          <cell r="Q1186"/>
          <cell r="R1186"/>
          <cell r="S1186"/>
          <cell r="T1186"/>
          <cell r="U1186"/>
          <cell r="V1186"/>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cell r="C1187"/>
          <cell r="D1187"/>
          <cell r="E1187"/>
          <cell r="F1187"/>
          <cell r="G1187"/>
          <cell r="H1187"/>
          <cell r="I1187"/>
          <cell r="J1187"/>
          <cell r="K1187"/>
          <cell r="L1187"/>
          <cell r="M1187"/>
          <cell r="N1187"/>
          <cell r="O1187"/>
          <cell r="P1187"/>
          <cell r="Q1187"/>
          <cell r="R1187"/>
          <cell r="S1187"/>
          <cell r="T1187"/>
          <cell r="U1187"/>
          <cell r="V1187"/>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cell r="C1188"/>
          <cell r="D1188"/>
          <cell r="E1188"/>
          <cell r="F1188"/>
          <cell r="G1188"/>
          <cell r="H1188"/>
          <cell r="I1188"/>
          <cell r="J1188"/>
          <cell r="K1188"/>
          <cell r="L1188"/>
          <cell r="M1188"/>
          <cell r="N1188"/>
          <cell r="O1188"/>
          <cell r="P1188"/>
          <cell r="Q1188"/>
          <cell r="R1188"/>
          <cell r="S1188"/>
          <cell r="T1188"/>
          <cell r="U1188"/>
          <cell r="V1188"/>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cell r="C1189"/>
          <cell r="D1189"/>
          <cell r="E1189"/>
          <cell r="F1189"/>
          <cell r="G1189"/>
          <cell r="H1189"/>
          <cell r="I1189"/>
          <cell r="J1189"/>
          <cell r="K1189"/>
          <cell r="L1189"/>
          <cell r="M1189"/>
          <cell r="N1189"/>
          <cell r="O1189"/>
          <cell r="P1189"/>
          <cell r="Q1189"/>
          <cell r="R1189"/>
          <cell r="S1189"/>
          <cell r="T1189"/>
          <cell r="U1189"/>
          <cell r="V1189"/>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cell r="C1190"/>
          <cell r="D1190"/>
          <cell r="E1190"/>
          <cell r="F1190"/>
          <cell r="G1190"/>
          <cell r="H1190"/>
          <cell r="I1190"/>
          <cell r="J1190"/>
          <cell r="K1190"/>
          <cell r="L1190"/>
          <cell r="M1190"/>
          <cell r="N1190"/>
          <cell r="O1190"/>
          <cell r="P1190"/>
          <cell r="Q1190"/>
          <cell r="R1190"/>
          <cell r="S1190"/>
          <cell r="T1190"/>
          <cell r="U1190"/>
          <cell r="V1190"/>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cell r="C1191"/>
          <cell r="D1191"/>
          <cell r="E1191"/>
          <cell r="F1191"/>
          <cell r="G1191"/>
          <cell r="H1191"/>
          <cell r="I1191"/>
          <cell r="J1191"/>
          <cell r="K1191"/>
          <cell r="L1191"/>
          <cell r="M1191"/>
          <cell r="N1191"/>
          <cell r="O1191"/>
          <cell r="P1191"/>
          <cell r="Q1191"/>
          <cell r="R1191"/>
          <cell r="S1191"/>
          <cell r="T1191"/>
          <cell r="U1191"/>
          <cell r="V1191"/>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cell r="C1192"/>
          <cell r="D1192"/>
          <cell r="E1192"/>
          <cell r="F1192"/>
          <cell r="G1192"/>
          <cell r="H1192"/>
          <cell r="I1192"/>
          <cell r="J1192"/>
          <cell r="K1192"/>
          <cell r="L1192"/>
          <cell r="M1192"/>
          <cell r="N1192"/>
          <cell r="O1192"/>
          <cell r="P1192"/>
          <cell r="Q1192"/>
          <cell r="R1192"/>
          <cell r="S1192"/>
          <cell r="T1192"/>
          <cell r="U1192"/>
          <cell r="V1192"/>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cell r="BM1192"/>
          <cell r="BN1192"/>
          <cell r="BO1192"/>
          <cell r="BP1192"/>
          <cell r="BQ1192"/>
          <cell r="BR1192"/>
          <cell r="BS1192"/>
          <cell r="BT1192"/>
          <cell r="BU1192"/>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cell r="C1193"/>
          <cell r="D1193"/>
          <cell r="E1193"/>
          <cell r="F1193"/>
          <cell r="G1193"/>
          <cell r="H1193"/>
          <cell r="I1193"/>
          <cell r="J1193"/>
          <cell r="K1193"/>
          <cell r="L1193"/>
          <cell r="M1193"/>
          <cell r="N1193"/>
          <cell r="O1193"/>
          <cell r="P1193"/>
          <cell r="Q1193"/>
          <cell r="R1193"/>
          <cell r="S1193"/>
          <cell r="T1193"/>
          <cell r="U1193"/>
          <cell r="V1193"/>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cell r="C1194"/>
          <cell r="D1194"/>
          <cell r="E1194"/>
          <cell r="F1194"/>
          <cell r="G1194"/>
          <cell r="H1194"/>
          <cell r="I1194"/>
          <cell r="J1194"/>
          <cell r="K1194"/>
          <cell r="L1194"/>
          <cell r="M1194"/>
          <cell r="N1194"/>
          <cell r="O1194"/>
          <cell r="P1194"/>
          <cell r="Q1194"/>
          <cell r="R1194"/>
          <cell r="S1194"/>
          <cell r="T1194"/>
          <cell r="U1194"/>
          <cell r="V1194"/>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cell r="C1195"/>
          <cell r="D1195"/>
          <cell r="E1195"/>
          <cell r="F1195"/>
          <cell r="G1195"/>
          <cell r="H1195"/>
          <cell r="I1195"/>
          <cell r="J1195"/>
          <cell r="K1195"/>
          <cell r="L1195"/>
          <cell r="M1195"/>
          <cell r="N1195"/>
          <cell r="O1195"/>
          <cell r="P1195"/>
          <cell r="Q1195"/>
          <cell r="R1195"/>
          <cell r="S1195"/>
          <cell r="T1195"/>
          <cell r="U1195"/>
          <cell r="V1195"/>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cell r="BI1195"/>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cell r="C1196"/>
          <cell r="D1196"/>
          <cell r="E1196"/>
          <cell r="F1196"/>
          <cell r="G1196"/>
          <cell r="H1196"/>
          <cell r="I1196"/>
          <cell r="J1196"/>
          <cell r="K1196"/>
          <cell r="L1196"/>
          <cell r="M1196"/>
          <cell r="N1196"/>
          <cell r="O1196"/>
          <cell r="P1196"/>
          <cell r="Q1196"/>
          <cell r="R1196"/>
          <cell r="S1196"/>
          <cell r="T1196"/>
          <cell r="U1196"/>
          <cell r="V1196"/>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cell r="BI1196"/>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cell r="C1197"/>
          <cell r="D1197"/>
          <cell r="E1197"/>
          <cell r="F1197"/>
          <cell r="G1197"/>
          <cell r="H1197"/>
          <cell r="I1197"/>
          <cell r="J1197"/>
          <cell r="K1197"/>
          <cell r="L1197"/>
          <cell r="M1197"/>
          <cell r="N1197"/>
          <cell r="O1197"/>
          <cell r="P1197"/>
          <cell r="Q1197"/>
          <cell r="R1197"/>
          <cell r="S1197"/>
          <cell r="T1197"/>
          <cell r="U1197"/>
          <cell r="V1197"/>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cell r="BI1197"/>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cell r="C1198"/>
          <cell r="D1198"/>
          <cell r="E1198"/>
          <cell r="F1198"/>
          <cell r="G1198"/>
          <cell r="H1198"/>
          <cell r="I1198"/>
          <cell r="J1198"/>
          <cell r="K1198"/>
          <cell r="L1198"/>
          <cell r="M1198"/>
          <cell r="N1198"/>
          <cell r="O1198"/>
          <cell r="P1198"/>
          <cell r="Q1198"/>
          <cell r="R1198"/>
          <cell r="S1198"/>
          <cell r="T1198"/>
          <cell r="U1198"/>
          <cell r="V1198"/>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cell r="BI1198"/>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cell r="C1199"/>
          <cell r="D1199"/>
          <cell r="E1199"/>
          <cell r="F1199"/>
          <cell r="G1199"/>
          <cell r="H1199"/>
          <cell r="I1199"/>
          <cell r="J1199"/>
          <cell r="K1199"/>
          <cell r="L1199"/>
          <cell r="M1199"/>
          <cell r="N1199"/>
          <cell r="O1199"/>
          <cell r="P1199"/>
          <cell r="Q1199"/>
          <cell r="R1199"/>
          <cell r="S1199"/>
          <cell r="T1199"/>
          <cell r="U1199"/>
          <cell r="V1199"/>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cell r="BD1199"/>
          <cell r="BE1199"/>
          <cell r="BF1199"/>
          <cell r="BG1199"/>
          <cell r="BH1199"/>
          <cell r="BI1199"/>
          <cell r="BJ1199"/>
          <cell r="BK1199"/>
          <cell r="BL1199"/>
          <cell r="BM1199"/>
          <cell r="BN1199"/>
          <cell r="BO1199"/>
          <cell r="BP1199"/>
          <cell r="BQ1199"/>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cell r="C1200"/>
          <cell r="D1200"/>
          <cell r="E1200"/>
          <cell r="F1200"/>
          <cell r="G1200"/>
          <cell r="H1200"/>
          <cell r="I1200"/>
          <cell r="J1200"/>
          <cell r="K1200"/>
          <cell r="L1200"/>
          <cell r="M1200"/>
          <cell r="N1200"/>
          <cell r="O1200"/>
          <cell r="P1200"/>
          <cell r="Q1200"/>
          <cell r="R1200"/>
          <cell r="S1200"/>
          <cell r="T1200"/>
          <cell r="U1200"/>
          <cell r="V1200"/>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cell r="BD1200"/>
          <cell r="BE1200"/>
          <cell r="BF1200"/>
          <cell r="BG1200"/>
          <cell r="BH1200"/>
          <cell r="BI1200"/>
          <cell r="BJ1200"/>
          <cell r="BK1200"/>
          <cell r="BL1200"/>
          <cell r="BM1200"/>
          <cell r="BN1200"/>
          <cell r="BO1200"/>
          <cell r="BP1200"/>
          <cell r="BQ1200"/>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cell r="C1201"/>
          <cell r="D1201"/>
          <cell r="E1201"/>
          <cell r="F1201"/>
          <cell r="G1201"/>
          <cell r="H1201"/>
          <cell r="I1201"/>
          <cell r="J1201"/>
          <cell r="K1201"/>
          <cell r="L1201"/>
          <cell r="M1201"/>
          <cell r="N1201"/>
          <cell r="O1201"/>
          <cell r="P1201"/>
          <cell r="Q1201"/>
          <cell r="R1201"/>
          <cell r="S1201"/>
          <cell r="T1201"/>
          <cell r="U1201"/>
          <cell r="V1201"/>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cell r="BD1201"/>
          <cell r="BE1201"/>
          <cell r="BF1201"/>
          <cell r="BG1201"/>
          <cell r="BH1201"/>
          <cell r="BI1201"/>
          <cell r="BJ1201"/>
          <cell r="BK1201"/>
          <cell r="BL1201"/>
          <cell r="BM1201"/>
          <cell r="BN1201"/>
          <cell r="BO1201"/>
          <cell r="BP1201"/>
          <cell r="BQ1201"/>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cell r="C1202"/>
          <cell r="D1202"/>
          <cell r="E1202"/>
          <cell r="F1202"/>
          <cell r="G1202"/>
          <cell r="H1202"/>
          <cell r="I1202"/>
          <cell r="J1202"/>
          <cell r="K1202"/>
          <cell r="L1202"/>
          <cell r="M1202"/>
          <cell r="N1202"/>
          <cell r="O1202"/>
          <cell r="P1202"/>
          <cell r="Q1202"/>
          <cell r="R1202"/>
          <cell r="S1202"/>
          <cell r="T1202"/>
          <cell r="U1202"/>
          <cell r="V1202"/>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cell r="BD1202"/>
          <cell r="BE1202"/>
          <cell r="BF1202"/>
          <cell r="BG1202"/>
          <cell r="BH1202"/>
          <cell r="BI1202"/>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cell r="C1203"/>
          <cell r="D1203"/>
          <cell r="E1203"/>
          <cell r="F1203"/>
          <cell r="G1203"/>
          <cell r="H1203"/>
          <cell r="I1203"/>
          <cell r="J1203"/>
          <cell r="K1203"/>
          <cell r="L1203"/>
          <cell r="M1203"/>
          <cell r="N1203"/>
          <cell r="O1203"/>
          <cell r="P1203"/>
          <cell r="Q1203"/>
          <cell r="R1203"/>
          <cell r="S1203"/>
          <cell r="T1203"/>
          <cell r="U1203"/>
          <cell r="V1203"/>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cell r="BD1203"/>
          <cell r="BE1203"/>
          <cell r="BF1203"/>
          <cell r="BG1203"/>
          <cell r="BH1203"/>
          <cell r="BI1203"/>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cell r="C1204"/>
          <cell r="D1204"/>
          <cell r="E1204"/>
          <cell r="F1204"/>
          <cell r="G1204"/>
          <cell r="H1204"/>
          <cell r="I1204"/>
          <cell r="J1204"/>
          <cell r="K1204"/>
          <cell r="L1204"/>
          <cell r="M1204"/>
          <cell r="N1204"/>
          <cell r="O1204"/>
          <cell r="P1204"/>
          <cell r="Q1204"/>
          <cell r="R1204"/>
          <cell r="S1204"/>
          <cell r="T1204"/>
          <cell r="U1204"/>
          <cell r="V1204"/>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cell r="C1205"/>
          <cell r="D1205"/>
          <cell r="E1205"/>
          <cell r="F1205"/>
          <cell r="G1205"/>
          <cell r="H1205"/>
          <cell r="I1205"/>
          <cell r="J1205"/>
          <cell r="K1205"/>
          <cell r="L1205"/>
          <cell r="M1205"/>
          <cell r="N1205"/>
          <cell r="O1205"/>
          <cell r="P1205"/>
          <cell r="Q1205"/>
          <cell r="R1205"/>
          <cell r="S1205"/>
          <cell r="T1205"/>
          <cell r="U1205"/>
          <cell r="V1205"/>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cell r="C1206"/>
          <cell r="D1206"/>
          <cell r="E1206"/>
          <cell r="F1206"/>
          <cell r="G1206"/>
          <cell r="H1206"/>
          <cell r="I1206"/>
          <cell r="J1206"/>
          <cell r="K1206"/>
          <cell r="L1206"/>
          <cell r="M1206"/>
          <cell r="N1206"/>
          <cell r="O1206"/>
          <cell r="P1206"/>
          <cell r="Q1206"/>
          <cell r="R1206"/>
          <cell r="S1206"/>
          <cell r="T1206"/>
          <cell r="U1206"/>
          <cell r="V1206"/>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cell r="C1207"/>
          <cell r="D1207"/>
          <cell r="E1207"/>
          <cell r="F1207"/>
          <cell r="G1207"/>
          <cell r="H1207"/>
          <cell r="I1207"/>
          <cell r="J1207"/>
          <cell r="K1207"/>
          <cell r="L1207"/>
          <cell r="M1207"/>
          <cell r="N1207"/>
          <cell r="O1207"/>
          <cell r="P1207"/>
          <cell r="Q1207"/>
          <cell r="R1207"/>
          <cell r="S1207"/>
          <cell r="T1207"/>
          <cell r="U1207"/>
          <cell r="V1207"/>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cell r="BE1207"/>
          <cell r="BF1207"/>
          <cell r="BG1207"/>
          <cell r="BH1207"/>
          <cell r="BI1207"/>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cell r="C1208"/>
          <cell r="D1208"/>
          <cell r="E1208"/>
          <cell r="F1208"/>
          <cell r="G1208"/>
          <cell r="H1208"/>
          <cell r="I1208"/>
          <cell r="J1208"/>
          <cell r="K1208"/>
          <cell r="L1208"/>
          <cell r="M1208"/>
          <cell r="N1208"/>
          <cell r="O1208"/>
          <cell r="P1208"/>
          <cell r="Q1208"/>
          <cell r="R1208"/>
          <cell r="S1208"/>
          <cell r="T1208"/>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cell r="BC1208"/>
          <cell r="BD1208"/>
          <cell r="BE1208"/>
          <cell r="BF1208"/>
          <cell r="BG1208"/>
          <cell r="BH1208"/>
          <cell r="BI1208"/>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cell r="C1209"/>
          <cell r="D1209"/>
          <cell r="E1209"/>
          <cell r="F1209"/>
          <cell r="G1209"/>
          <cell r="H1209"/>
          <cell r="I1209"/>
          <cell r="J1209"/>
          <cell r="K1209"/>
          <cell r="L1209"/>
          <cell r="M1209"/>
          <cell r="N1209"/>
          <cell r="O1209"/>
          <cell r="P1209"/>
          <cell r="Q1209"/>
          <cell r="R1209"/>
          <cell r="S1209"/>
          <cell r="T1209"/>
          <cell r="U1209"/>
          <cell r="V1209"/>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cell r="BC1209"/>
          <cell r="BD1209"/>
          <cell r="BE1209"/>
          <cell r="BF1209"/>
          <cell r="BG1209"/>
          <cell r="BH1209"/>
          <cell r="BI1209"/>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cell r="C1210"/>
          <cell r="D1210"/>
          <cell r="E1210"/>
          <cell r="F1210"/>
          <cell r="G1210"/>
          <cell r="H1210"/>
          <cell r="I1210"/>
          <cell r="J1210"/>
          <cell r="K1210"/>
          <cell r="L1210"/>
          <cell r="M1210"/>
          <cell r="N1210"/>
          <cell r="O1210"/>
          <cell r="P1210"/>
          <cell r="Q1210"/>
          <cell r="R1210"/>
          <cell r="S1210"/>
          <cell r="T1210"/>
          <cell r="U1210"/>
          <cell r="V1210"/>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cell r="BC1210"/>
          <cell r="BD1210"/>
          <cell r="BE1210"/>
          <cell r="BF1210"/>
          <cell r="BG1210"/>
          <cell r="BH1210"/>
          <cell r="BI1210"/>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cell r="C1211"/>
          <cell r="D1211"/>
          <cell r="E1211"/>
          <cell r="F1211"/>
          <cell r="G1211"/>
          <cell r="H1211"/>
          <cell r="I1211"/>
          <cell r="J1211"/>
          <cell r="K1211"/>
          <cell r="L1211"/>
          <cell r="M1211"/>
          <cell r="N1211"/>
          <cell r="O1211"/>
          <cell r="P1211"/>
          <cell r="Q1211"/>
          <cell r="R1211"/>
          <cell r="S1211"/>
          <cell r="T1211"/>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cell r="BD1211"/>
          <cell r="BE1211"/>
          <cell r="BF1211"/>
          <cell r="BG1211"/>
          <cell r="BH1211"/>
          <cell r="BI1211"/>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cell r="C1212"/>
          <cell r="D1212"/>
          <cell r="E1212"/>
          <cell r="F1212"/>
          <cell r="G1212"/>
          <cell r="H1212"/>
          <cell r="I1212"/>
          <cell r="J1212"/>
          <cell r="K1212"/>
          <cell r="L1212"/>
          <cell r="M1212"/>
          <cell r="N1212"/>
          <cell r="O1212"/>
          <cell r="P1212"/>
          <cell r="Q1212"/>
          <cell r="R1212"/>
          <cell r="S1212"/>
          <cell r="T1212"/>
          <cell r="U1212"/>
          <cell r="V1212"/>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cell r="BD1212"/>
          <cell r="BE1212"/>
          <cell r="BF1212"/>
          <cell r="BG1212"/>
          <cell r="BH1212"/>
          <cell r="BI1212"/>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cell r="C1213"/>
          <cell r="D1213"/>
          <cell r="E1213"/>
          <cell r="F1213"/>
          <cell r="G1213"/>
          <cell r="H1213"/>
          <cell r="I1213"/>
          <cell r="J1213"/>
          <cell r="K1213"/>
          <cell r="L1213"/>
          <cell r="M1213"/>
          <cell r="N1213"/>
          <cell r="O1213"/>
          <cell r="P1213"/>
          <cell r="Q1213"/>
          <cell r="R1213"/>
          <cell r="S1213"/>
          <cell r="T1213"/>
          <cell r="U1213"/>
          <cell r="V1213"/>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cell r="BD1213"/>
          <cell r="BE1213"/>
          <cell r="BF1213"/>
          <cell r="BG1213"/>
          <cell r="BH1213"/>
          <cell r="BI1213"/>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cell r="C1214"/>
          <cell r="D1214"/>
          <cell r="E1214"/>
          <cell r="F1214"/>
          <cell r="G1214"/>
          <cell r="H1214"/>
          <cell r="I1214"/>
          <cell r="J1214"/>
          <cell r="K1214"/>
          <cell r="L1214"/>
          <cell r="M1214"/>
          <cell r="N1214"/>
          <cell r="O1214"/>
          <cell r="P1214"/>
          <cell r="Q1214"/>
          <cell r="R1214"/>
          <cell r="S1214"/>
          <cell r="T1214"/>
          <cell r="U1214"/>
          <cell r="V1214"/>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cell r="BD1214"/>
          <cell r="BE1214"/>
          <cell r="BF1214"/>
          <cell r="BG1214"/>
          <cell r="BH1214"/>
          <cell r="BI1214"/>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cell r="C1215"/>
          <cell r="D1215"/>
          <cell r="E1215"/>
          <cell r="F1215"/>
          <cell r="G1215"/>
          <cell r="H1215"/>
          <cell r="I1215"/>
          <cell r="J1215"/>
          <cell r="K1215"/>
          <cell r="L1215"/>
          <cell r="M1215"/>
          <cell r="N1215"/>
          <cell r="O1215"/>
          <cell r="P1215"/>
          <cell r="Q1215"/>
          <cell r="R1215"/>
          <cell r="S1215"/>
          <cell r="T1215"/>
          <cell r="U1215"/>
          <cell r="V1215"/>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cell r="BD1215"/>
          <cell r="BE1215"/>
          <cell r="BF1215"/>
          <cell r="BG1215"/>
          <cell r="BH1215"/>
          <cell r="BI1215"/>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cell r="C1216"/>
          <cell r="D1216"/>
          <cell r="E1216"/>
          <cell r="F1216"/>
          <cell r="G1216"/>
          <cell r="H1216"/>
          <cell r="I1216"/>
          <cell r="J1216"/>
          <cell r="K1216"/>
          <cell r="L1216"/>
          <cell r="M1216"/>
          <cell r="N1216"/>
          <cell r="O1216"/>
          <cell r="P1216"/>
          <cell r="Q1216"/>
          <cell r="R1216"/>
          <cell r="S1216"/>
          <cell r="T1216"/>
          <cell r="U1216"/>
          <cell r="V1216"/>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cell r="BD1216"/>
          <cell r="BE1216"/>
          <cell r="BF1216"/>
          <cell r="BG1216"/>
          <cell r="BH1216"/>
          <cell r="BI1216"/>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cell r="C1217"/>
          <cell r="D1217"/>
          <cell r="E1217"/>
          <cell r="F1217"/>
          <cell r="G1217"/>
          <cell r="H1217"/>
          <cell r="I1217"/>
          <cell r="J1217"/>
          <cell r="K1217"/>
          <cell r="L1217"/>
          <cell r="M1217"/>
          <cell r="N1217"/>
          <cell r="O1217"/>
          <cell r="P1217"/>
          <cell r="Q1217"/>
          <cell r="R1217"/>
          <cell r="S1217"/>
          <cell r="T1217"/>
          <cell r="U1217"/>
          <cell r="V1217"/>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cell r="BD1217"/>
          <cell r="BE1217"/>
          <cell r="BF1217"/>
          <cell r="BG1217"/>
          <cell r="BH1217"/>
          <cell r="BI1217"/>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cell r="C1218"/>
          <cell r="D1218"/>
          <cell r="E1218"/>
          <cell r="F1218"/>
          <cell r="G1218"/>
          <cell r="H1218"/>
          <cell r="I1218"/>
          <cell r="J1218"/>
          <cell r="K1218"/>
          <cell r="L1218"/>
          <cell r="M1218"/>
          <cell r="N1218"/>
          <cell r="O1218"/>
          <cell r="P1218"/>
          <cell r="Q1218"/>
          <cell r="R1218"/>
          <cell r="S1218"/>
          <cell r="T1218"/>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cell r="BD1218"/>
          <cell r="BE1218"/>
          <cell r="BF1218"/>
          <cell r="BG1218"/>
          <cell r="BH1218"/>
          <cell r="BI1218"/>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cell r="C1219"/>
          <cell r="D1219"/>
          <cell r="E1219"/>
          <cell r="F1219"/>
          <cell r="G1219"/>
          <cell r="H1219"/>
          <cell r="I1219"/>
          <cell r="J1219"/>
          <cell r="K1219"/>
          <cell r="L1219"/>
          <cell r="M1219"/>
          <cell r="N1219"/>
          <cell r="O1219"/>
          <cell r="P1219"/>
          <cell r="Q1219"/>
          <cell r="R1219"/>
          <cell r="S1219"/>
          <cell r="T1219"/>
          <cell r="U1219"/>
          <cell r="V1219"/>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cell r="BD1219"/>
          <cell r="BE1219"/>
          <cell r="BF1219"/>
          <cell r="BG1219"/>
          <cell r="BH1219"/>
          <cell r="BI1219"/>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cell r="C1220"/>
          <cell r="D1220"/>
          <cell r="E1220"/>
          <cell r="F1220"/>
          <cell r="G1220"/>
          <cell r="H1220"/>
          <cell r="I1220"/>
          <cell r="J1220"/>
          <cell r="K1220"/>
          <cell r="L1220"/>
          <cell r="M1220"/>
          <cell r="N1220"/>
          <cell r="O1220"/>
          <cell r="P1220"/>
          <cell r="Q1220"/>
          <cell r="R1220"/>
          <cell r="S1220"/>
          <cell r="T1220"/>
          <cell r="U1220"/>
          <cell r="V1220"/>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cell r="BD1220"/>
          <cell r="BE1220"/>
          <cell r="BF1220"/>
          <cell r="BG1220"/>
          <cell r="BH1220"/>
          <cell r="BI1220"/>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2708</v>
          </cell>
          <cell r="C1221">
            <v>1219</v>
          </cell>
          <cell r="D1221"/>
          <cell r="E1221"/>
          <cell r="F1221"/>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cell r="P1221" t="str">
            <v>1.บุคคลค้ำประกัน</v>
          </cell>
          <cell r="Q1221"/>
          <cell r="R1221"/>
          <cell r="S1221" t="str">
            <v>จังหวัดฮอด</v>
          </cell>
          <cell r="T1221" t="str">
            <v>ผบE798</v>
          </cell>
          <cell r="U1221">
            <v>2565</v>
          </cell>
          <cell r="V1221" t="str">
            <v>ผบE893</v>
          </cell>
          <cell r="W1221">
            <v>2565</v>
          </cell>
          <cell r="X1221">
            <v>21</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cell r="BD1221"/>
          <cell r="BE1221"/>
          <cell r="BF1221"/>
          <cell r="BG1221"/>
          <cell r="BH1221"/>
          <cell r="BI1221"/>
          <cell r="BJ1221"/>
          <cell r="BK1221"/>
          <cell r="BL1221"/>
          <cell r="BM1221"/>
          <cell r="BN1221"/>
          <cell r="BO1221"/>
          <cell r="BP1221"/>
          <cell r="BQ1221"/>
          <cell r="BR1221"/>
          <cell r="BS1221"/>
          <cell r="BT1221" t="str">
            <v>นางอรทัย ปัญญาปิน</v>
          </cell>
          <cell r="BU1221"/>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cell r="P1222" t="str">
            <v>1.บุคคลค้ำประกัน</v>
          </cell>
          <cell r="Q1222"/>
          <cell r="R1222"/>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cell r="BD1222"/>
          <cell r="BE1222"/>
          <cell r="BF1222"/>
          <cell r="BG1222"/>
          <cell r="BH1222"/>
          <cell r="BI1222"/>
          <cell r="BJ1222"/>
          <cell r="BK1222"/>
          <cell r="BL1222"/>
          <cell r="BM1222"/>
          <cell r="BN1222"/>
          <cell r="BO1222"/>
          <cell r="BP1222"/>
          <cell r="BQ1222"/>
          <cell r="BR1222"/>
          <cell r="BS1222"/>
          <cell r="BT1222" t="str">
            <v>นางอังศุมาลี ไชยคำปัน</v>
          </cell>
          <cell r="BU1222"/>
          <cell r="BV1222"/>
          <cell r="BW1222"/>
          <cell r="BX1222"/>
          <cell r="BY1222"/>
          <cell r="BZ1222"/>
          <cell r="CA1222"/>
          <cell r="CB1222"/>
          <cell r="CC1222"/>
          <cell r="CD1222"/>
          <cell r="CE1222"/>
          <cell r="CF1222"/>
          <cell r="CG1222"/>
          <cell r="CH1222"/>
          <cell r="CI1222"/>
          <cell r="CJ1222"/>
          <cell r="CK1222"/>
          <cell r="CL1222"/>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cell r="P1223" t="str">
            <v>1.บุคคลค้ำประกัน</v>
          </cell>
          <cell r="Q1223"/>
          <cell r="R1223"/>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cell r="BD1223"/>
          <cell r="BE1223"/>
          <cell r="BF1223"/>
          <cell r="BG1223"/>
          <cell r="BH1223"/>
          <cell r="BI1223"/>
          <cell r="BJ1223"/>
          <cell r="BK1223"/>
          <cell r="BL1223"/>
          <cell r="BM1223"/>
          <cell r="BN1223"/>
          <cell r="BO1223"/>
          <cell r="BP1223"/>
          <cell r="BQ1223"/>
          <cell r="BR1223"/>
          <cell r="BS1223"/>
          <cell r="BT1223" t="str">
            <v>นางสาวกมลชนก เป็งศิริ</v>
          </cell>
          <cell r="BU1223"/>
          <cell r="BV1223"/>
          <cell r="BW1223"/>
          <cell r="BX1223"/>
          <cell r="BY1223"/>
          <cell r="BZ1223"/>
          <cell r="CA1223"/>
          <cell r="CB1223"/>
          <cell r="CC1223"/>
          <cell r="CD1223"/>
          <cell r="CE1223"/>
          <cell r="CF1223"/>
          <cell r="CG1223"/>
          <cell r="CH1223"/>
          <cell r="CI1223"/>
          <cell r="CJ1223"/>
          <cell r="CK1223"/>
          <cell r="CL1223"/>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cell r="R1224"/>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cell r="BD1224"/>
          <cell r="BE1224"/>
          <cell r="BF1224"/>
          <cell r="BG1224"/>
          <cell r="BH1224"/>
          <cell r="BI1224"/>
          <cell r="BJ1224"/>
          <cell r="BK1224"/>
          <cell r="BL1224"/>
          <cell r="BM1224"/>
          <cell r="BN1224"/>
          <cell r="BO1224"/>
          <cell r="BP1224"/>
          <cell r="BQ1224"/>
          <cell r="BR1224"/>
          <cell r="BS1224"/>
          <cell r="BT1224" t="str">
            <v>นางสาวสุกัลยา ตาณะศรี</v>
          </cell>
          <cell r="BU1224"/>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cell r="P1225" t="str">
            <v>1.บุคคลค้ำประกัน</v>
          </cell>
          <cell r="Q1225"/>
          <cell r="R1225"/>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cell r="BD1225"/>
          <cell r="BE1225"/>
          <cell r="BF1225"/>
          <cell r="BG1225"/>
          <cell r="BH1225"/>
          <cell r="BI1225"/>
          <cell r="BJ1225"/>
          <cell r="BK1225"/>
          <cell r="BL1225"/>
          <cell r="BM1225"/>
          <cell r="BN1225"/>
          <cell r="BO1225"/>
          <cell r="BP1225"/>
          <cell r="BQ1225"/>
          <cell r="BR1225"/>
          <cell r="BS1225"/>
          <cell r="BT1225" t="str">
            <v>นางมีนา แก้วเกิดก่อน</v>
          </cell>
          <cell r="BU1225"/>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2716</v>
          </cell>
          <cell r="C1226">
            <v>1224</v>
          </cell>
          <cell r="D1226">
            <v>9</v>
          </cell>
          <cell r="E1226">
            <v>8</v>
          </cell>
          <cell r="F1226">
            <v>67</v>
          </cell>
          <cell r="G1226">
            <v>800098449864</v>
          </cell>
          <cell r="H1226" t="str">
            <v>นาย</v>
          </cell>
          <cell r="I1226" t="str">
            <v>สุธีร์</v>
          </cell>
          <cell r="J1226" t="str">
            <v>ทองคำขาว</v>
          </cell>
          <cell r="K1226" t="str">
            <v>3-1010-00501-66-7</v>
          </cell>
          <cell r="L1226" t="str">
            <v>บิ๊กซีหางดง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cell r="BD1226"/>
          <cell r="BE1226"/>
          <cell r="BF1226"/>
          <cell r="BG1226"/>
          <cell r="BH1226"/>
          <cell r="BI1226"/>
          <cell r="BJ1226"/>
          <cell r="BK1226"/>
          <cell r="BL1226"/>
          <cell r="BM1226"/>
          <cell r="BN1226"/>
          <cell r="BO1226"/>
          <cell r="BP1226"/>
          <cell r="BQ1226"/>
          <cell r="BR1226"/>
          <cell r="BS1226"/>
          <cell r="BT1226" t="str">
            <v>นายสุธีร์ ทองคำขาว</v>
          </cell>
          <cell r="BU1226">
            <v>0</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2717</v>
          </cell>
          <cell r="C1227">
            <v>1225</v>
          </cell>
          <cell r="D1227">
            <v>9</v>
          </cell>
          <cell r="E1227">
            <v>8</v>
          </cell>
          <cell r="F1227">
            <v>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cell r="BD1227"/>
          <cell r="BE1227"/>
          <cell r="BF1227"/>
          <cell r="BG1227"/>
          <cell r="BH1227"/>
          <cell r="BI1227"/>
          <cell r="BJ1227"/>
          <cell r="BK1227"/>
          <cell r="BL1227"/>
          <cell r="BM1227"/>
          <cell r="BN1227"/>
          <cell r="BO1227"/>
          <cell r="BP1227"/>
          <cell r="BQ1227"/>
          <cell r="BR1227"/>
          <cell r="BS1227"/>
          <cell r="BT1227" t="str">
            <v>นางสาวเบญจวรรณ  ก๋าแก้ว</v>
          </cell>
          <cell r="BU1227">
            <v>0</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2718</v>
          </cell>
          <cell r="C1228">
            <v>1226</v>
          </cell>
          <cell r="D1228">
            <v>9</v>
          </cell>
          <cell r="E1228">
            <v>8</v>
          </cell>
          <cell r="F1228">
            <v>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v>
          </cell>
          <cell r="BC1228"/>
          <cell r="BD1228"/>
          <cell r="BE1228"/>
          <cell r="BF1228"/>
          <cell r="BG1228"/>
          <cell r="BH1228"/>
          <cell r="BI1228"/>
          <cell r="BJ1228"/>
          <cell r="BK1228"/>
          <cell r="BL1228"/>
          <cell r="BM1228"/>
          <cell r="BN1228"/>
          <cell r="BO1228"/>
          <cell r="BP1228"/>
          <cell r="BQ1228"/>
          <cell r="BR1228"/>
          <cell r="BS1228"/>
          <cell r="BT1228" t="str">
            <v>นางรุ่งนภา ไชยวรรณ</v>
          </cell>
          <cell r="BU1228">
            <v>0</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2719</v>
          </cell>
          <cell r="C1229">
            <v>1227</v>
          </cell>
          <cell r="D1229">
            <v>13</v>
          </cell>
          <cell r="E1229">
            <v>8</v>
          </cell>
          <cell r="F1229">
            <v>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จังหวัดออด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v>
          </cell>
          <cell r="BC1229"/>
          <cell r="BD1229"/>
          <cell r="BE1229"/>
          <cell r="BF1229"/>
          <cell r="BG1229"/>
          <cell r="BH1229"/>
          <cell r="BI1229"/>
          <cell r="BJ1229"/>
          <cell r="BK1229"/>
          <cell r="BL1229"/>
          <cell r="BM1229"/>
          <cell r="BN1229"/>
          <cell r="BO1229"/>
          <cell r="BP1229"/>
          <cell r="BQ1229"/>
          <cell r="BR1229"/>
          <cell r="BS1229"/>
          <cell r="BT1229" t="str">
            <v>นางช่อทิพย์ คำปาลี</v>
          </cell>
          <cell r="BU1229">
            <v>0</v>
          </cell>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2720</v>
          </cell>
          <cell r="C1230">
            <v>1228</v>
          </cell>
          <cell r="D1230">
            <v>13</v>
          </cell>
          <cell r="E1230">
            <v>8</v>
          </cell>
          <cell r="F1230">
            <v>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จังหวัดออด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v>
          </cell>
          <cell r="BC1230"/>
          <cell r="BD1230"/>
          <cell r="BE1230"/>
          <cell r="BF1230"/>
          <cell r="BG1230"/>
          <cell r="BH1230"/>
          <cell r="BI1230"/>
          <cell r="BJ1230"/>
          <cell r="BK1230"/>
          <cell r="BL1230"/>
          <cell r="BM1230"/>
          <cell r="BN1230"/>
          <cell r="BO1230"/>
          <cell r="BP1230"/>
          <cell r="BQ1230"/>
          <cell r="BR1230"/>
          <cell r="BS1230"/>
          <cell r="BT1230" t="str">
            <v>นางสาวรุ่งทิวา ตุ้มปามา</v>
          </cell>
          <cell r="BU1230">
            <v>0</v>
          </cell>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2721</v>
          </cell>
          <cell r="C1231">
            <v>1229</v>
          </cell>
          <cell r="D1231">
            <v>13</v>
          </cell>
          <cell r="E1231">
            <v>8</v>
          </cell>
          <cell r="F1231">
            <v>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จังหวัดออด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v>
          </cell>
          <cell r="BC1231"/>
          <cell r="BD1231"/>
          <cell r="BE1231"/>
          <cell r="BF1231"/>
          <cell r="BG1231"/>
          <cell r="BH1231"/>
          <cell r="BI1231"/>
          <cell r="BJ1231"/>
          <cell r="BK1231"/>
          <cell r="BL1231"/>
          <cell r="BM1231"/>
          <cell r="BN1231"/>
          <cell r="BO1231"/>
          <cell r="BP1231"/>
          <cell r="BQ1231"/>
          <cell r="BR1231"/>
          <cell r="BS1231"/>
          <cell r="BT1231" t="str">
            <v>นางทัศนีย์ สุต๋าคำ</v>
          </cell>
          <cell r="BU1231">
            <v>0</v>
          </cell>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2722</v>
          </cell>
          <cell r="C1232">
            <v>1230</v>
          </cell>
          <cell r="D1232">
            <v>13</v>
          </cell>
          <cell r="E1232">
            <v>8</v>
          </cell>
          <cell r="F1232">
            <v>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จังหวัดออด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v>
          </cell>
          <cell r="BC1232"/>
          <cell r="BD1232"/>
          <cell r="BE1232"/>
          <cell r="BF1232"/>
          <cell r="BG1232"/>
          <cell r="BH1232"/>
          <cell r="BI1232"/>
          <cell r="BJ1232"/>
          <cell r="BK1232"/>
          <cell r="BL1232"/>
          <cell r="BM1232"/>
          <cell r="BN1232"/>
          <cell r="BO1232"/>
          <cell r="BP1232"/>
          <cell r="BQ1232"/>
          <cell r="BR1232"/>
          <cell r="BS1232"/>
          <cell r="BT1232" t="str">
            <v>นายโหล่ง จ่อพอ</v>
          </cell>
          <cell r="BU1232">
            <v>883263011406</v>
          </cell>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2723</v>
          </cell>
          <cell r="C1233">
            <v>1231</v>
          </cell>
          <cell r="D1233">
            <v>13</v>
          </cell>
          <cell r="E1233">
            <v>8</v>
          </cell>
          <cell r="F1233">
            <v>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จังหวัดออด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v>
          </cell>
          <cell r="BC1233"/>
          <cell r="BD1233"/>
          <cell r="BE1233"/>
          <cell r="BF1233"/>
          <cell r="BG1233"/>
          <cell r="BH1233"/>
          <cell r="BI1233"/>
          <cell r="BJ1233"/>
          <cell r="BK1233"/>
          <cell r="BL1233"/>
          <cell r="BM1233"/>
          <cell r="BN1233"/>
          <cell r="BO1233"/>
          <cell r="BP1233"/>
          <cell r="BQ1233"/>
          <cell r="BR1233"/>
          <cell r="BS1233"/>
          <cell r="BT1233" t="str">
            <v>นางสาวอภิชยา แก้วมณี</v>
          </cell>
          <cell r="BU1233">
            <v>888166010450</v>
          </cell>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จังหวัดออด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v>
          </cell>
          <cell r="BC1234"/>
          <cell r="BD1234"/>
          <cell r="BE1234"/>
          <cell r="BF1234"/>
          <cell r="BG1234"/>
          <cell r="BH1234"/>
          <cell r="BI1234"/>
          <cell r="BJ1234"/>
          <cell r="BK1234"/>
          <cell r="BL1234"/>
          <cell r="BM1234"/>
          <cell r="BN1234"/>
          <cell r="BO1234"/>
          <cell r="BP1234"/>
          <cell r="BQ1234"/>
          <cell r="BR1234"/>
          <cell r="BS1234"/>
          <cell r="BT1234" t="str">
            <v>นายกิติพงษ์ มูลอ้าย</v>
          </cell>
          <cell r="BU1234">
            <v>888166010445</v>
          </cell>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2725</v>
          </cell>
          <cell r="C1235">
            <v>1233</v>
          </cell>
          <cell r="D1235">
            <v>13</v>
          </cell>
          <cell r="E1235">
            <v>8</v>
          </cell>
          <cell r="F1235">
            <v>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cell r="R1235"/>
          <cell r="S1235" t="str">
            <v>จังหวัดออด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v>
          </cell>
          <cell r="BC1235"/>
          <cell r="BD1235"/>
          <cell r="BE1235"/>
          <cell r="BF1235"/>
          <cell r="BG1235"/>
          <cell r="BH1235"/>
          <cell r="BI1235"/>
          <cell r="BJ1235"/>
          <cell r="BK1235"/>
          <cell r="BL1235"/>
          <cell r="BM1235"/>
          <cell r="BN1235"/>
          <cell r="BO1235"/>
          <cell r="BP1235"/>
          <cell r="BQ1235"/>
          <cell r="BR1235"/>
          <cell r="BS1235"/>
          <cell r="BT1235" t="str">
            <v>นายอนันต์ สุยะนาง</v>
          </cell>
          <cell r="BU1235">
            <v>883263011699</v>
          </cell>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cell r="C1236"/>
          <cell r="D1236"/>
          <cell r="E1236"/>
          <cell r="F1236"/>
          <cell r="G1236"/>
          <cell r="H1236"/>
          <cell r="I1236"/>
          <cell r="J1236"/>
          <cell r="K1236"/>
          <cell r="L1236"/>
          <cell r="M1236"/>
          <cell r="N1236"/>
          <cell r="O1236"/>
          <cell r="P1236"/>
          <cell r="Q1236"/>
          <cell r="R1236"/>
          <cell r="S1236"/>
          <cell r="T1236"/>
          <cell r="U1236"/>
          <cell r="V1236"/>
          <cell r="W1236"/>
          <cell r="X1236"/>
          <cell r="Y1236"/>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cell r="C1237"/>
          <cell r="D1237"/>
          <cell r="E1237"/>
          <cell r="F1237"/>
          <cell r="G1237"/>
          <cell r="H1237"/>
          <cell r="I1237"/>
          <cell r="J1237"/>
          <cell r="K1237"/>
          <cell r="L1237"/>
          <cell r="M1237"/>
          <cell r="N1237"/>
          <cell r="O1237"/>
          <cell r="P1237"/>
          <cell r="Q1237"/>
          <cell r="R1237"/>
          <cell r="S1237"/>
          <cell r="T1237"/>
          <cell r="U1237"/>
          <cell r="V1237"/>
          <cell r="W1237"/>
          <cell r="X1237"/>
          <cell r="Y1237"/>
          <cell r="Z1237"/>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cell r="BC1237"/>
          <cell r="BD1237"/>
          <cell r="BE1237"/>
          <cell r="BF1237"/>
          <cell r="BG1237"/>
          <cell r="BH1237"/>
          <cell r="BI1237"/>
          <cell r="BJ1237"/>
          <cell r="BK1237"/>
          <cell r="BL1237"/>
          <cell r="BM1237"/>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cell r="C1238"/>
          <cell r="D1238"/>
          <cell r="E1238"/>
          <cell r="F1238"/>
          <cell r="G1238"/>
          <cell r="H1238"/>
          <cell r="I1238"/>
          <cell r="J1238"/>
          <cell r="K1238"/>
          <cell r="L1238"/>
          <cell r="M1238"/>
          <cell r="N1238"/>
          <cell r="O1238"/>
          <cell r="P1238"/>
          <cell r="Q1238"/>
          <cell r="R1238"/>
          <cell r="S1238"/>
          <cell r="T1238"/>
          <cell r="U1238"/>
          <cell r="V1238"/>
          <cell r="W1238"/>
          <cell r="X1238"/>
          <cell r="Y1238"/>
          <cell r="Z1238"/>
          <cell r="AA1238"/>
          <cell r="AB1238"/>
          <cell r="AC1238"/>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cell r="BC1238"/>
          <cell r="BD1238"/>
          <cell r="BE1238"/>
          <cell r="BF1238"/>
          <cell r="BG1238"/>
          <cell r="BH1238"/>
          <cell r="BI1238"/>
          <cell r="BJ1238"/>
          <cell r="BK1238"/>
          <cell r="BL1238"/>
          <cell r="BM1238"/>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cell r="C1239"/>
          <cell r="D1239"/>
          <cell r="E1239"/>
          <cell r="F1239"/>
          <cell r="G1239"/>
          <cell r="H1239"/>
          <cell r="I1239"/>
          <cell r="J1239"/>
          <cell r="K1239"/>
          <cell r="L1239"/>
          <cell r="M1239"/>
          <cell r="N1239"/>
          <cell r="O1239"/>
          <cell r="P1239"/>
          <cell r="Q1239"/>
          <cell r="R1239"/>
          <cell r="S1239"/>
          <cell r="T1239"/>
          <cell r="U1239"/>
          <cell r="V1239"/>
          <cell r="W1239"/>
          <cell r="X1239"/>
          <cell r="Y1239"/>
          <cell r="Z1239"/>
          <cell r="AA1239"/>
          <cell r="AB1239"/>
          <cell r="AC1239"/>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cell r="BC1239"/>
          <cell r="BD1239"/>
          <cell r="BE1239"/>
          <cell r="BF1239"/>
          <cell r="BG1239"/>
          <cell r="BH1239"/>
          <cell r="BI1239"/>
          <cell r="BJ1239"/>
          <cell r="BK1239"/>
          <cell r="BL1239"/>
          <cell r="BM1239"/>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cell r="C1240"/>
          <cell r="D1240"/>
          <cell r="E1240"/>
          <cell r="F1240"/>
          <cell r="G1240"/>
          <cell r="H1240"/>
          <cell r="I1240"/>
          <cell r="J1240"/>
          <cell r="K1240"/>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X1240"/>
          <cell r="Y1240"/>
          <cell r="Z1240"/>
          <cell r="AA1240">
            <v>28</v>
          </cell>
          <cell r="AB1240">
            <v>6</v>
          </cell>
          <cell r="AC1240">
            <v>2566</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v>
          </cell>
          <cell r="BC1240"/>
          <cell r="BD1240"/>
          <cell r="BE1240"/>
          <cell r="BF1240"/>
          <cell r="BG1240"/>
          <cell r="BH1240"/>
          <cell r="BI1240"/>
          <cell r="BJ1240"/>
          <cell r="BK1240"/>
          <cell r="BL1240"/>
          <cell r="BM1240"/>
          <cell r="BN1240"/>
          <cell r="BO1240"/>
          <cell r="BP1240"/>
          <cell r="BQ1240"/>
          <cell r="BR1240"/>
          <cell r="BS1240"/>
          <cell r="BT1240" t="str">
            <v>นางสาวสุภาภรณ์ พันหาญ</v>
          </cell>
          <cell r="BU1240">
            <v>883166010006</v>
          </cell>
          <cell r="BV1240"/>
          <cell r="BW1240"/>
          <cell r="BX1240"/>
          <cell r="BY1240" t="str">
            <v xml:space="preserve"> </v>
          </cell>
          <cell r="BZ1240"/>
          <cell r="CA1240"/>
          <cell r="CB1240"/>
          <cell r="CC1240"/>
          <cell r="CD1240"/>
          <cell r="CE1240"/>
          <cell r="CF1240"/>
          <cell r="CG1240"/>
          <cell r="CH1240"/>
          <cell r="CI1240"/>
          <cell r="CJ1240"/>
          <cell r="CK1240"/>
          <cell r="CL1240"/>
          <cell r="CM1240"/>
          <cell r="CN1240"/>
          <cell r="CO1240"/>
        </row>
        <row r="1241">
          <cell r="B1241"/>
          <cell r="C1241"/>
          <cell r="D1241"/>
          <cell r="E1241"/>
          <cell r="F1241"/>
          <cell r="G1241"/>
          <cell r="H1241"/>
          <cell r="I1241"/>
          <cell r="J1241"/>
          <cell r="K1241"/>
          <cell r="L1241"/>
          <cell r="M1241"/>
          <cell r="N1241"/>
          <cell r="O1241"/>
          <cell r="P1241"/>
          <cell r="Q1241"/>
          <cell r="R1241"/>
          <cell r="S1241"/>
          <cell r="T1241"/>
          <cell r="U1241"/>
          <cell r="V1241"/>
          <cell r="W1241"/>
          <cell r="X1241"/>
          <cell r="Y1241"/>
          <cell r="Z1241"/>
          <cell r="AA1241"/>
          <cell r="AB1241"/>
          <cell r="AC1241"/>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cell r="BC1241"/>
          <cell r="BD1241"/>
          <cell r="BE1241"/>
          <cell r="BF1241"/>
          <cell r="BG1241"/>
          <cell r="BH1241"/>
          <cell r="BI1241"/>
          <cell r="BJ1241"/>
          <cell r="BK1241"/>
          <cell r="BL1241"/>
          <cell r="BM1241"/>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cell r="C1242"/>
          <cell r="D1242"/>
          <cell r="E1242"/>
          <cell r="F1242"/>
          <cell r="G1242"/>
          <cell r="H1242"/>
          <cell r="I1242"/>
          <cell r="J1242"/>
          <cell r="K1242"/>
          <cell r="L1242"/>
          <cell r="M1242"/>
          <cell r="N1242"/>
          <cell r="O1242"/>
          <cell r="P1242"/>
          <cell r="Q1242"/>
          <cell r="R1242"/>
          <cell r="S1242"/>
          <cell r="T1242"/>
          <cell r="U1242"/>
          <cell r="V1242"/>
          <cell r="W1242"/>
          <cell r="X1242"/>
          <cell r="Y1242"/>
          <cell r="Z1242"/>
          <cell r="AA1242"/>
          <cell r="AB1242"/>
          <cell r="AC1242"/>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cell r="BC1242"/>
          <cell r="BD1242"/>
          <cell r="BE1242"/>
          <cell r="BF1242"/>
          <cell r="BG1242"/>
          <cell r="BH1242"/>
          <cell r="BI1242"/>
          <cell r="BJ1242"/>
          <cell r="BK1242"/>
          <cell r="BL1242"/>
          <cell r="BM1242"/>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cell r="C1243"/>
          <cell r="D1243"/>
          <cell r="E1243"/>
          <cell r="F1243"/>
          <cell r="G1243"/>
          <cell r="H1243"/>
          <cell r="I1243"/>
          <cell r="J1243"/>
          <cell r="K1243"/>
          <cell r="L1243"/>
          <cell r="M1243"/>
          <cell r="N1243"/>
          <cell r="O1243"/>
          <cell r="P1243"/>
          <cell r="Q1243"/>
          <cell r="R1243"/>
          <cell r="S1243"/>
          <cell r="T1243"/>
          <cell r="U1243"/>
          <cell r="V1243"/>
          <cell r="W1243"/>
          <cell r="X1243"/>
          <cell r="Y1243"/>
          <cell r="Z1243"/>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cell r="BC1243"/>
          <cell r="BD1243"/>
          <cell r="BE1243"/>
          <cell r="BF1243"/>
          <cell r="BG1243"/>
          <cell r="BH1243"/>
          <cell r="BI1243"/>
          <cell r="BJ1243"/>
          <cell r="BK1243"/>
          <cell r="BL1243"/>
          <cell r="BM1243"/>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cell r="C1244"/>
          <cell r="D1244"/>
          <cell r="E1244"/>
          <cell r="F1244"/>
          <cell r="G1244"/>
          <cell r="H1244"/>
          <cell r="I1244"/>
          <cell r="J1244"/>
          <cell r="K1244"/>
          <cell r="L1244"/>
          <cell r="M1244"/>
          <cell r="N1244"/>
          <cell r="O1244"/>
          <cell r="P1244"/>
          <cell r="Q1244"/>
          <cell r="R1244"/>
          <cell r="S1244"/>
          <cell r="T1244"/>
          <cell r="U1244"/>
          <cell r="V1244"/>
          <cell r="W1244"/>
          <cell r="X1244"/>
          <cell r="Y1244"/>
          <cell r="Z1244"/>
          <cell r="AA1244"/>
          <cell r="AB1244"/>
          <cell r="AC1244"/>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cell r="BC1244"/>
          <cell r="BD1244"/>
          <cell r="BE1244"/>
          <cell r="BF1244"/>
          <cell r="BG1244"/>
          <cell r="BH1244"/>
          <cell r="BI1244"/>
          <cell r="BJ1244"/>
          <cell r="BK1244"/>
          <cell r="BL1244"/>
          <cell r="BM1244"/>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cell r="C1245"/>
          <cell r="D1245"/>
          <cell r="E1245"/>
          <cell r="F1245"/>
          <cell r="G1245"/>
          <cell r="H1245"/>
          <cell r="I1245"/>
          <cell r="J1245"/>
          <cell r="K1245"/>
          <cell r="L1245"/>
          <cell r="M1245"/>
          <cell r="N1245"/>
          <cell r="O1245"/>
          <cell r="P1245"/>
          <cell r="Q1245"/>
          <cell r="R1245"/>
          <cell r="S1245"/>
          <cell r="T1245"/>
          <cell r="U1245"/>
          <cell r="V1245"/>
          <cell r="W1245"/>
          <cell r="X1245"/>
          <cell r="Y1245"/>
          <cell r="Z1245"/>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cell r="BC1245"/>
          <cell r="BD1245"/>
          <cell r="BE1245"/>
          <cell r="BF1245"/>
          <cell r="BG1245"/>
          <cell r="BH1245"/>
          <cell r="BI1245"/>
          <cell r="BJ1245"/>
          <cell r="BK1245"/>
          <cell r="BL1245"/>
          <cell r="BM1245"/>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cell r="C1246"/>
          <cell r="D1246"/>
          <cell r="E1246"/>
          <cell r="F1246"/>
          <cell r="G1246"/>
          <cell r="H1246"/>
          <cell r="I1246"/>
          <cell r="J1246"/>
          <cell r="K1246"/>
          <cell r="L1246"/>
          <cell r="M1246"/>
          <cell r="N1246"/>
          <cell r="O1246"/>
          <cell r="P1246"/>
          <cell r="Q1246"/>
          <cell r="R1246"/>
          <cell r="S1246"/>
          <cell r="T1246"/>
          <cell r="U1246"/>
          <cell r="V1246"/>
          <cell r="W1246"/>
          <cell r="X1246"/>
          <cell r="Y1246"/>
          <cell r="Z1246"/>
          <cell r="AA1246"/>
          <cell r="AB1246"/>
          <cell r="AC1246"/>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cell r="BC1246"/>
          <cell r="BD1246"/>
          <cell r="BE1246"/>
          <cell r="BF1246"/>
          <cell r="BG1246"/>
          <cell r="BH1246"/>
          <cell r="BI1246"/>
          <cell r="BJ1246"/>
          <cell r="BK1246"/>
          <cell r="BL1246"/>
          <cell r="BM1246"/>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cell r="C1247"/>
          <cell r="D1247"/>
          <cell r="E1247"/>
          <cell r="F1247"/>
          <cell r="G1247"/>
          <cell r="H1247"/>
          <cell r="I1247"/>
          <cell r="J1247"/>
          <cell r="K1247"/>
          <cell r="L1247"/>
          <cell r="M1247"/>
          <cell r="N1247"/>
          <cell r="O1247"/>
          <cell r="P1247"/>
          <cell r="Q1247"/>
          <cell r="R1247"/>
          <cell r="S1247"/>
          <cell r="T1247"/>
          <cell r="U1247"/>
          <cell r="V1247"/>
          <cell r="W1247"/>
          <cell r="X1247"/>
          <cell r="Y1247"/>
          <cell r="Z1247"/>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cell r="BC1247"/>
          <cell r="BD1247"/>
          <cell r="BE1247"/>
          <cell r="BF1247"/>
          <cell r="BG1247"/>
          <cell r="BH1247"/>
          <cell r="BI1247"/>
          <cell r="BJ1247"/>
          <cell r="BK1247"/>
          <cell r="BL1247"/>
          <cell r="BM1247"/>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cell r="C1248"/>
          <cell r="D1248"/>
          <cell r="E1248"/>
          <cell r="F1248"/>
          <cell r="G1248"/>
          <cell r="H1248"/>
          <cell r="I1248"/>
          <cell r="J1248"/>
          <cell r="K1248"/>
          <cell r="L1248"/>
          <cell r="M1248"/>
          <cell r="N1248"/>
          <cell r="O1248"/>
          <cell r="P1248"/>
          <cell r="Q1248"/>
          <cell r="R1248"/>
          <cell r="S1248"/>
          <cell r="T1248"/>
          <cell r="U1248"/>
          <cell r="V1248"/>
          <cell r="W1248"/>
          <cell r="X1248"/>
          <cell r="Y1248"/>
          <cell r="Z1248"/>
          <cell r="AA1248"/>
          <cell r="AB1248"/>
          <cell r="AC1248"/>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cell r="BC1248"/>
          <cell r="BD1248"/>
          <cell r="BE1248"/>
          <cell r="BF1248"/>
          <cell r="BG1248"/>
          <cell r="BH1248"/>
          <cell r="BI1248"/>
          <cell r="BJ1248"/>
          <cell r="BK1248"/>
          <cell r="BL1248"/>
          <cell r="BM1248"/>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cell r="C1249"/>
          <cell r="D1249"/>
          <cell r="E1249"/>
          <cell r="F1249"/>
          <cell r="G1249"/>
          <cell r="H1249"/>
          <cell r="I1249"/>
          <cell r="J1249"/>
          <cell r="K1249"/>
          <cell r="L1249"/>
          <cell r="M1249"/>
          <cell r="N1249"/>
          <cell r="O1249"/>
          <cell r="P1249"/>
          <cell r="Q1249"/>
          <cell r="R1249"/>
          <cell r="S1249"/>
          <cell r="T1249"/>
          <cell r="U1249"/>
          <cell r="V1249"/>
          <cell r="W1249"/>
          <cell r="X1249"/>
          <cell r="Y1249"/>
          <cell r="Z1249"/>
          <cell r="AA1249"/>
          <cell r="AB1249"/>
          <cell r="AC1249"/>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cell r="BC1249"/>
          <cell r="BD1249"/>
          <cell r="BE1249"/>
          <cell r="BF1249"/>
          <cell r="BG1249"/>
          <cell r="BH1249"/>
          <cell r="BI1249"/>
          <cell r="BJ1249"/>
          <cell r="BK1249"/>
          <cell r="BL1249"/>
          <cell r="BM1249"/>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cell r="C1250"/>
          <cell r="D1250"/>
          <cell r="E1250"/>
          <cell r="F1250"/>
          <cell r="G1250"/>
          <cell r="H1250"/>
          <cell r="I1250"/>
          <cell r="J1250"/>
          <cell r="K1250"/>
          <cell r="L1250"/>
          <cell r="M1250"/>
          <cell r="N1250"/>
          <cell r="O1250"/>
          <cell r="P1250"/>
          <cell r="Q1250"/>
          <cell r="R1250"/>
          <cell r="S1250"/>
          <cell r="T1250"/>
          <cell r="U1250"/>
          <cell r="V1250"/>
          <cell r="W1250"/>
          <cell r="X1250"/>
          <cell r="Y1250"/>
          <cell r="Z1250"/>
          <cell r="AA1250"/>
          <cell r="AB1250"/>
          <cell r="AC1250"/>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cell r="BC1250"/>
          <cell r="BD1250"/>
          <cell r="BE1250"/>
          <cell r="BF1250"/>
          <cell r="BG1250"/>
          <cell r="BH1250"/>
          <cell r="BI1250"/>
          <cell r="BJ1250"/>
          <cell r="BK1250"/>
          <cell r="BL1250"/>
          <cell r="BM1250"/>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cell r="C1251"/>
          <cell r="D1251"/>
          <cell r="E1251"/>
          <cell r="F1251"/>
          <cell r="G1251"/>
          <cell r="H1251"/>
          <cell r="I1251"/>
          <cell r="J1251"/>
          <cell r="K1251"/>
          <cell r="L1251"/>
          <cell r="M1251"/>
          <cell r="N1251"/>
          <cell r="O1251"/>
          <cell r="P1251"/>
          <cell r="Q1251"/>
          <cell r="R1251"/>
          <cell r="S1251"/>
          <cell r="T1251"/>
          <cell r="U1251"/>
          <cell r="V1251"/>
          <cell r="W1251"/>
          <cell r="X1251"/>
          <cell r="Y1251"/>
          <cell r="Z1251"/>
          <cell r="AA1251"/>
          <cell r="AB1251"/>
          <cell r="AC1251"/>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cell r="BC1251"/>
          <cell r="BD1251"/>
          <cell r="BE1251"/>
          <cell r="BF1251"/>
          <cell r="BG1251"/>
          <cell r="BH1251"/>
          <cell r="BI1251"/>
          <cell r="BJ1251"/>
          <cell r="BK1251"/>
          <cell r="BL1251"/>
          <cell r="BM1251"/>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cell r="C1252"/>
          <cell r="D1252"/>
          <cell r="E1252"/>
          <cell r="F1252"/>
          <cell r="G1252"/>
          <cell r="H1252"/>
          <cell r="I1252"/>
          <cell r="J1252"/>
          <cell r="K1252"/>
          <cell r="L1252"/>
          <cell r="M1252"/>
          <cell r="N1252"/>
          <cell r="O1252"/>
          <cell r="P1252"/>
          <cell r="Q1252"/>
          <cell r="R1252"/>
          <cell r="S1252"/>
          <cell r="T1252"/>
          <cell r="U1252"/>
          <cell r="V1252"/>
          <cell r="W1252"/>
          <cell r="X1252"/>
          <cell r="Y1252"/>
          <cell r="Z1252"/>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cell r="BC1252"/>
          <cell r="BD1252"/>
          <cell r="BE1252"/>
          <cell r="BF1252"/>
          <cell r="BG1252"/>
          <cell r="BH1252"/>
          <cell r="BI1252"/>
          <cell r="BJ1252"/>
          <cell r="BK1252"/>
          <cell r="BL1252"/>
          <cell r="BM1252"/>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cell r="C1253"/>
          <cell r="D1253"/>
          <cell r="E1253"/>
          <cell r="F1253"/>
          <cell r="G1253"/>
          <cell r="H1253"/>
          <cell r="I1253"/>
          <cell r="J1253"/>
          <cell r="K1253"/>
          <cell r="L1253"/>
          <cell r="M1253"/>
          <cell r="N1253"/>
          <cell r="O1253"/>
          <cell r="P1253"/>
          <cell r="Q1253"/>
          <cell r="R1253"/>
          <cell r="S1253"/>
          <cell r="T1253"/>
          <cell r="U1253"/>
          <cell r="V1253"/>
          <cell r="W1253"/>
          <cell r="X1253"/>
          <cell r="Y1253"/>
          <cell r="Z1253"/>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cell r="BC1253"/>
          <cell r="BD1253"/>
          <cell r="BE1253"/>
          <cell r="BF1253"/>
          <cell r="BG1253"/>
          <cell r="BH1253"/>
          <cell r="BI1253"/>
          <cell r="BJ1253"/>
          <cell r="BK1253"/>
          <cell r="BL1253"/>
          <cell r="BM1253"/>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cell r="C1254"/>
          <cell r="D1254"/>
          <cell r="E1254"/>
          <cell r="F1254"/>
          <cell r="G1254"/>
          <cell r="H1254"/>
          <cell r="I1254"/>
          <cell r="J1254"/>
          <cell r="K1254"/>
          <cell r="L1254"/>
          <cell r="M1254"/>
          <cell r="N1254"/>
          <cell r="O1254"/>
          <cell r="P1254"/>
          <cell r="Q1254"/>
          <cell r="R1254"/>
          <cell r="S1254"/>
          <cell r="T1254"/>
          <cell r="U1254"/>
          <cell r="V1254"/>
          <cell r="W1254"/>
          <cell r="X1254"/>
          <cell r="Y1254"/>
          <cell r="Z1254"/>
          <cell r="AA1254"/>
          <cell r="AB1254"/>
          <cell r="AC1254"/>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cell r="BC1254"/>
          <cell r="BD1254"/>
          <cell r="BE1254"/>
          <cell r="BF1254"/>
          <cell r="BG1254"/>
          <cell r="BH1254"/>
          <cell r="BI1254"/>
          <cell r="BJ1254"/>
          <cell r="BK1254"/>
          <cell r="BL1254"/>
          <cell r="BM1254"/>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cell r="C1255"/>
          <cell r="D1255"/>
          <cell r="E1255"/>
          <cell r="F1255"/>
          <cell r="G1255"/>
          <cell r="H1255"/>
          <cell r="I1255"/>
          <cell r="J1255"/>
          <cell r="K1255"/>
          <cell r="L1255"/>
          <cell r="M1255"/>
          <cell r="N1255"/>
          <cell r="O1255"/>
          <cell r="P1255"/>
          <cell r="Q1255"/>
          <cell r="R1255"/>
          <cell r="S1255"/>
          <cell r="T1255"/>
          <cell r="U1255"/>
          <cell r="V1255"/>
          <cell r="W1255"/>
          <cell r="X1255"/>
          <cell r="Y1255"/>
          <cell r="Z1255"/>
          <cell r="AA1255"/>
          <cell r="AB1255"/>
          <cell r="AC1255"/>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cell r="BC1255"/>
          <cell r="BD1255"/>
          <cell r="BE1255"/>
          <cell r="BF1255"/>
          <cell r="BG1255"/>
          <cell r="BH1255"/>
          <cell r="BI1255"/>
          <cell r="BJ1255"/>
          <cell r="BK1255"/>
          <cell r="BL1255"/>
          <cell r="BM1255"/>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cell r="C1256"/>
          <cell r="D1256"/>
          <cell r="E1256"/>
          <cell r="F1256"/>
          <cell r="G1256"/>
          <cell r="H1256"/>
          <cell r="I1256"/>
          <cell r="J1256"/>
          <cell r="K1256"/>
          <cell r="L1256"/>
          <cell r="M1256"/>
          <cell r="N1256"/>
          <cell r="O1256"/>
          <cell r="P1256"/>
          <cell r="Q1256"/>
          <cell r="R1256"/>
          <cell r="S1256"/>
          <cell r="T1256"/>
          <cell r="U1256"/>
          <cell r="V1256"/>
          <cell r="W1256"/>
          <cell r="X1256"/>
          <cell r="Y1256"/>
          <cell r="Z1256"/>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cell r="BC1256"/>
          <cell r="BD1256"/>
          <cell r="BE1256"/>
          <cell r="BF1256"/>
          <cell r="BG1256"/>
          <cell r="BH1256"/>
          <cell r="BI1256"/>
          <cell r="BJ1256"/>
          <cell r="BK1256"/>
          <cell r="BL1256"/>
          <cell r="BM1256"/>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cell r="C1257"/>
          <cell r="D1257"/>
          <cell r="E1257"/>
          <cell r="F1257"/>
          <cell r="G1257"/>
          <cell r="H1257"/>
          <cell r="I1257"/>
          <cell r="J1257"/>
          <cell r="K1257"/>
          <cell r="L1257"/>
          <cell r="M1257"/>
          <cell r="N1257"/>
          <cell r="O1257"/>
          <cell r="P1257"/>
          <cell r="Q1257"/>
          <cell r="R1257"/>
          <cell r="S1257"/>
          <cell r="T1257"/>
          <cell r="U1257"/>
          <cell r="V1257"/>
          <cell r="W1257"/>
          <cell r="X1257"/>
          <cell r="Y1257"/>
          <cell r="Z1257"/>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cell r="BC1257"/>
          <cell r="BD1257"/>
          <cell r="BE1257"/>
          <cell r="BF1257"/>
          <cell r="BG1257"/>
          <cell r="BH1257"/>
          <cell r="BI1257"/>
          <cell r="BJ1257"/>
          <cell r="BK1257"/>
          <cell r="BL1257"/>
          <cell r="BM1257"/>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cell r="C1258"/>
          <cell r="D1258"/>
          <cell r="E1258"/>
          <cell r="F1258"/>
          <cell r="G1258"/>
          <cell r="H1258"/>
          <cell r="I1258"/>
          <cell r="J1258"/>
          <cell r="K1258"/>
          <cell r="L1258"/>
          <cell r="M1258"/>
          <cell r="N1258"/>
          <cell r="O1258"/>
          <cell r="P1258"/>
          <cell r="Q1258"/>
          <cell r="R1258"/>
          <cell r="S1258"/>
          <cell r="T1258"/>
          <cell r="U1258"/>
          <cell r="V1258"/>
          <cell r="W1258"/>
          <cell r="X1258"/>
          <cell r="Y1258"/>
          <cell r="Z1258"/>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cell r="BD1258"/>
          <cell r="BE1258"/>
          <cell r="BF1258"/>
          <cell r="BG1258"/>
          <cell r="BH1258"/>
          <cell r="BI1258"/>
          <cell r="BJ1258"/>
          <cell r="BK1258"/>
          <cell r="BL1258"/>
          <cell r="BM1258"/>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cell r="C1259"/>
          <cell r="D1259"/>
          <cell r="E1259"/>
          <cell r="F1259"/>
          <cell r="G1259"/>
          <cell r="H1259"/>
          <cell r="I1259"/>
          <cell r="J1259"/>
          <cell r="K1259"/>
          <cell r="L1259"/>
          <cell r="M1259"/>
          <cell r="N1259"/>
          <cell r="O1259"/>
          <cell r="P1259"/>
          <cell r="Q1259"/>
          <cell r="R1259"/>
          <cell r="S1259"/>
          <cell r="T1259"/>
          <cell r="U1259"/>
          <cell r="V1259"/>
          <cell r="W1259"/>
          <cell r="X1259"/>
          <cell r="Y1259"/>
          <cell r="Z1259"/>
          <cell r="AA1259"/>
          <cell r="AB1259"/>
          <cell r="AC1259"/>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cell r="BM1259"/>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cell r="C1260"/>
          <cell r="D1260"/>
          <cell r="E1260"/>
          <cell r="F1260"/>
          <cell r="G1260"/>
          <cell r="H1260"/>
          <cell r="I1260"/>
          <cell r="J1260"/>
          <cell r="K1260"/>
          <cell r="L1260"/>
          <cell r="M1260"/>
          <cell r="N1260"/>
          <cell r="O1260"/>
          <cell r="P1260"/>
          <cell r="Q1260"/>
          <cell r="R1260"/>
          <cell r="S1260"/>
          <cell r="T1260"/>
          <cell r="U1260"/>
          <cell r="V1260"/>
          <cell r="W1260"/>
          <cell r="X1260"/>
          <cell r="Y1260"/>
          <cell r="Z1260"/>
          <cell r="AA1260"/>
          <cell r="AB1260"/>
          <cell r="AC1260"/>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cell r="BC1260"/>
          <cell r="BD1260"/>
          <cell r="BE1260"/>
          <cell r="BF1260"/>
          <cell r="BG1260"/>
          <cell r="BH1260"/>
          <cell r="BI1260"/>
          <cell r="BJ1260"/>
          <cell r="BK1260"/>
          <cell r="BL1260"/>
          <cell r="BM1260"/>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cell r="C1261"/>
          <cell r="D1261"/>
          <cell r="E1261"/>
          <cell r="F1261"/>
          <cell r="G1261"/>
          <cell r="H1261"/>
          <cell r="I1261"/>
          <cell r="J1261"/>
          <cell r="K1261"/>
          <cell r="L1261"/>
          <cell r="M1261"/>
          <cell r="N1261"/>
          <cell r="O1261"/>
          <cell r="P1261"/>
          <cell r="Q1261"/>
          <cell r="R1261"/>
          <cell r="S1261"/>
          <cell r="T1261"/>
          <cell r="U1261"/>
          <cell r="V1261"/>
          <cell r="W1261"/>
          <cell r="X1261"/>
          <cell r="Y1261"/>
          <cell r="Z1261"/>
          <cell r="AA1261"/>
          <cell r="AB1261"/>
          <cell r="AC1261"/>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cell r="BC1261"/>
          <cell r="BD1261"/>
          <cell r="BE1261"/>
          <cell r="BF1261"/>
          <cell r="BG1261"/>
          <cell r="BH1261"/>
          <cell r="BI1261"/>
          <cell r="BJ1261"/>
          <cell r="BK1261"/>
          <cell r="BL1261"/>
          <cell r="BM1261"/>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cell r="C1262"/>
          <cell r="D1262"/>
          <cell r="E1262"/>
          <cell r="F1262"/>
          <cell r="G1262"/>
          <cell r="H1262"/>
          <cell r="I1262"/>
          <cell r="J1262"/>
          <cell r="K1262"/>
          <cell r="L1262"/>
          <cell r="M1262"/>
          <cell r="N1262"/>
          <cell r="O1262"/>
          <cell r="P1262"/>
          <cell r="Q1262"/>
          <cell r="R1262"/>
          <cell r="S1262"/>
          <cell r="T1262"/>
          <cell r="U1262"/>
          <cell r="V1262"/>
          <cell r="W1262"/>
          <cell r="X1262"/>
          <cell r="Y1262"/>
          <cell r="Z1262"/>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cell r="BM1262"/>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cell r="C1263"/>
          <cell r="D1263"/>
          <cell r="E1263"/>
          <cell r="F1263"/>
          <cell r="G1263"/>
          <cell r="H1263"/>
          <cell r="I1263"/>
          <cell r="J1263"/>
          <cell r="K1263"/>
          <cell r="L1263"/>
          <cell r="M1263"/>
          <cell r="N1263"/>
          <cell r="O1263"/>
          <cell r="P1263"/>
          <cell r="Q1263"/>
          <cell r="R1263"/>
          <cell r="S1263"/>
          <cell r="T1263"/>
          <cell r="U1263"/>
          <cell r="V1263"/>
          <cell r="W1263"/>
          <cell r="X1263"/>
          <cell r="Y1263"/>
          <cell r="Z1263"/>
          <cell r="AA1263"/>
          <cell r="AB1263"/>
          <cell r="AC1263"/>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cell r="BM1263"/>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cell r="C1264"/>
          <cell r="D1264"/>
          <cell r="E1264"/>
          <cell r="F1264"/>
          <cell r="G1264"/>
          <cell r="H1264"/>
          <cell r="I1264"/>
          <cell r="J1264"/>
          <cell r="K1264"/>
          <cell r="L1264"/>
          <cell r="M1264"/>
          <cell r="N1264"/>
          <cell r="O1264"/>
          <cell r="P1264"/>
          <cell r="Q1264"/>
          <cell r="R1264"/>
          <cell r="S1264"/>
          <cell r="T1264"/>
          <cell r="U1264"/>
          <cell r="V1264"/>
          <cell r="W1264"/>
          <cell r="X1264"/>
          <cell r="Y1264"/>
          <cell r="Z1264"/>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cell r="BM1264"/>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cell r="C1265"/>
          <cell r="D1265"/>
          <cell r="E1265"/>
          <cell r="F1265"/>
          <cell r="G1265"/>
          <cell r="H1265"/>
          <cell r="I1265"/>
          <cell r="J1265"/>
          <cell r="K1265"/>
          <cell r="L1265"/>
          <cell r="M1265"/>
          <cell r="N1265"/>
          <cell r="O1265"/>
          <cell r="P1265"/>
          <cell r="Q1265"/>
          <cell r="R1265"/>
          <cell r="S1265"/>
          <cell r="T1265"/>
          <cell r="U1265"/>
          <cell r="V1265"/>
          <cell r="W1265"/>
          <cell r="X1265"/>
          <cell r="Y1265"/>
          <cell r="Z1265"/>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cell r="BM1265"/>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cell r="C1266"/>
          <cell r="D1266"/>
          <cell r="E1266"/>
          <cell r="F1266"/>
          <cell r="G1266"/>
          <cell r="H1266"/>
          <cell r="I1266"/>
          <cell r="J1266"/>
          <cell r="K1266"/>
          <cell r="L1266"/>
          <cell r="M1266"/>
          <cell r="N1266"/>
          <cell r="O1266"/>
          <cell r="P1266"/>
          <cell r="Q1266"/>
          <cell r="R1266"/>
          <cell r="S1266"/>
          <cell r="T1266"/>
          <cell r="U1266"/>
          <cell r="V1266"/>
          <cell r="W1266"/>
          <cell r="X1266"/>
          <cell r="Y1266"/>
          <cell r="Z1266"/>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cell r="BM1266"/>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cell r="C1267"/>
          <cell r="D1267"/>
          <cell r="E1267"/>
          <cell r="F1267"/>
          <cell r="G1267"/>
          <cell r="H1267"/>
          <cell r="I1267"/>
          <cell r="J1267"/>
          <cell r="K1267"/>
          <cell r="L1267"/>
          <cell r="M1267"/>
          <cell r="N1267"/>
          <cell r="O1267"/>
          <cell r="P1267"/>
          <cell r="Q1267"/>
          <cell r="R1267"/>
          <cell r="S1267"/>
          <cell r="T1267"/>
          <cell r="U1267"/>
          <cell r="V1267"/>
          <cell r="W1267"/>
          <cell r="X1267"/>
          <cell r="Y1267"/>
          <cell r="Z1267"/>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cell r="BM1267"/>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cell r="C1268"/>
          <cell r="D1268"/>
          <cell r="E1268"/>
          <cell r="F1268"/>
          <cell r="G1268"/>
          <cell r="H1268"/>
          <cell r="I1268"/>
          <cell r="J1268"/>
          <cell r="K1268"/>
          <cell r="L1268"/>
          <cell r="M1268"/>
          <cell r="N1268"/>
          <cell r="O1268"/>
          <cell r="P1268"/>
          <cell r="Q1268"/>
          <cell r="R1268"/>
          <cell r="S1268"/>
          <cell r="T1268"/>
          <cell r="U1268"/>
          <cell r="V1268"/>
          <cell r="W1268"/>
          <cell r="X1268"/>
          <cell r="Y1268"/>
          <cell r="Z1268"/>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cell r="BM1268"/>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cell r="C1269"/>
          <cell r="D1269"/>
          <cell r="E1269"/>
          <cell r="F1269"/>
          <cell r="G1269"/>
          <cell r="H1269"/>
          <cell r="I1269"/>
          <cell r="J1269"/>
          <cell r="K1269"/>
          <cell r="L1269"/>
          <cell r="M1269"/>
          <cell r="N1269"/>
          <cell r="O1269"/>
          <cell r="P1269"/>
          <cell r="Q1269"/>
          <cell r="R1269"/>
          <cell r="S1269"/>
          <cell r="T1269"/>
          <cell r="U1269"/>
          <cell r="V1269"/>
          <cell r="W1269"/>
          <cell r="X1269"/>
          <cell r="Y1269"/>
          <cell r="Z1269"/>
          <cell r="AA1269"/>
          <cell r="AB1269"/>
          <cell r="AC1269"/>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cell r="BM1269"/>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cell r="C1270"/>
          <cell r="D1270"/>
          <cell r="E1270"/>
          <cell r="F1270"/>
          <cell r="G1270"/>
          <cell r="H1270"/>
          <cell r="I1270"/>
          <cell r="J1270"/>
          <cell r="K1270"/>
          <cell r="L1270"/>
          <cell r="M1270"/>
          <cell r="N1270"/>
          <cell r="O1270"/>
          <cell r="P1270"/>
          <cell r="Q1270"/>
          <cell r="R1270"/>
          <cell r="S1270"/>
          <cell r="T1270"/>
          <cell r="U1270"/>
          <cell r="V1270"/>
          <cell r="W1270"/>
          <cell r="X1270"/>
          <cell r="Y1270"/>
          <cell r="Z1270"/>
          <cell r="AA1270"/>
          <cell r="AB1270"/>
          <cell r="AC1270"/>
          <cell r="AD1270"/>
          <cell r="AE1270"/>
          <cell r="AF1270"/>
          <cell r="AG1270"/>
          <cell r="AH1270"/>
          <cell r="AI1270"/>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cell r="BM1270"/>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cell r="C1271"/>
          <cell r="D1271"/>
          <cell r="E1271"/>
          <cell r="F1271"/>
          <cell r="G1271"/>
          <cell r="H1271"/>
          <cell r="I1271"/>
          <cell r="J1271"/>
          <cell r="K1271"/>
          <cell r="L1271"/>
          <cell r="M1271"/>
          <cell r="N1271"/>
          <cell r="O1271"/>
          <cell r="P1271"/>
          <cell r="Q1271"/>
          <cell r="R1271"/>
          <cell r="S1271"/>
          <cell r="T1271"/>
          <cell r="U1271"/>
          <cell r="V1271"/>
          <cell r="W1271"/>
          <cell r="X1271"/>
          <cell r="Y1271"/>
          <cell r="Z1271"/>
          <cell r="AA1271"/>
          <cell r="AB1271"/>
          <cell r="AC1271"/>
          <cell r="AD1271"/>
          <cell r="AE1271"/>
          <cell r="AF1271"/>
          <cell r="AG1271"/>
          <cell r="AH1271"/>
          <cell r="AI1271"/>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cell r="BM1271"/>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cell r="C1272"/>
          <cell r="D1272"/>
          <cell r="E1272"/>
          <cell r="F1272"/>
          <cell r="G1272"/>
          <cell r="H1272"/>
          <cell r="I1272"/>
          <cell r="J1272"/>
          <cell r="K1272"/>
          <cell r="L1272"/>
          <cell r="M1272"/>
          <cell r="N1272"/>
          <cell r="O1272"/>
          <cell r="P1272"/>
          <cell r="Q1272"/>
          <cell r="R1272"/>
          <cell r="S1272"/>
          <cell r="T1272"/>
          <cell r="U1272"/>
          <cell r="V1272"/>
          <cell r="W1272"/>
          <cell r="X1272"/>
          <cell r="Y1272"/>
          <cell r="Z1272"/>
          <cell r="AA1272"/>
          <cell r="AB1272"/>
          <cell r="AC1272"/>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cell r="BM1272"/>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cell r="C1273"/>
          <cell r="D1273"/>
          <cell r="E1273"/>
          <cell r="F1273"/>
          <cell r="G1273"/>
          <cell r="H1273"/>
          <cell r="I1273"/>
          <cell r="J1273"/>
          <cell r="K1273"/>
          <cell r="L1273"/>
          <cell r="M1273"/>
          <cell r="N1273"/>
          <cell r="O1273"/>
          <cell r="P1273"/>
          <cell r="Q1273"/>
          <cell r="R1273"/>
          <cell r="S1273"/>
          <cell r="T1273"/>
          <cell r="U1273"/>
          <cell r="V1273"/>
          <cell r="W1273"/>
          <cell r="X1273"/>
          <cell r="Y1273"/>
          <cell r="Z1273"/>
          <cell r="AA1273"/>
          <cell r="AB1273"/>
          <cell r="AC1273"/>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cell r="BM1273"/>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cell r="C1274"/>
          <cell r="D1274"/>
          <cell r="E1274"/>
          <cell r="F1274"/>
          <cell r="G1274"/>
          <cell r="H1274"/>
          <cell r="I1274"/>
          <cell r="J1274"/>
          <cell r="K1274"/>
          <cell r="L1274"/>
          <cell r="M1274"/>
          <cell r="N1274"/>
          <cell r="O1274"/>
          <cell r="P1274"/>
          <cell r="Q1274"/>
          <cell r="R1274"/>
          <cell r="S1274"/>
          <cell r="T1274"/>
          <cell r="U1274"/>
          <cell r="V1274"/>
          <cell r="W1274"/>
          <cell r="X1274"/>
          <cell r="Y1274"/>
          <cell r="Z1274"/>
          <cell r="AA1274"/>
          <cell r="AB1274"/>
          <cell r="AC1274"/>
          <cell r="AD1274"/>
          <cell r="AE1274"/>
          <cell r="AF1274"/>
          <cell r="AG1274"/>
          <cell r="AH1274"/>
          <cell r="AI1274"/>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cell r="BM1274"/>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cell r="C1275"/>
          <cell r="D1275"/>
          <cell r="E1275"/>
          <cell r="F1275"/>
          <cell r="G1275"/>
          <cell r="H1275"/>
          <cell r="I1275"/>
          <cell r="J1275"/>
          <cell r="K1275"/>
          <cell r="L1275"/>
          <cell r="M1275"/>
          <cell r="N1275"/>
          <cell r="O1275"/>
          <cell r="P1275"/>
          <cell r="Q1275"/>
          <cell r="R1275"/>
          <cell r="S1275"/>
          <cell r="T1275"/>
          <cell r="U1275"/>
          <cell r="V1275"/>
          <cell r="W1275"/>
          <cell r="X1275"/>
          <cell r="Y1275"/>
          <cell r="Z1275"/>
          <cell r="AA1275"/>
          <cell r="AB1275"/>
          <cell r="AC1275"/>
          <cell r="AD1275"/>
          <cell r="AE1275"/>
          <cell r="AF1275"/>
          <cell r="AG1275"/>
          <cell r="AH1275"/>
          <cell r="AI1275"/>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cell r="BM1275"/>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cell r="C1276"/>
          <cell r="D1276"/>
          <cell r="E1276"/>
          <cell r="F1276"/>
          <cell r="G1276"/>
          <cell r="H1276"/>
          <cell r="I1276"/>
          <cell r="J1276"/>
          <cell r="K1276"/>
          <cell r="L1276"/>
          <cell r="M1276"/>
          <cell r="N1276"/>
          <cell r="O1276"/>
          <cell r="P1276"/>
          <cell r="Q1276"/>
          <cell r="R1276"/>
          <cell r="S1276"/>
          <cell r="T1276"/>
          <cell r="U1276"/>
          <cell r="V1276"/>
          <cell r="W1276"/>
          <cell r="X1276"/>
          <cell r="Y1276"/>
          <cell r="Z1276"/>
          <cell r="AA1276"/>
          <cell r="AB1276"/>
          <cell r="AC1276"/>
          <cell r="AD1276"/>
          <cell r="AE1276"/>
          <cell r="AF1276"/>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cell r="BM1276"/>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cell r="C1277"/>
          <cell r="D1277"/>
          <cell r="E1277"/>
          <cell r="F1277"/>
          <cell r="G1277"/>
          <cell r="H1277"/>
          <cell r="I1277"/>
          <cell r="J1277"/>
          <cell r="K1277"/>
          <cell r="L1277"/>
          <cell r="M1277"/>
          <cell r="N1277"/>
          <cell r="O1277"/>
          <cell r="P1277"/>
          <cell r="Q1277"/>
          <cell r="R1277"/>
          <cell r="S1277"/>
          <cell r="T1277"/>
          <cell r="U1277"/>
          <cell r="V1277"/>
          <cell r="W1277"/>
          <cell r="X1277"/>
          <cell r="Y1277"/>
          <cell r="Z1277"/>
          <cell r="AA1277"/>
          <cell r="AB1277"/>
          <cell r="AC1277"/>
          <cell r="AD1277"/>
          <cell r="AE1277"/>
          <cell r="AF1277"/>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cell r="BM1277"/>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cell r="C1278"/>
          <cell r="D1278"/>
          <cell r="E1278"/>
          <cell r="F1278"/>
          <cell r="G1278"/>
          <cell r="H1278"/>
          <cell r="I1278"/>
          <cell r="J1278"/>
          <cell r="K1278"/>
          <cell r="L1278"/>
          <cell r="M1278"/>
          <cell r="N1278"/>
          <cell r="O1278"/>
          <cell r="P1278"/>
          <cell r="Q1278"/>
          <cell r="R1278"/>
          <cell r="S1278"/>
          <cell r="T1278"/>
          <cell r="U1278"/>
          <cell r="V1278"/>
          <cell r="W1278"/>
          <cell r="X1278"/>
          <cell r="Y1278"/>
          <cell r="Z1278"/>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cell r="BM1278"/>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cell r="C1279"/>
          <cell r="D1279"/>
          <cell r="E1279"/>
          <cell r="F1279"/>
          <cell r="G1279"/>
          <cell r="H1279"/>
          <cell r="I1279"/>
          <cell r="J1279"/>
          <cell r="K1279"/>
          <cell r="L1279"/>
          <cell r="M1279"/>
          <cell r="N1279"/>
          <cell r="O1279"/>
          <cell r="P1279"/>
          <cell r="Q1279"/>
          <cell r="R1279"/>
          <cell r="S1279"/>
          <cell r="T1279"/>
          <cell r="U1279"/>
          <cell r="V1279"/>
          <cell r="W1279"/>
          <cell r="X1279"/>
          <cell r="Y1279"/>
          <cell r="Z1279"/>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cell r="BM1279"/>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cell r="C1280"/>
          <cell r="D1280"/>
          <cell r="E1280"/>
          <cell r="F1280"/>
          <cell r="G1280"/>
          <cell r="H1280"/>
          <cell r="I1280"/>
          <cell r="J1280"/>
          <cell r="K1280"/>
          <cell r="L1280"/>
          <cell r="M1280"/>
          <cell r="N1280"/>
          <cell r="O1280"/>
          <cell r="P1280"/>
          <cell r="Q1280"/>
          <cell r="R1280"/>
          <cell r="S1280"/>
          <cell r="T1280"/>
          <cell r="U1280"/>
          <cell r="V1280"/>
          <cell r="W1280"/>
          <cell r="X1280"/>
          <cell r="Y1280"/>
          <cell r="Z1280"/>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cell r="BC1280"/>
          <cell r="BD1280"/>
          <cell r="BE1280"/>
          <cell r="BF1280"/>
          <cell r="BG1280"/>
          <cell r="BH1280"/>
          <cell r="BI1280"/>
          <cell r="BJ1280"/>
          <cell r="BK1280"/>
          <cell r="BL1280"/>
          <cell r="BM1280"/>
          <cell r="BN1280"/>
          <cell r="BO1280"/>
          <cell r="BP1280"/>
          <cell r="BQ1280"/>
          <cell r="BR1280"/>
          <cell r="BS1280"/>
          <cell r="BT1280"/>
          <cell r="BU1280"/>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cell r="C1281"/>
          <cell r="D1281"/>
          <cell r="E1281"/>
          <cell r="F1281"/>
          <cell r="G1281"/>
          <cell r="H1281"/>
          <cell r="I1281"/>
          <cell r="J1281"/>
          <cell r="K1281"/>
          <cell r="L1281"/>
          <cell r="M1281"/>
          <cell r="N1281"/>
          <cell r="O1281"/>
          <cell r="P1281"/>
          <cell r="Q1281"/>
          <cell r="R1281"/>
          <cell r="S1281"/>
          <cell r="T1281"/>
          <cell r="U1281"/>
          <cell r="V1281"/>
          <cell r="W1281"/>
          <cell r="X1281"/>
          <cell r="Y1281"/>
          <cell r="Z1281"/>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cell r="BC1281"/>
          <cell r="BD1281"/>
          <cell r="BE1281"/>
          <cell r="BF1281"/>
          <cell r="BG1281"/>
          <cell r="BH1281"/>
          <cell r="BI1281"/>
          <cell r="BJ1281"/>
          <cell r="BK1281"/>
          <cell r="BL1281"/>
          <cell r="BM1281"/>
          <cell r="BN1281"/>
          <cell r="BO1281"/>
          <cell r="BP1281"/>
          <cell r="BQ1281"/>
          <cell r="BR1281"/>
          <cell r="BS1281"/>
          <cell r="BT1281"/>
          <cell r="BU1281"/>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cell r="C1282"/>
          <cell r="D1282"/>
          <cell r="E1282"/>
          <cell r="F1282"/>
          <cell r="G1282"/>
          <cell r="H1282"/>
          <cell r="I1282"/>
          <cell r="J1282"/>
          <cell r="K1282"/>
          <cell r="L1282"/>
          <cell r="M1282"/>
          <cell r="N1282"/>
          <cell r="O1282"/>
          <cell r="P1282"/>
          <cell r="Q1282"/>
          <cell r="R1282"/>
          <cell r="S1282"/>
          <cell r="T1282"/>
          <cell r="U1282"/>
          <cell r="V1282"/>
          <cell r="W1282"/>
          <cell r="X1282"/>
          <cell r="Y1282"/>
          <cell r="Z1282"/>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cell r="BC1282"/>
          <cell r="BD1282"/>
          <cell r="BE1282"/>
          <cell r="BF1282"/>
          <cell r="BG1282"/>
          <cell r="BH1282"/>
          <cell r="BI1282"/>
          <cell r="BJ1282"/>
          <cell r="BK1282"/>
          <cell r="BL1282"/>
          <cell r="BM1282"/>
          <cell r="BN1282"/>
          <cell r="BO1282"/>
          <cell r="BP1282"/>
          <cell r="BQ1282"/>
          <cell r="BR1282"/>
          <cell r="BS1282"/>
          <cell r="BT1282"/>
          <cell r="BU1282"/>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cell r="C1283"/>
          <cell r="D1283"/>
          <cell r="E1283"/>
          <cell r="F1283"/>
          <cell r="G1283"/>
          <cell r="H1283"/>
          <cell r="I1283"/>
          <cell r="J1283"/>
          <cell r="K1283"/>
          <cell r="L1283"/>
          <cell r="M1283"/>
          <cell r="N1283"/>
          <cell r="O1283"/>
          <cell r="P1283"/>
          <cell r="Q1283"/>
          <cell r="R1283"/>
          <cell r="S1283"/>
          <cell r="T1283"/>
          <cell r="U1283"/>
          <cell r="V1283"/>
          <cell r="W1283"/>
          <cell r="X1283"/>
          <cell r="Y1283"/>
          <cell r="Z1283"/>
          <cell r="AA1283"/>
          <cell r="AB1283"/>
          <cell r="AC1283"/>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cell r="BC1283"/>
          <cell r="BD1283"/>
          <cell r="BE1283"/>
          <cell r="BF1283"/>
          <cell r="BG1283"/>
          <cell r="BH1283"/>
          <cell r="BI1283"/>
          <cell r="BJ1283"/>
          <cell r="BK1283"/>
          <cell r="BL1283"/>
          <cell r="BM1283"/>
          <cell r="BN1283"/>
          <cell r="BO1283"/>
          <cell r="BP1283"/>
          <cell r="BQ1283"/>
          <cell r="BR1283"/>
          <cell r="BS1283"/>
          <cell r="BT1283"/>
          <cell r="BU1283"/>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cell r="C1284"/>
          <cell r="D1284"/>
          <cell r="E1284"/>
          <cell r="F1284"/>
          <cell r="G1284"/>
          <cell r="H1284"/>
          <cell r="I1284"/>
          <cell r="J1284"/>
          <cell r="K1284"/>
          <cell r="L1284"/>
          <cell r="M1284"/>
          <cell r="N1284"/>
          <cell r="O1284"/>
          <cell r="P1284"/>
          <cell r="Q1284"/>
          <cell r="R1284"/>
          <cell r="S1284"/>
          <cell r="T1284"/>
          <cell r="U1284"/>
          <cell r="V1284"/>
          <cell r="W1284"/>
          <cell r="X1284"/>
          <cell r="Y1284"/>
          <cell r="Z1284"/>
          <cell r="AA1284"/>
          <cell r="AB1284"/>
          <cell r="AC1284"/>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cell r="BC1284"/>
          <cell r="BD1284"/>
          <cell r="BE1284"/>
          <cell r="BF1284"/>
          <cell r="BG1284"/>
          <cell r="BH1284"/>
          <cell r="BI1284"/>
          <cell r="BJ1284"/>
          <cell r="BK1284"/>
          <cell r="BL1284"/>
          <cell r="BM1284"/>
          <cell r="BN1284"/>
          <cell r="BO1284"/>
          <cell r="BP1284"/>
          <cell r="BQ1284"/>
          <cell r="BR1284"/>
          <cell r="BS1284"/>
          <cell r="BT1284"/>
          <cell r="BU1284"/>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cell r="C1285"/>
          <cell r="D1285"/>
          <cell r="E1285"/>
          <cell r="F1285"/>
          <cell r="G1285"/>
          <cell r="H1285"/>
          <cell r="I1285"/>
          <cell r="J1285"/>
          <cell r="K1285"/>
          <cell r="L1285"/>
          <cell r="M1285"/>
          <cell r="N1285"/>
          <cell r="O1285"/>
          <cell r="P1285"/>
          <cell r="Q1285"/>
          <cell r="R1285"/>
          <cell r="S1285"/>
          <cell r="T1285"/>
          <cell r="U1285"/>
          <cell r="V1285"/>
          <cell r="W1285"/>
          <cell r="X1285"/>
          <cell r="Y1285"/>
          <cell r="Z1285"/>
          <cell r="AA1285"/>
          <cell r="AB1285"/>
          <cell r="AC1285"/>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cell r="BC1285"/>
          <cell r="BD1285"/>
          <cell r="BE1285"/>
          <cell r="BF1285"/>
          <cell r="BG1285"/>
          <cell r="BH1285"/>
          <cell r="BI1285"/>
          <cell r="BJ1285"/>
          <cell r="BK1285"/>
          <cell r="BL1285"/>
          <cell r="BM1285"/>
          <cell r="BN1285"/>
          <cell r="BO1285"/>
          <cell r="BP1285"/>
          <cell r="BQ1285"/>
          <cell r="BR1285"/>
          <cell r="BS1285"/>
          <cell r="BT1285"/>
          <cell r="BU1285"/>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cell r="C1286"/>
          <cell r="D1286"/>
          <cell r="E1286"/>
          <cell r="F1286"/>
          <cell r="G1286"/>
          <cell r="H1286"/>
          <cell r="I1286"/>
          <cell r="J1286"/>
          <cell r="K1286"/>
          <cell r="L1286"/>
          <cell r="M1286"/>
          <cell r="N1286"/>
          <cell r="O1286"/>
          <cell r="P1286"/>
          <cell r="Q1286"/>
          <cell r="R1286"/>
          <cell r="S1286"/>
          <cell r="T1286"/>
          <cell r="U1286"/>
          <cell r="V1286"/>
          <cell r="W1286"/>
          <cell r="X1286"/>
          <cell r="Y1286"/>
          <cell r="Z1286"/>
          <cell r="AA1286"/>
          <cell r="AB1286"/>
          <cell r="AC1286"/>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cell r="BC1286"/>
          <cell r="BD1286"/>
          <cell r="BE1286"/>
          <cell r="BF1286"/>
          <cell r="BG1286"/>
          <cell r="BH1286"/>
          <cell r="BI1286"/>
          <cell r="BJ1286"/>
          <cell r="BK1286"/>
          <cell r="BL1286"/>
          <cell r="BM1286"/>
          <cell r="BN1286"/>
          <cell r="BO1286"/>
          <cell r="BP1286"/>
          <cell r="BQ1286"/>
          <cell r="BR1286"/>
          <cell r="BS1286"/>
          <cell r="BT1286"/>
          <cell r="BU1286"/>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cell r="C1287"/>
          <cell r="D1287"/>
          <cell r="E1287"/>
          <cell r="F1287"/>
          <cell r="G1287"/>
          <cell r="H1287"/>
          <cell r="I1287"/>
          <cell r="J1287"/>
          <cell r="K1287"/>
          <cell r="L1287"/>
          <cell r="M1287"/>
          <cell r="N1287"/>
          <cell r="O1287"/>
          <cell r="P1287"/>
          <cell r="Q1287"/>
          <cell r="R1287"/>
          <cell r="S1287"/>
          <cell r="T1287"/>
          <cell r="U1287"/>
          <cell r="V1287"/>
          <cell r="W1287"/>
          <cell r="X1287"/>
          <cell r="Y1287"/>
          <cell r="Z1287"/>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cell r="BC1287"/>
          <cell r="BD1287"/>
          <cell r="BE1287"/>
          <cell r="BF1287"/>
          <cell r="BG1287"/>
          <cell r="BH1287"/>
          <cell r="BI1287"/>
          <cell r="BJ1287"/>
          <cell r="BK1287"/>
          <cell r="BL1287"/>
          <cell r="BM1287"/>
          <cell r="BN1287"/>
          <cell r="BO1287"/>
          <cell r="BP1287"/>
          <cell r="BQ1287"/>
          <cell r="BR1287"/>
          <cell r="BS1287"/>
          <cell r="BT1287"/>
          <cell r="BU1287"/>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cell r="C1288"/>
          <cell r="D1288"/>
          <cell r="E1288"/>
          <cell r="F1288"/>
          <cell r="G1288"/>
          <cell r="H1288"/>
          <cell r="I1288"/>
          <cell r="J1288"/>
          <cell r="K1288"/>
          <cell r="L1288"/>
          <cell r="M1288"/>
          <cell r="N1288"/>
          <cell r="O1288"/>
          <cell r="P1288"/>
          <cell r="Q1288"/>
          <cell r="R1288"/>
          <cell r="S1288"/>
          <cell r="T1288"/>
          <cell r="U1288"/>
          <cell r="V1288"/>
          <cell r="W1288"/>
          <cell r="X1288"/>
          <cell r="Y1288"/>
          <cell r="Z1288"/>
          <cell r="AA1288"/>
          <cell r="AB1288"/>
          <cell r="AC1288"/>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cell r="BC1288"/>
          <cell r="BD1288"/>
          <cell r="BE1288"/>
          <cell r="BF1288"/>
          <cell r="BG1288"/>
          <cell r="BH1288"/>
          <cell r="BI1288"/>
          <cell r="BJ1288"/>
          <cell r="BK1288"/>
          <cell r="BL1288"/>
          <cell r="BM1288"/>
          <cell r="BN1288"/>
          <cell r="BO1288"/>
          <cell r="BP1288"/>
          <cell r="BQ1288"/>
          <cell r="BR1288"/>
          <cell r="BS1288"/>
          <cell r="BT1288"/>
          <cell r="BU1288"/>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cell r="C1289"/>
          <cell r="D1289"/>
          <cell r="E1289"/>
          <cell r="F1289"/>
          <cell r="G1289"/>
          <cell r="H1289"/>
          <cell r="I1289"/>
          <cell r="J1289"/>
          <cell r="K1289"/>
          <cell r="L1289"/>
          <cell r="M1289"/>
          <cell r="N1289"/>
          <cell r="O1289"/>
          <cell r="P1289"/>
          <cell r="Q1289"/>
          <cell r="R1289"/>
          <cell r="S1289"/>
          <cell r="T1289"/>
          <cell r="U1289"/>
          <cell r="V1289"/>
          <cell r="W1289"/>
          <cell r="X1289"/>
          <cell r="Y1289"/>
          <cell r="Z1289"/>
          <cell r="AA1289"/>
          <cell r="AB1289"/>
          <cell r="AC1289"/>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cell r="BC1289"/>
          <cell r="BD1289"/>
          <cell r="BE1289"/>
          <cell r="BF1289"/>
          <cell r="BG1289"/>
          <cell r="BH1289"/>
          <cell r="BI1289"/>
          <cell r="BJ1289"/>
          <cell r="BK1289"/>
          <cell r="BL1289"/>
          <cell r="BM1289"/>
          <cell r="BN1289"/>
          <cell r="BO1289"/>
          <cell r="BP1289"/>
          <cell r="BQ1289"/>
          <cell r="BR1289"/>
          <cell r="BS1289"/>
          <cell r="BT1289"/>
          <cell r="BU1289"/>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cell r="C1290"/>
          <cell r="D1290"/>
          <cell r="E1290"/>
          <cell r="F1290"/>
          <cell r="G1290"/>
          <cell r="H1290"/>
          <cell r="I1290"/>
          <cell r="J1290"/>
          <cell r="K1290"/>
          <cell r="L1290"/>
          <cell r="M1290"/>
          <cell r="N1290"/>
          <cell r="O1290"/>
          <cell r="P1290"/>
          <cell r="Q1290"/>
          <cell r="R1290"/>
          <cell r="S1290"/>
          <cell r="T1290"/>
          <cell r="U1290"/>
          <cell r="V1290"/>
          <cell r="W1290"/>
          <cell r="X1290"/>
          <cell r="Y1290"/>
          <cell r="Z1290"/>
          <cell r="AA1290"/>
          <cell r="AB1290"/>
          <cell r="AC1290"/>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cell r="BC1290"/>
          <cell r="BD1290"/>
          <cell r="BE1290"/>
          <cell r="BF1290"/>
          <cell r="BG1290"/>
          <cell r="BH1290"/>
          <cell r="BI1290"/>
          <cell r="BJ1290"/>
          <cell r="BK1290"/>
          <cell r="BL1290"/>
          <cell r="BM1290"/>
          <cell r="BN1290"/>
          <cell r="BO1290"/>
          <cell r="BP1290"/>
          <cell r="BQ1290"/>
          <cell r="BR1290"/>
          <cell r="BS1290"/>
          <cell r="BT1290"/>
          <cell r="BU1290"/>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cell r="C1291"/>
          <cell r="D1291"/>
          <cell r="E1291"/>
          <cell r="F1291"/>
          <cell r="G1291"/>
          <cell r="H1291"/>
          <cell r="I1291"/>
          <cell r="J1291"/>
          <cell r="K1291"/>
          <cell r="L1291"/>
          <cell r="M1291"/>
          <cell r="N1291"/>
          <cell r="O1291"/>
          <cell r="P1291"/>
          <cell r="Q1291"/>
          <cell r="R1291"/>
          <cell r="S1291"/>
          <cell r="T1291"/>
          <cell r="U1291"/>
          <cell r="V1291"/>
          <cell r="W1291"/>
          <cell r="X1291"/>
          <cell r="Y1291"/>
          <cell r="Z1291"/>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cell r="BC1291"/>
          <cell r="BD1291"/>
          <cell r="BE1291"/>
          <cell r="BF1291"/>
          <cell r="BG1291"/>
          <cell r="BH1291"/>
          <cell r="BI1291"/>
          <cell r="BJ1291"/>
          <cell r="BK1291"/>
          <cell r="BL1291"/>
          <cell r="BM1291"/>
          <cell r="BN1291"/>
          <cell r="BO1291"/>
          <cell r="BP1291"/>
          <cell r="BQ1291"/>
          <cell r="BR1291"/>
          <cell r="BS1291"/>
          <cell r="BT1291"/>
          <cell r="BU1291"/>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cell r="C1292"/>
          <cell r="D1292"/>
          <cell r="E1292"/>
          <cell r="F1292"/>
          <cell r="G1292"/>
          <cell r="H1292"/>
          <cell r="I1292"/>
          <cell r="J1292"/>
          <cell r="K1292"/>
          <cell r="L1292"/>
          <cell r="M1292"/>
          <cell r="N1292"/>
          <cell r="O1292"/>
          <cell r="P1292"/>
          <cell r="Q1292"/>
          <cell r="R1292"/>
          <cell r="S1292"/>
          <cell r="T1292"/>
          <cell r="U1292"/>
          <cell r="V1292"/>
          <cell r="W1292"/>
          <cell r="X1292"/>
          <cell r="Y1292"/>
          <cell r="Z1292"/>
          <cell r="AA1292"/>
          <cell r="AB1292"/>
          <cell r="AC1292"/>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cell r="BM1292"/>
          <cell r="BN1292"/>
          <cell r="BO1292"/>
          <cell r="BP1292"/>
          <cell r="BQ1292"/>
          <cell r="BR1292"/>
          <cell r="BS1292"/>
          <cell r="BT1292"/>
          <cell r="BU1292"/>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cell r="C1293"/>
          <cell r="D1293"/>
          <cell r="E1293"/>
          <cell r="F1293"/>
          <cell r="G1293"/>
          <cell r="H1293"/>
          <cell r="I1293"/>
          <cell r="J1293"/>
          <cell r="K1293"/>
          <cell r="L1293"/>
          <cell r="M1293"/>
          <cell r="N1293"/>
          <cell r="O1293"/>
          <cell r="P1293"/>
          <cell r="Q1293"/>
          <cell r="R1293"/>
          <cell r="S1293"/>
          <cell r="T1293"/>
          <cell r="U1293"/>
          <cell r="V1293"/>
          <cell r="W1293"/>
          <cell r="X1293"/>
          <cell r="Y1293"/>
          <cell r="Z1293"/>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cell r="BM1293"/>
          <cell r="BN1293"/>
          <cell r="BO1293"/>
          <cell r="BP1293"/>
          <cell r="BQ1293"/>
          <cell r="BR1293"/>
          <cell r="BS1293"/>
          <cell r="BT1293"/>
          <cell r="BU1293"/>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cell r="C1294"/>
          <cell r="D1294"/>
          <cell r="E1294"/>
          <cell r="F1294"/>
          <cell r="G1294"/>
          <cell r="H1294"/>
          <cell r="I1294"/>
          <cell r="J1294"/>
          <cell r="K1294"/>
          <cell r="L1294"/>
          <cell r="M1294"/>
          <cell r="N1294"/>
          <cell r="O1294"/>
          <cell r="P1294"/>
          <cell r="Q1294"/>
          <cell r="R1294"/>
          <cell r="S1294"/>
          <cell r="T1294"/>
          <cell r="U1294"/>
          <cell r="V1294"/>
          <cell r="W1294"/>
          <cell r="X1294"/>
          <cell r="Y1294"/>
          <cell r="Z1294"/>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cell r="BM1294"/>
          <cell r="BN1294"/>
          <cell r="BO1294"/>
          <cell r="BP1294"/>
          <cell r="BQ1294"/>
          <cell r="BR1294"/>
          <cell r="BS1294"/>
          <cell r="BT1294"/>
          <cell r="BU1294"/>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cell r="C1295"/>
          <cell r="D1295"/>
          <cell r="E1295"/>
          <cell r="F1295"/>
          <cell r="G1295"/>
          <cell r="H1295"/>
          <cell r="I1295"/>
          <cell r="J1295"/>
          <cell r="K1295"/>
          <cell r="L1295"/>
          <cell r="M1295"/>
          <cell r="N1295"/>
          <cell r="O1295"/>
          <cell r="P1295"/>
          <cell r="Q1295"/>
          <cell r="R1295"/>
          <cell r="S1295"/>
          <cell r="T1295"/>
          <cell r="U1295"/>
          <cell r="V1295"/>
          <cell r="W1295"/>
          <cell r="X1295"/>
          <cell r="Y1295"/>
          <cell r="Z1295"/>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cell r="BM1295"/>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cell r="C1296"/>
          <cell r="D1296"/>
          <cell r="E1296"/>
          <cell r="F1296"/>
          <cell r="G1296"/>
          <cell r="H1296"/>
          <cell r="I1296"/>
          <cell r="J1296"/>
          <cell r="K1296"/>
          <cell r="L1296"/>
          <cell r="M1296"/>
          <cell r="N1296"/>
          <cell r="O1296"/>
          <cell r="P1296"/>
          <cell r="Q1296"/>
          <cell r="R1296"/>
          <cell r="S1296"/>
          <cell r="T1296"/>
          <cell r="U1296"/>
          <cell r="V1296"/>
          <cell r="W1296"/>
          <cell r="X1296"/>
          <cell r="Y1296"/>
          <cell r="Z1296"/>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cell r="BM1296"/>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cell r="C1297"/>
          <cell r="D1297"/>
          <cell r="E1297"/>
          <cell r="F1297"/>
          <cell r="G1297"/>
          <cell r="H1297"/>
          <cell r="I1297"/>
          <cell r="J1297"/>
          <cell r="K1297"/>
          <cell r="L1297"/>
          <cell r="M1297"/>
          <cell r="N1297"/>
          <cell r="O1297"/>
          <cell r="P1297"/>
          <cell r="Q1297"/>
          <cell r="R1297"/>
          <cell r="S1297"/>
          <cell r="T1297"/>
          <cell r="U1297"/>
          <cell r="V1297"/>
          <cell r="W1297"/>
          <cell r="X1297"/>
          <cell r="Y1297"/>
          <cell r="Z1297"/>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cell r="BM1297"/>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cell r="C1298"/>
          <cell r="D1298"/>
          <cell r="E1298"/>
          <cell r="F1298"/>
          <cell r="G1298"/>
          <cell r="H1298"/>
          <cell r="I1298"/>
          <cell r="J1298"/>
          <cell r="K1298"/>
          <cell r="L1298"/>
          <cell r="M1298"/>
          <cell r="N1298"/>
          <cell r="O1298"/>
          <cell r="P1298"/>
          <cell r="Q1298"/>
          <cell r="R1298"/>
          <cell r="S1298"/>
          <cell r="T1298"/>
          <cell r="U1298"/>
          <cell r="V1298"/>
          <cell r="W1298"/>
          <cell r="X1298"/>
          <cell r="Y1298"/>
          <cell r="Z1298"/>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cell r="BM1298"/>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cell r="C1299"/>
          <cell r="D1299"/>
          <cell r="E1299"/>
          <cell r="F1299"/>
          <cell r="G1299"/>
          <cell r="H1299"/>
          <cell r="I1299"/>
          <cell r="J1299"/>
          <cell r="K1299"/>
          <cell r="L1299"/>
          <cell r="M1299"/>
          <cell r="N1299"/>
          <cell r="O1299"/>
          <cell r="P1299"/>
          <cell r="Q1299"/>
          <cell r="R1299"/>
          <cell r="S1299"/>
          <cell r="T1299"/>
          <cell r="U1299"/>
          <cell r="V1299"/>
          <cell r="W1299"/>
          <cell r="X1299"/>
          <cell r="Y1299"/>
          <cell r="Z1299"/>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cell r="BM1299"/>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cell r="C1300"/>
          <cell r="D1300"/>
          <cell r="E1300"/>
          <cell r="F1300"/>
          <cell r="G1300"/>
          <cell r="H1300"/>
          <cell r="I1300"/>
          <cell r="J1300"/>
          <cell r="K1300"/>
          <cell r="L1300"/>
          <cell r="M1300"/>
          <cell r="N1300"/>
          <cell r="O1300"/>
          <cell r="P1300"/>
          <cell r="Q1300"/>
          <cell r="R1300"/>
          <cell r="S1300"/>
          <cell r="T1300"/>
          <cell r="U1300"/>
          <cell r="V1300"/>
          <cell r="W1300"/>
          <cell r="X1300"/>
          <cell r="Y1300"/>
          <cell r="Z1300"/>
          <cell r="AA1300"/>
          <cell r="AB1300"/>
          <cell r="AC1300"/>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cell r="BM1300"/>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cell r="C1301"/>
          <cell r="D1301"/>
          <cell r="E1301"/>
          <cell r="F1301"/>
          <cell r="G1301"/>
          <cell r="H1301"/>
          <cell r="I1301"/>
          <cell r="J1301"/>
          <cell r="K1301"/>
          <cell r="L1301"/>
          <cell r="M1301"/>
          <cell r="N1301"/>
          <cell r="O1301"/>
          <cell r="P1301"/>
          <cell r="Q1301"/>
          <cell r="R1301"/>
          <cell r="S1301"/>
          <cell r="T1301"/>
          <cell r="U1301"/>
          <cell r="V1301"/>
          <cell r="W1301"/>
          <cell r="X1301"/>
          <cell r="Y1301"/>
          <cell r="Z1301"/>
          <cell r="AA1301"/>
          <cell r="AB1301"/>
          <cell r="AC1301"/>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cell r="BM1301"/>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cell r="C1302"/>
          <cell r="D1302"/>
          <cell r="E1302"/>
          <cell r="F1302"/>
          <cell r="G1302"/>
          <cell r="H1302"/>
          <cell r="I1302"/>
          <cell r="J1302"/>
          <cell r="K1302"/>
          <cell r="L1302"/>
          <cell r="M1302"/>
          <cell r="N1302"/>
          <cell r="O1302"/>
          <cell r="P1302"/>
          <cell r="Q1302"/>
          <cell r="R1302"/>
          <cell r="S1302"/>
          <cell r="T1302"/>
          <cell r="U1302"/>
          <cell r="V1302"/>
          <cell r="W1302"/>
          <cell r="X1302"/>
          <cell r="Y1302"/>
          <cell r="Z1302"/>
          <cell r="AA1302"/>
          <cell r="AB1302"/>
          <cell r="AC1302"/>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cell r="BM1302"/>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cell r="C1303"/>
          <cell r="D1303"/>
          <cell r="E1303"/>
          <cell r="F1303"/>
          <cell r="G1303"/>
          <cell r="H1303"/>
          <cell r="I1303"/>
          <cell r="J1303"/>
          <cell r="K1303"/>
          <cell r="L1303"/>
          <cell r="M1303"/>
          <cell r="N1303"/>
          <cell r="O1303"/>
          <cell r="P1303"/>
          <cell r="Q1303"/>
          <cell r="R1303"/>
          <cell r="S1303"/>
          <cell r="T1303"/>
          <cell r="U1303"/>
          <cell r="V1303"/>
          <cell r="W1303"/>
          <cell r="X1303"/>
          <cell r="Y1303"/>
          <cell r="Z1303"/>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cell r="BM1303"/>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cell r="C1304"/>
          <cell r="D1304"/>
          <cell r="E1304"/>
          <cell r="F1304"/>
          <cell r="G1304"/>
          <cell r="H1304"/>
          <cell r="I1304"/>
          <cell r="J1304"/>
          <cell r="K1304"/>
          <cell r="L1304"/>
          <cell r="M1304"/>
          <cell r="N1304"/>
          <cell r="O1304"/>
          <cell r="P1304"/>
          <cell r="Q1304"/>
          <cell r="R1304"/>
          <cell r="S1304"/>
          <cell r="T1304"/>
          <cell r="U1304"/>
          <cell r="V1304"/>
          <cell r="W1304"/>
          <cell r="X1304"/>
          <cell r="Y1304"/>
          <cell r="Z1304"/>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cell r="BM1304"/>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cell r="C1305"/>
          <cell r="D1305"/>
          <cell r="E1305"/>
          <cell r="F1305"/>
          <cell r="G1305"/>
          <cell r="H1305"/>
          <cell r="I1305"/>
          <cell r="J1305"/>
          <cell r="K1305"/>
          <cell r="L1305"/>
          <cell r="M1305"/>
          <cell r="N1305"/>
          <cell r="O1305"/>
          <cell r="P1305"/>
          <cell r="Q1305"/>
          <cell r="R1305"/>
          <cell r="S1305"/>
          <cell r="T1305"/>
          <cell r="U1305"/>
          <cell r="V1305"/>
          <cell r="W1305"/>
          <cell r="X1305"/>
          <cell r="Y1305"/>
          <cell r="Z1305"/>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cell r="BM1305"/>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cell r="C1306"/>
          <cell r="D1306"/>
          <cell r="E1306"/>
          <cell r="F1306"/>
          <cell r="G1306"/>
          <cell r="H1306"/>
          <cell r="I1306"/>
          <cell r="J1306"/>
          <cell r="K1306"/>
          <cell r="L1306"/>
          <cell r="M1306"/>
          <cell r="N1306"/>
          <cell r="O1306"/>
          <cell r="P1306"/>
          <cell r="Q1306"/>
          <cell r="R1306"/>
          <cell r="S1306"/>
          <cell r="T1306"/>
          <cell r="U1306"/>
          <cell r="V1306"/>
          <cell r="W1306"/>
          <cell r="X1306"/>
          <cell r="Y1306"/>
          <cell r="Z1306"/>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cell r="BM1306"/>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cell r="C1307"/>
          <cell r="D1307"/>
          <cell r="E1307"/>
          <cell r="F1307"/>
          <cell r="G1307"/>
          <cell r="H1307"/>
          <cell r="I1307"/>
          <cell r="J1307"/>
          <cell r="K1307"/>
          <cell r="L1307"/>
          <cell r="M1307"/>
          <cell r="N1307"/>
          <cell r="O1307"/>
          <cell r="P1307"/>
          <cell r="Q1307"/>
          <cell r="R1307"/>
          <cell r="S1307"/>
          <cell r="T1307"/>
          <cell r="U1307"/>
          <cell r="V1307"/>
          <cell r="W1307"/>
          <cell r="X1307"/>
          <cell r="Y1307"/>
          <cell r="Z1307"/>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cell r="BM1307"/>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cell r="C1308"/>
          <cell r="D1308"/>
          <cell r="E1308"/>
          <cell r="F1308"/>
          <cell r="G1308"/>
          <cell r="H1308"/>
          <cell r="I1308"/>
          <cell r="J1308"/>
          <cell r="K1308"/>
          <cell r="L1308"/>
          <cell r="M1308"/>
          <cell r="N1308"/>
          <cell r="O1308"/>
          <cell r="P1308"/>
          <cell r="Q1308"/>
          <cell r="R1308"/>
          <cell r="S1308"/>
          <cell r="T1308"/>
          <cell r="U1308"/>
          <cell r="V1308"/>
          <cell r="W1308"/>
          <cell r="X1308"/>
          <cell r="Y1308"/>
          <cell r="Z1308"/>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cell r="BM1308"/>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cell r="C1309"/>
          <cell r="D1309"/>
          <cell r="E1309"/>
          <cell r="F1309"/>
          <cell r="G1309"/>
          <cell r="H1309"/>
          <cell r="I1309"/>
          <cell r="J1309"/>
          <cell r="K1309"/>
          <cell r="L1309"/>
          <cell r="M1309"/>
          <cell r="N1309"/>
          <cell r="O1309"/>
          <cell r="P1309"/>
          <cell r="Q1309"/>
          <cell r="R1309"/>
          <cell r="S1309"/>
          <cell r="T1309"/>
          <cell r="U1309"/>
          <cell r="V1309"/>
          <cell r="W1309"/>
          <cell r="X1309"/>
          <cell r="Y1309"/>
          <cell r="Z1309"/>
          <cell r="AA1309"/>
          <cell r="AB1309"/>
          <cell r="AC1309"/>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cell r="BM1309"/>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cell r="C1310"/>
          <cell r="D1310"/>
          <cell r="E1310"/>
          <cell r="F1310"/>
          <cell r="G1310"/>
          <cell r="H1310"/>
          <cell r="I1310"/>
          <cell r="J1310"/>
          <cell r="K1310"/>
          <cell r="L1310"/>
          <cell r="M1310"/>
          <cell r="N1310"/>
          <cell r="O1310"/>
          <cell r="P1310"/>
          <cell r="Q1310"/>
          <cell r="R1310"/>
          <cell r="S1310"/>
          <cell r="T1310"/>
          <cell r="U1310"/>
          <cell r="V1310"/>
          <cell r="W1310"/>
          <cell r="X1310"/>
          <cell r="Y1310"/>
          <cell r="Z1310"/>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cell r="BM1310"/>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cell r="C1311"/>
          <cell r="D1311"/>
          <cell r="E1311"/>
          <cell r="F1311"/>
          <cell r="G1311"/>
          <cell r="H1311"/>
          <cell r="I1311"/>
          <cell r="J1311"/>
          <cell r="K1311"/>
          <cell r="L1311"/>
          <cell r="M1311"/>
          <cell r="N1311"/>
          <cell r="O1311"/>
          <cell r="P1311"/>
          <cell r="Q1311"/>
          <cell r="R1311"/>
          <cell r="S1311"/>
          <cell r="T1311"/>
          <cell r="U1311"/>
          <cell r="V1311"/>
          <cell r="W1311"/>
          <cell r="X1311"/>
          <cell r="Y1311"/>
          <cell r="Z1311"/>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cell r="BM1311"/>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cell r="C1312"/>
          <cell r="D1312"/>
          <cell r="E1312"/>
          <cell r="F1312"/>
          <cell r="G1312"/>
          <cell r="H1312"/>
          <cell r="I1312"/>
          <cell r="J1312"/>
          <cell r="K1312"/>
          <cell r="L1312"/>
          <cell r="M1312"/>
          <cell r="N1312"/>
          <cell r="O1312"/>
          <cell r="P1312"/>
          <cell r="Q1312"/>
          <cell r="R1312"/>
          <cell r="S1312"/>
          <cell r="T1312"/>
          <cell r="U1312"/>
          <cell r="V1312"/>
          <cell r="W1312"/>
          <cell r="X1312"/>
          <cell r="Y1312"/>
          <cell r="Z1312"/>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cell r="BM1312"/>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cell r="C1313"/>
          <cell r="D1313"/>
          <cell r="E1313"/>
          <cell r="F1313"/>
          <cell r="G1313"/>
          <cell r="H1313"/>
          <cell r="I1313"/>
          <cell r="J1313"/>
          <cell r="K1313"/>
          <cell r="L1313"/>
          <cell r="M1313"/>
          <cell r="N1313"/>
          <cell r="O1313"/>
          <cell r="P1313"/>
          <cell r="Q1313"/>
          <cell r="R1313"/>
          <cell r="S1313"/>
          <cell r="T1313"/>
          <cell r="U1313"/>
          <cell r="V1313"/>
          <cell r="W1313"/>
          <cell r="X1313"/>
          <cell r="Y1313"/>
          <cell r="Z1313"/>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cell r="BM1313"/>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cell r="C1314"/>
          <cell r="D1314"/>
          <cell r="E1314"/>
          <cell r="F1314"/>
          <cell r="G1314"/>
          <cell r="H1314"/>
          <cell r="I1314"/>
          <cell r="J1314"/>
          <cell r="K1314"/>
          <cell r="L1314"/>
          <cell r="M1314"/>
          <cell r="N1314"/>
          <cell r="O1314"/>
          <cell r="P1314"/>
          <cell r="Q1314"/>
          <cell r="R1314"/>
          <cell r="S1314"/>
          <cell r="T1314"/>
          <cell r="U1314"/>
          <cell r="V1314"/>
          <cell r="W1314"/>
          <cell r="X1314"/>
          <cell r="Y1314"/>
          <cell r="Z1314"/>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cell r="BM1314"/>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cell r="C1315"/>
          <cell r="D1315"/>
          <cell r="E1315"/>
          <cell r="F1315"/>
          <cell r="G1315"/>
          <cell r="H1315"/>
          <cell r="I1315"/>
          <cell r="J1315"/>
          <cell r="K1315"/>
          <cell r="L1315"/>
          <cell r="M1315"/>
          <cell r="N1315"/>
          <cell r="O1315"/>
          <cell r="P1315"/>
          <cell r="Q1315"/>
          <cell r="R1315"/>
          <cell r="S1315"/>
          <cell r="T1315"/>
          <cell r="U1315"/>
          <cell r="V1315"/>
          <cell r="W1315"/>
          <cell r="X1315"/>
          <cell r="Y1315"/>
          <cell r="Z1315"/>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cell r="BM1315"/>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cell r="C1316"/>
          <cell r="D1316"/>
          <cell r="E1316"/>
          <cell r="F1316"/>
          <cell r="G1316"/>
          <cell r="H1316"/>
          <cell r="I1316"/>
          <cell r="J1316"/>
          <cell r="K1316"/>
          <cell r="L1316"/>
          <cell r="M1316"/>
          <cell r="N1316"/>
          <cell r="O1316"/>
          <cell r="P1316"/>
          <cell r="Q1316"/>
          <cell r="R1316"/>
          <cell r="S1316"/>
          <cell r="T1316"/>
          <cell r="U1316"/>
          <cell r="V1316"/>
          <cell r="W1316"/>
          <cell r="X1316"/>
          <cell r="Y1316"/>
          <cell r="Z1316"/>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cell r="BM1316"/>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cell r="C1317"/>
          <cell r="D1317"/>
          <cell r="E1317"/>
          <cell r="F1317"/>
          <cell r="G1317"/>
          <cell r="H1317"/>
          <cell r="I1317"/>
          <cell r="J1317"/>
          <cell r="K1317"/>
          <cell r="L1317"/>
          <cell r="M1317"/>
          <cell r="N1317"/>
          <cell r="O1317"/>
          <cell r="P1317"/>
          <cell r="Q1317"/>
          <cell r="R1317"/>
          <cell r="S1317"/>
          <cell r="T1317"/>
          <cell r="U1317"/>
          <cell r="V1317"/>
          <cell r="W1317"/>
          <cell r="X1317"/>
          <cell r="Y1317"/>
          <cell r="Z1317"/>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cell r="BM1317"/>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cell r="C1318"/>
          <cell r="D1318"/>
          <cell r="E1318"/>
          <cell r="F1318"/>
          <cell r="G1318"/>
          <cell r="H1318"/>
          <cell r="I1318"/>
          <cell r="J1318"/>
          <cell r="K1318"/>
          <cell r="L1318"/>
          <cell r="M1318"/>
          <cell r="N1318"/>
          <cell r="O1318"/>
          <cell r="P1318"/>
          <cell r="Q1318"/>
          <cell r="R1318"/>
          <cell r="S1318"/>
          <cell r="T1318"/>
          <cell r="U1318"/>
          <cell r="V1318"/>
          <cell r="W1318"/>
          <cell r="X1318"/>
          <cell r="Y1318"/>
          <cell r="Z1318"/>
          <cell r="AA1318"/>
          <cell r="AB1318"/>
          <cell r="AC1318"/>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cell r="BM1318"/>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cell r="C1319"/>
          <cell r="D1319"/>
          <cell r="E1319"/>
          <cell r="F1319"/>
          <cell r="G1319"/>
          <cell r="H1319"/>
          <cell r="I1319"/>
          <cell r="J1319"/>
          <cell r="K1319"/>
          <cell r="L1319"/>
          <cell r="M1319"/>
          <cell r="N1319"/>
          <cell r="O1319"/>
          <cell r="P1319"/>
          <cell r="Q1319"/>
          <cell r="R1319"/>
          <cell r="S1319"/>
          <cell r="T1319"/>
          <cell r="U1319"/>
          <cell r="V1319"/>
          <cell r="W1319"/>
          <cell r="X1319"/>
          <cell r="Y1319"/>
          <cell r="Z1319"/>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cell r="BM1319"/>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cell r="C1320"/>
          <cell r="D1320"/>
          <cell r="E1320"/>
          <cell r="F1320"/>
          <cell r="G1320"/>
          <cell r="H1320"/>
          <cell r="I1320"/>
          <cell r="J1320"/>
          <cell r="K1320"/>
          <cell r="L1320"/>
          <cell r="M1320"/>
          <cell r="N1320"/>
          <cell r="O1320"/>
          <cell r="P1320"/>
          <cell r="Q1320"/>
          <cell r="R1320"/>
          <cell r="S1320"/>
          <cell r="T1320"/>
          <cell r="U1320"/>
          <cell r="V1320"/>
          <cell r="W1320"/>
          <cell r="X1320"/>
          <cell r="Y1320"/>
          <cell r="Z1320"/>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cell r="BM1320"/>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cell r="C1321"/>
          <cell r="D1321"/>
          <cell r="E1321"/>
          <cell r="F1321"/>
          <cell r="G1321"/>
          <cell r="H1321"/>
          <cell r="I1321"/>
          <cell r="J1321"/>
          <cell r="K1321"/>
          <cell r="L1321"/>
          <cell r="M1321"/>
          <cell r="N1321"/>
          <cell r="O1321"/>
          <cell r="P1321"/>
          <cell r="Q1321"/>
          <cell r="R1321"/>
          <cell r="S1321"/>
          <cell r="T1321"/>
          <cell r="U1321"/>
          <cell r="V1321"/>
          <cell r="W1321"/>
          <cell r="X1321"/>
          <cell r="Y1321"/>
          <cell r="Z1321"/>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cell r="BM1321"/>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cell r="C1322"/>
          <cell r="D1322"/>
          <cell r="E1322"/>
          <cell r="F1322"/>
          <cell r="G1322"/>
          <cell r="H1322"/>
          <cell r="I1322"/>
          <cell r="J1322"/>
          <cell r="K1322"/>
          <cell r="L1322"/>
          <cell r="M1322"/>
          <cell r="N1322"/>
          <cell r="O1322"/>
          <cell r="P1322"/>
          <cell r="Q1322"/>
          <cell r="R1322"/>
          <cell r="S1322"/>
          <cell r="T1322"/>
          <cell r="U1322"/>
          <cell r="V1322"/>
          <cell r="W1322"/>
          <cell r="X1322"/>
          <cell r="Y1322"/>
          <cell r="Z1322"/>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cell r="BM1322"/>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cell r="C1323"/>
          <cell r="D1323"/>
          <cell r="E1323"/>
          <cell r="F1323"/>
          <cell r="G1323"/>
          <cell r="H1323"/>
          <cell r="I1323"/>
          <cell r="J1323"/>
          <cell r="K1323"/>
          <cell r="L1323"/>
          <cell r="M1323"/>
          <cell r="N1323"/>
          <cell r="O1323"/>
          <cell r="P1323"/>
          <cell r="Q1323"/>
          <cell r="R1323"/>
          <cell r="S1323"/>
          <cell r="T1323"/>
          <cell r="U1323"/>
          <cell r="V1323"/>
          <cell r="W1323"/>
          <cell r="X1323"/>
          <cell r="Y1323"/>
          <cell r="Z1323"/>
          <cell r="AA1323"/>
          <cell r="AB1323"/>
          <cell r="AC1323"/>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cell r="BM1323"/>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cell r="C1324"/>
          <cell r="D1324"/>
          <cell r="E1324"/>
          <cell r="F1324"/>
          <cell r="G1324"/>
          <cell r="H1324"/>
          <cell r="I1324"/>
          <cell r="J1324"/>
          <cell r="K1324"/>
          <cell r="L1324"/>
          <cell r="M1324"/>
          <cell r="N1324"/>
          <cell r="O1324"/>
          <cell r="P1324"/>
          <cell r="Q1324"/>
          <cell r="R1324"/>
          <cell r="S1324"/>
          <cell r="T1324"/>
          <cell r="U1324"/>
          <cell r="V1324"/>
          <cell r="W1324"/>
          <cell r="X1324"/>
          <cell r="Y1324"/>
          <cell r="Z1324"/>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cell r="BM1324"/>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cell r="C1325"/>
          <cell r="D1325"/>
          <cell r="E1325"/>
          <cell r="F1325"/>
          <cell r="G1325"/>
          <cell r="H1325"/>
          <cell r="I1325"/>
          <cell r="J1325"/>
          <cell r="K1325"/>
          <cell r="L1325"/>
          <cell r="M1325"/>
          <cell r="N1325"/>
          <cell r="O1325"/>
          <cell r="P1325"/>
          <cell r="Q1325"/>
          <cell r="R1325"/>
          <cell r="S1325"/>
          <cell r="T1325"/>
          <cell r="U1325"/>
          <cell r="V1325"/>
          <cell r="W1325"/>
          <cell r="X1325"/>
          <cell r="Y1325"/>
          <cell r="Z1325"/>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cell r="BM1325"/>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cell r="C1326"/>
          <cell r="D1326"/>
          <cell r="E1326"/>
          <cell r="F1326"/>
          <cell r="G1326"/>
          <cell r="H1326"/>
          <cell r="I1326"/>
          <cell r="J1326"/>
          <cell r="K1326"/>
          <cell r="L1326"/>
          <cell r="M1326"/>
          <cell r="N1326"/>
          <cell r="O1326"/>
          <cell r="P1326"/>
          <cell r="Q1326"/>
          <cell r="R1326"/>
          <cell r="S1326"/>
          <cell r="T1326"/>
          <cell r="U1326"/>
          <cell r="V1326"/>
          <cell r="W1326"/>
          <cell r="X1326"/>
          <cell r="Y1326"/>
          <cell r="Z1326"/>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cell r="BM1326"/>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cell r="C1327"/>
          <cell r="D1327"/>
          <cell r="E1327"/>
          <cell r="F1327"/>
          <cell r="G1327"/>
          <cell r="H1327"/>
          <cell r="I1327"/>
          <cell r="J1327"/>
          <cell r="K1327"/>
          <cell r="L1327"/>
          <cell r="M1327"/>
          <cell r="N1327"/>
          <cell r="O1327"/>
          <cell r="P1327"/>
          <cell r="Q1327"/>
          <cell r="R1327"/>
          <cell r="S1327"/>
          <cell r="T1327"/>
          <cell r="U1327"/>
          <cell r="V1327"/>
          <cell r="W1327"/>
          <cell r="X1327"/>
          <cell r="Y1327"/>
          <cell r="Z1327"/>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cell r="BM1327"/>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cell r="C1328"/>
          <cell r="D1328"/>
          <cell r="E1328"/>
          <cell r="F1328"/>
          <cell r="G1328"/>
          <cell r="H1328"/>
          <cell r="I1328"/>
          <cell r="J1328"/>
          <cell r="K1328"/>
          <cell r="L1328"/>
          <cell r="M1328"/>
          <cell r="N1328"/>
          <cell r="O1328"/>
          <cell r="P1328"/>
          <cell r="Q1328"/>
          <cell r="R1328"/>
          <cell r="S1328"/>
          <cell r="T1328"/>
          <cell r="U1328"/>
          <cell r="V1328"/>
          <cell r="W1328"/>
          <cell r="X1328"/>
          <cell r="Y1328"/>
          <cell r="Z1328"/>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cell r="BM1328"/>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cell r="C1329"/>
          <cell r="D1329"/>
          <cell r="E1329"/>
          <cell r="F1329"/>
          <cell r="G1329"/>
          <cell r="H1329"/>
          <cell r="I1329"/>
          <cell r="J1329"/>
          <cell r="K1329"/>
          <cell r="L1329"/>
          <cell r="M1329"/>
          <cell r="N1329"/>
          <cell r="O1329"/>
          <cell r="P1329"/>
          <cell r="Q1329"/>
          <cell r="R1329"/>
          <cell r="S1329"/>
          <cell r="T1329"/>
          <cell r="U1329"/>
          <cell r="V1329"/>
          <cell r="W1329"/>
          <cell r="X1329"/>
          <cell r="Y1329"/>
          <cell r="Z1329"/>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cell r="BM1329"/>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cell r="C1330"/>
          <cell r="D1330"/>
          <cell r="E1330"/>
          <cell r="F1330"/>
          <cell r="G1330"/>
          <cell r="H1330"/>
          <cell r="I1330"/>
          <cell r="J1330"/>
          <cell r="K1330"/>
          <cell r="L1330"/>
          <cell r="M1330"/>
          <cell r="N1330"/>
          <cell r="O1330"/>
          <cell r="P1330"/>
          <cell r="Q1330"/>
          <cell r="R1330"/>
          <cell r="S1330"/>
          <cell r="T1330"/>
          <cell r="U1330"/>
          <cell r="V1330"/>
          <cell r="W1330"/>
          <cell r="X1330"/>
          <cell r="Y1330"/>
          <cell r="Z1330"/>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cell r="BM1330"/>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cell r="C1331"/>
          <cell r="D1331"/>
          <cell r="E1331"/>
          <cell r="F1331"/>
          <cell r="G1331"/>
          <cell r="H1331"/>
          <cell r="I1331"/>
          <cell r="J1331"/>
          <cell r="K1331"/>
          <cell r="L1331"/>
          <cell r="M1331"/>
          <cell r="N1331"/>
          <cell r="O1331"/>
          <cell r="P1331"/>
          <cell r="Q1331"/>
          <cell r="R1331"/>
          <cell r="S1331"/>
          <cell r="T1331"/>
          <cell r="U1331"/>
          <cell r="V1331"/>
          <cell r="W1331"/>
          <cell r="X1331"/>
          <cell r="Y1331"/>
          <cell r="Z1331"/>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cell r="BM1331"/>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cell r="C1332"/>
          <cell r="D1332"/>
          <cell r="E1332"/>
          <cell r="F1332"/>
          <cell r="G1332"/>
          <cell r="H1332"/>
          <cell r="I1332"/>
          <cell r="J1332"/>
          <cell r="K1332"/>
          <cell r="L1332"/>
          <cell r="M1332"/>
          <cell r="N1332"/>
          <cell r="O1332"/>
          <cell r="P1332"/>
          <cell r="Q1332"/>
          <cell r="R1332"/>
          <cell r="S1332"/>
          <cell r="T1332"/>
          <cell r="U1332"/>
          <cell r="V1332"/>
          <cell r="W1332"/>
          <cell r="X1332"/>
          <cell r="Y1332"/>
          <cell r="Z1332"/>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cell r="BM1332"/>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cell r="C1333"/>
          <cell r="D1333"/>
          <cell r="E1333"/>
          <cell r="F1333"/>
          <cell r="G1333"/>
          <cell r="H1333"/>
          <cell r="I1333"/>
          <cell r="J1333"/>
          <cell r="K1333"/>
          <cell r="L1333"/>
          <cell r="M1333"/>
          <cell r="N1333"/>
          <cell r="O1333"/>
          <cell r="P1333"/>
          <cell r="Q1333"/>
          <cell r="R1333"/>
          <cell r="S1333"/>
          <cell r="T1333"/>
          <cell r="U1333"/>
          <cell r="V1333"/>
          <cell r="W1333"/>
          <cell r="X1333"/>
          <cell r="Y1333"/>
          <cell r="Z1333"/>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cell r="BM1333"/>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cell r="C1334"/>
          <cell r="D1334"/>
          <cell r="E1334"/>
          <cell r="F1334"/>
          <cell r="G1334"/>
          <cell r="H1334"/>
          <cell r="I1334"/>
          <cell r="J1334"/>
          <cell r="K1334"/>
          <cell r="L1334"/>
          <cell r="M1334"/>
          <cell r="N1334"/>
          <cell r="O1334"/>
          <cell r="P1334"/>
          <cell r="Q1334"/>
          <cell r="R1334"/>
          <cell r="S1334"/>
          <cell r="T1334"/>
          <cell r="U1334"/>
          <cell r="V1334"/>
          <cell r="W1334"/>
          <cell r="X1334"/>
          <cell r="Y1334"/>
          <cell r="Z1334"/>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cell r="BM1334"/>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cell r="C1335"/>
          <cell r="D1335"/>
          <cell r="E1335"/>
          <cell r="F1335"/>
          <cell r="G1335"/>
          <cell r="H1335"/>
          <cell r="I1335"/>
          <cell r="J1335"/>
          <cell r="K1335"/>
          <cell r="L1335"/>
          <cell r="M1335"/>
          <cell r="N1335"/>
          <cell r="O1335"/>
          <cell r="P1335"/>
          <cell r="Q1335"/>
          <cell r="R1335"/>
          <cell r="S1335"/>
          <cell r="T1335"/>
          <cell r="U1335"/>
          <cell r="V1335"/>
          <cell r="W1335"/>
          <cell r="X1335"/>
          <cell r="Y1335"/>
          <cell r="Z1335"/>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cell r="BM1335"/>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cell r="C1336"/>
          <cell r="D1336"/>
          <cell r="E1336"/>
          <cell r="F1336"/>
          <cell r="G1336"/>
          <cell r="H1336"/>
          <cell r="I1336"/>
          <cell r="J1336"/>
          <cell r="K1336"/>
          <cell r="L1336"/>
          <cell r="M1336"/>
          <cell r="N1336"/>
          <cell r="O1336"/>
          <cell r="P1336"/>
          <cell r="Q1336"/>
          <cell r="R1336"/>
          <cell r="S1336"/>
          <cell r="T1336"/>
          <cell r="U1336"/>
          <cell r="V1336"/>
          <cell r="W1336"/>
          <cell r="X1336"/>
          <cell r="Y1336"/>
          <cell r="Z1336"/>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cell r="BM1336"/>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cell r="C1337"/>
          <cell r="D1337"/>
          <cell r="E1337"/>
          <cell r="F1337"/>
          <cell r="G1337"/>
          <cell r="H1337"/>
          <cell r="I1337"/>
          <cell r="J1337"/>
          <cell r="K1337"/>
          <cell r="L1337"/>
          <cell r="M1337"/>
          <cell r="N1337"/>
          <cell r="O1337"/>
          <cell r="P1337"/>
          <cell r="Q1337"/>
          <cell r="R1337"/>
          <cell r="S1337"/>
          <cell r="T1337"/>
          <cell r="U1337"/>
          <cell r="V1337"/>
          <cell r="W1337"/>
          <cell r="X1337"/>
          <cell r="Y1337"/>
          <cell r="Z1337"/>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cell r="BM1337"/>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cell r="C1338"/>
          <cell r="D1338"/>
          <cell r="E1338"/>
          <cell r="F1338"/>
          <cell r="G1338"/>
          <cell r="H1338"/>
          <cell r="I1338"/>
          <cell r="J1338"/>
          <cell r="K1338"/>
          <cell r="L1338"/>
          <cell r="M1338"/>
          <cell r="N1338"/>
          <cell r="O1338"/>
          <cell r="P1338"/>
          <cell r="Q1338"/>
          <cell r="R1338"/>
          <cell r="S1338"/>
          <cell r="T1338"/>
          <cell r="U1338"/>
          <cell r="V1338"/>
          <cell r="W1338"/>
          <cell r="X1338"/>
          <cell r="Y1338"/>
          <cell r="Z1338"/>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cell r="BM1338"/>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cell r="C1339"/>
          <cell r="D1339"/>
          <cell r="E1339"/>
          <cell r="F1339"/>
          <cell r="G1339"/>
          <cell r="H1339"/>
          <cell r="I1339"/>
          <cell r="J1339"/>
          <cell r="K1339"/>
          <cell r="L1339"/>
          <cell r="M1339"/>
          <cell r="N1339"/>
          <cell r="O1339"/>
          <cell r="P1339"/>
          <cell r="Q1339"/>
          <cell r="R1339"/>
          <cell r="S1339"/>
          <cell r="T1339"/>
          <cell r="U1339"/>
          <cell r="V1339"/>
          <cell r="W1339"/>
          <cell r="X1339"/>
          <cell r="Y1339"/>
          <cell r="Z1339"/>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cell r="BE1339"/>
          <cell r="BF1339"/>
          <cell r="BG1339"/>
          <cell r="BH1339"/>
          <cell r="BI1339"/>
          <cell r="BJ1339"/>
          <cell r="BK1339"/>
          <cell r="BL1339"/>
          <cell r="BM1339"/>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cell r="CM1339"/>
          <cell r="CN1339"/>
          <cell r="CO1339"/>
        </row>
        <row r="1340">
          <cell r="B1340"/>
          <cell r="C1340"/>
          <cell r="D1340"/>
          <cell r="E1340"/>
          <cell r="F1340"/>
          <cell r="G1340"/>
          <cell r="H1340"/>
          <cell r="I1340"/>
          <cell r="J1340"/>
          <cell r="K1340"/>
          <cell r="L1340"/>
          <cell r="M1340"/>
          <cell r="N1340"/>
          <cell r="O1340"/>
          <cell r="P1340"/>
          <cell r="Q1340"/>
          <cell r="R1340"/>
          <cell r="S1340"/>
          <cell r="T1340"/>
          <cell r="U1340"/>
          <cell r="V1340"/>
          <cell r="W1340"/>
          <cell r="X1340"/>
          <cell r="Y1340"/>
          <cell r="Z1340"/>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cell r="BM1340"/>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cell r="C1341"/>
          <cell r="D1341"/>
          <cell r="E1341"/>
          <cell r="F1341"/>
          <cell r="G1341"/>
          <cell r="H1341"/>
          <cell r="I1341"/>
          <cell r="J1341"/>
          <cell r="K1341"/>
          <cell r="L1341"/>
          <cell r="M1341"/>
          <cell r="N1341"/>
          <cell r="O1341"/>
          <cell r="P1341"/>
          <cell r="Q1341"/>
          <cell r="R1341"/>
          <cell r="S1341"/>
          <cell r="T1341"/>
          <cell r="U1341"/>
          <cell r="V1341"/>
          <cell r="W1341"/>
          <cell r="X1341"/>
          <cell r="Y1341"/>
          <cell r="Z1341"/>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cell r="BM1341"/>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cell r="C1342"/>
          <cell r="D1342"/>
          <cell r="E1342"/>
          <cell r="F1342"/>
          <cell r="G1342"/>
          <cell r="H1342"/>
          <cell r="I1342"/>
          <cell r="J1342"/>
          <cell r="K1342"/>
          <cell r="L1342"/>
          <cell r="M1342"/>
          <cell r="N1342"/>
          <cell r="O1342"/>
          <cell r="P1342"/>
          <cell r="Q1342"/>
          <cell r="R1342"/>
          <cell r="S1342"/>
          <cell r="T1342"/>
          <cell r="U1342"/>
          <cell r="V1342"/>
          <cell r="W1342"/>
          <cell r="X1342"/>
          <cell r="Y1342"/>
          <cell r="Z1342"/>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cell r="BM1342"/>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cell r="C1343"/>
          <cell r="D1343"/>
          <cell r="E1343"/>
          <cell r="F1343"/>
          <cell r="G1343"/>
          <cell r="H1343"/>
          <cell r="I1343"/>
          <cell r="J1343"/>
          <cell r="K1343"/>
          <cell r="L1343"/>
          <cell r="M1343"/>
          <cell r="N1343"/>
          <cell r="O1343"/>
          <cell r="P1343"/>
          <cell r="Q1343"/>
          <cell r="R1343"/>
          <cell r="S1343"/>
          <cell r="T1343"/>
          <cell r="U1343"/>
          <cell r="V1343"/>
          <cell r="W1343"/>
          <cell r="X1343"/>
          <cell r="Y1343"/>
          <cell r="Z1343"/>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cell r="BM1343"/>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cell r="C1344"/>
          <cell r="D1344"/>
          <cell r="E1344"/>
          <cell r="F1344"/>
          <cell r="G1344"/>
          <cell r="H1344"/>
          <cell r="I1344"/>
          <cell r="J1344"/>
          <cell r="K1344"/>
          <cell r="L1344"/>
          <cell r="M1344"/>
          <cell r="N1344"/>
          <cell r="O1344"/>
          <cell r="P1344"/>
          <cell r="Q1344"/>
          <cell r="R1344"/>
          <cell r="S1344"/>
          <cell r="T1344"/>
          <cell r="U1344"/>
          <cell r="V1344"/>
          <cell r="W1344"/>
          <cell r="X1344"/>
          <cell r="Y1344"/>
          <cell r="Z1344"/>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cell r="BM1344"/>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cell r="C1345"/>
          <cell r="D1345"/>
          <cell r="E1345"/>
          <cell r="F1345"/>
          <cell r="G1345"/>
          <cell r="H1345"/>
          <cell r="I1345"/>
          <cell r="J1345"/>
          <cell r="K1345"/>
          <cell r="L1345"/>
          <cell r="M1345"/>
          <cell r="N1345"/>
          <cell r="O1345"/>
          <cell r="P1345"/>
          <cell r="Q1345"/>
          <cell r="R1345"/>
          <cell r="S1345"/>
          <cell r="T1345"/>
          <cell r="U1345"/>
          <cell r="V1345"/>
          <cell r="W1345"/>
          <cell r="X1345"/>
          <cell r="Y1345"/>
          <cell r="Z1345"/>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cell r="BM1345"/>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cell r="C1346"/>
          <cell r="D1346"/>
          <cell r="E1346"/>
          <cell r="F1346"/>
          <cell r="G1346"/>
          <cell r="H1346"/>
          <cell r="I1346"/>
          <cell r="J1346"/>
          <cell r="K1346"/>
          <cell r="L1346"/>
          <cell r="M1346"/>
          <cell r="N1346"/>
          <cell r="O1346"/>
          <cell r="P1346"/>
          <cell r="Q1346"/>
          <cell r="R1346"/>
          <cell r="S1346"/>
          <cell r="T1346"/>
          <cell r="U1346"/>
          <cell r="V1346"/>
          <cell r="W1346"/>
          <cell r="X1346"/>
          <cell r="Y1346"/>
          <cell r="Z1346"/>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cell r="BM1346"/>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cell r="C1347"/>
          <cell r="D1347"/>
          <cell r="E1347"/>
          <cell r="F1347"/>
          <cell r="G1347"/>
          <cell r="H1347"/>
          <cell r="I1347"/>
          <cell r="J1347"/>
          <cell r="K1347"/>
          <cell r="L1347"/>
          <cell r="M1347"/>
          <cell r="N1347"/>
          <cell r="O1347"/>
          <cell r="P1347"/>
          <cell r="Q1347"/>
          <cell r="R1347"/>
          <cell r="S1347"/>
          <cell r="T1347"/>
          <cell r="U1347"/>
          <cell r="V1347"/>
          <cell r="W1347"/>
          <cell r="X1347"/>
          <cell r="Y1347"/>
          <cell r="Z1347"/>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cell r="BM1347"/>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cell r="C1348"/>
          <cell r="D1348"/>
          <cell r="E1348"/>
          <cell r="F1348"/>
          <cell r="G1348"/>
          <cell r="H1348"/>
          <cell r="I1348"/>
          <cell r="J1348"/>
          <cell r="K1348"/>
          <cell r="L1348"/>
          <cell r="M1348"/>
          <cell r="N1348"/>
          <cell r="O1348"/>
          <cell r="P1348"/>
          <cell r="Q1348"/>
          <cell r="R1348"/>
          <cell r="S1348"/>
          <cell r="T1348"/>
          <cell r="U1348"/>
          <cell r="V1348"/>
          <cell r="W1348"/>
          <cell r="X1348"/>
          <cell r="Y1348"/>
          <cell r="Z1348"/>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cell r="BM1348"/>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cell r="C1349"/>
          <cell r="D1349"/>
          <cell r="E1349"/>
          <cell r="F1349"/>
          <cell r="G1349"/>
          <cell r="H1349"/>
          <cell r="I1349"/>
          <cell r="J1349"/>
          <cell r="K1349"/>
          <cell r="L1349"/>
          <cell r="M1349"/>
          <cell r="N1349"/>
          <cell r="O1349"/>
          <cell r="P1349"/>
          <cell r="Q1349"/>
          <cell r="R1349"/>
          <cell r="S1349"/>
          <cell r="T1349"/>
          <cell r="U1349"/>
          <cell r="V1349"/>
          <cell r="W1349"/>
          <cell r="X1349"/>
          <cell r="Y1349"/>
          <cell r="Z1349"/>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cell r="BM1349"/>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cell r="C1350"/>
          <cell r="D1350"/>
          <cell r="E1350"/>
          <cell r="F1350"/>
          <cell r="G1350"/>
          <cell r="H1350"/>
          <cell r="I1350"/>
          <cell r="J1350"/>
          <cell r="K1350"/>
          <cell r="L1350"/>
          <cell r="M1350"/>
          <cell r="N1350"/>
          <cell r="O1350"/>
          <cell r="P1350"/>
          <cell r="Q1350"/>
          <cell r="R1350"/>
          <cell r="S1350"/>
          <cell r="T1350"/>
          <cell r="U1350"/>
          <cell r="V1350"/>
          <cell r="W1350"/>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cell r="BC1350"/>
          <cell r="BD1350"/>
          <cell r="BE1350"/>
          <cell r="BF1350"/>
          <cell r="BG1350"/>
          <cell r="BH1350"/>
          <cell r="BI1350"/>
          <cell r="BJ1350"/>
          <cell r="BK1350"/>
          <cell r="BL1350"/>
          <cell r="BM1350"/>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cell r="C1351"/>
          <cell r="D1351"/>
          <cell r="E1351"/>
          <cell r="F1351"/>
          <cell r="G1351"/>
          <cell r="H1351"/>
          <cell r="I1351"/>
          <cell r="J1351"/>
          <cell r="K1351"/>
          <cell r="L1351"/>
          <cell r="M1351"/>
          <cell r="N1351"/>
          <cell r="O1351"/>
          <cell r="P1351"/>
          <cell r="Q1351"/>
          <cell r="R1351"/>
          <cell r="S1351"/>
          <cell r="T1351"/>
          <cell r="U1351"/>
          <cell r="V1351"/>
          <cell r="W1351"/>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cell r="BC1351"/>
          <cell r="BD1351"/>
          <cell r="BE1351"/>
          <cell r="BF1351"/>
          <cell r="BG1351"/>
          <cell r="BH1351"/>
          <cell r="BI1351"/>
          <cell r="BJ1351"/>
          <cell r="BK1351"/>
          <cell r="BL1351"/>
          <cell r="BM1351"/>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cell r="C1352"/>
          <cell r="D1352"/>
          <cell r="E1352"/>
          <cell r="F1352"/>
          <cell r="G1352"/>
          <cell r="H1352"/>
          <cell r="I1352"/>
          <cell r="J1352"/>
          <cell r="K1352"/>
          <cell r="L1352"/>
          <cell r="M1352"/>
          <cell r="N1352"/>
          <cell r="O1352"/>
          <cell r="P1352"/>
          <cell r="Q1352"/>
          <cell r="R1352"/>
          <cell r="S1352"/>
          <cell r="T1352"/>
          <cell r="U1352"/>
          <cell r="V1352"/>
          <cell r="W1352"/>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cell r="BM1352"/>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cell r="C1353"/>
          <cell r="D1353"/>
          <cell r="E1353"/>
          <cell r="F1353"/>
          <cell r="G1353"/>
          <cell r="H1353"/>
          <cell r="I1353"/>
          <cell r="J1353"/>
          <cell r="K1353"/>
          <cell r="L1353"/>
          <cell r="M1353"/>
          <cell r="N1353"/>
          <cell r="O1353"/>
          <cell r="P1353"/>
          <cell r="Q1353"/>
          <cell r="R1353"/>
          <cell r="S1353"/>
          <cell r="T1353"/>
          <cell r="U1353"/>
          <cell r="V1353"/>
          <cell r="W1353"/>
          <cell r="X1353"/>
          <cell r="Y1353"/>
          <cell r="Z1353"/>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cell r="BM1353"/>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cell r="C1354"/>
          <cell r="D1354"/>
          <cell r="E1354"/>
          <cell r="F1354"/>
          <cell r="G1354"/>
          <cell r="H1354"/>
          <cell r="I1354"/>
          <cell r="J1354"/>
          <cell r="K1354"/>
          <cell r="L1354"/>
          <cell r="M1354"/>
          <cell r="N1354"/>
          <cell r="O1354"/>
          <cell r="P1354"/>
          <cell r="Q1354"/>
          <cell r="R1354"/>
          <cell r="S1354"/>
          <cell r="T1354"/>
          <cell r="U1354"/>
          <cell r="V1354"/>
          <cell r="W1354"/>
          <cell r="X1354"/>
          <cell r="Y1354"/>
          <cell r="Z1354"/>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cell r="BM1354"/>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cell r="C1355"/>
          <cell r="D1355"/>
          <cell r="E1355"/>
          <cell r="F1355"/>
          <cell r="G1355"/>
          <cell r="H1355"/>
          <cell r="I1355"/>
          <cell r="J1355"/>
          <cell r="K1355"/>
          <cell r="L1355"/>
          <cell r="M1355"/>
          <cell r="N1355"/>
          <cell r="O1355"/>
          <cell r="P1355"/>
          <cell r="Q1355"/>
          <cell r="R1355"/>
          <cell r="S1355"/>
          <cell r="T1355"/>
          <cell r="U1355"/>
          <cell r="V1355"/>
          <cell r="W1355"/>
          <cell r="X1355"/>
          <cell r="Y1355"/>
          <cell r="Z1355"/>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cell r="BM1355"/>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cell r="C1356"/>
          <cell r="D1356"/>
          <cell r="E1356"/>
          <cell r="F1356"/>
          <cell r="G1356"/>
          <cell r="H1356"/>
          <cell r="I1356"/>
          <cell r="J1356"/>
          <cell r="K1356"/>
          <cell r="L1356"/>
          <cell r="M1356"/>
          <cell r="N1356"/>
          <cell r="O1356"/>
          <cell r="P1356"/>
          <cell r="Q1356"/>
          <cell r="R1356"/>
          <cell r="S1356"/>
          <cell r="T1356"/>
          <cell r="U1356"/>
          <cell r="V1356"/>
          <cell r="W1356"/>
          <cell r="X1356"/>
          <cell r="Y1356"/>
          <cell r="Z1356"/>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cell r="BM1356"/>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cell r="C1357"/>
          <cell r="D1357"/>
          <cell r="E1357"/>
          <cell r="F1357"/>
          <cell r="G1357"/>
          <cell r="H1357"/>
          <cell r="I1357"/>
          <cell r="J1357"/>
          <cell r="K1357"/>
          <cell r="L1357"/>
          <cell r="M1357"/>
          <cell r="N1357"/>
          <cell r="O1357"/>
          <cell r="P1357"/>
          <cell r="Q1357"/>
          <cell r="R1357"/>
          <cell r="S1357"/>
          <cell r="T1357"/>
          <cell r="U1357"/>
          <cell r="V1357"/>
          <cell r="W1357"/>
          <cell r="X1357"/>
          <cell r="Y1357"/>
          <cell r="Z1357"/>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cell r="BM1357"/>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cell r="C1358"/>
          <cell r="D1358"/>
          <cell r="E1358"/>
          <cell r="F1358"/>
          <cell r="G1358"/>
          <cell r="H1358"/>
          <cell r="I1358"/>
          <cell r="J1358"/>
          <cell r="K1358"/>
          <cell r="L1358"/>
          <cell r="M1358"/>
          <cell r="N1358"/>
          <cell r="O1358"/>
          <cell r="P1358"/>
          <cell r="Q1358"/>
          <cell r="R1358"/>
          <cell r="S1358"/>
          <cell r="T1358"/>
          <cell r="U1358"/>
          <cell r="V1358"/>
          <cell r="W1358"/>
          <cell r="X1358"/>
          <cell r="Y1358"/>
          <cell r="Z1358"/>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cell r="BM1358"/>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cell r="C1359"/>
          <cell r="D1359"/>
          <cell r="E1359"/>
          <cell r="F1359"/>
          <cell r="G1359"/>
          <cell r="H1359"/>
          <cell r="I1359"/>
          <cell r="J1359"/>
          <cell r="K1359"/>
          <cell r="L1359"/>
          <cell r="M1359"/>
          <cell r="N1359"/>
          <cell r="O1359"/>
          <cell r="P1359"/>
          <cell r="Q1359"/>
          <cell r="R1359"/>
          <cell r="S1359"/>
          <cell r="T1359"/>
          <cell r="U1359"/>
          <cell r="V1359"/>
          <cell r="W1359"/>
          <cell r="X1359"/>
          <cell r="Y1359"/>
          <cell r="Z1359"/>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cell r="BM1359"/>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cell r="C1360"/>
          <cell r="D1360"/>
          <cell r="E1360"/>
          <cell r="F1360"/>
          <cell r="G1360"/>
          <cell r="H1360"/>
          <cell r="I1360"/>
          <cell r="J1360"/>
          <cell r="K1360"/>
          <cell r="L1360"/>
          <cell r="M1360"/>
          <cell r="N1360"/>
          <cell r="O1360"/>
          <cell r="P1360"/>
          <cell r="Q1360"/>
          <cell r="R1360"/>
          <cell r="S1360"/>
          <cell r="T1360"/>
          <cell r="U1360"/>
          <cell r="V1360"/>
          <cell r="W1360"/>
          <cell r="X1360"/>
          <cell r="Y1360"/>
          <cell r="Z1360"/>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cell r="BM1360"/>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cell r="C1361"/>
          <cell r="D1361"/>
          <cell r="E1361"/>
          <cell r="F1361"/>
          <cell r="G1361"/>
          <cell r="H1361"/>
          <cell r="I1361"/>
          <cell r="J1361"/>
          <cell r="K1361"/>
          <cell r="L1361"/>
          <cell r="M1361"/>
          <cell r="N1361"/>
          <cell r="O1361"/>
          <cell r="P1361"/>
          <cell r="Q1361"/>
          <cell r="R1361"/>
          <cell r="S1361"/>
          <cell r="T1361"/>
          <cell r="U1361"/>
          <cell r="V1361"/>
          <cell r="W1361"/>
          <cell r="X1361"/>
          <cell r="Y1361"/>
          <cell r="Z1361"/>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cell r="BM1361"/>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cell r="C1362"/>
          <cell r="D1362"/>
          <cell r="E1362"/>
          <cell r="F1362"/>
          <cell r="G1362"/>
          <cell r="H1362"/>
          <cell r="I1362"/>
          <cell r="J1362"/>
          <cell r="K1362"/>
          <cell r="L1362"/>
          <cell r="M1362"/>
          <cell r="N1362"/>
          <cell r="O1362"/>
          <cell r="P1362"/>
          <cell r="Q1362"/>
          <cell r="R1362"/>
          <cell r="S1362"/>
          <cell r="T1362"/>
          <cell r="U1362"/>
          <cell r="V1362"/>
          <cell r="W1362"/>
          <cell r="X1362"/>
          <cell r="Y1362"/>
          <cell r="Z1362"/>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cell r="BM1362"/>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cell r="C1363"/>
          <cell r="D1363"/>
          <cell r="E1363"/>
          <cell r="F1363"/>
          <cell r="G1363"/>
          <cell r="H1363"/>
          <cell r="I1363"/>
          <cell r="J1363"/>
          <cell r="K1363"/>
          <cell r="L1363"/>
          <cell r="M1363"/>
          <cell r="N1363"/>
          <cell r="O1363"/>
          <cell r="P1363"/>
          <cell r="Q1363"/>
          <cell r="R1363"/>
          <cell r="S1363"/>
          <cell r="T1363"/>
          <cell r="U1363"/>
          <cell r="V1363"/>
          <cell r="W1363"/>
          <cell r="X1363"/>
          <cell r="Y1363"/>
          <cell r="Z1363"/>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cell r="BM1363"/>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cell r="C1364"/>
          <cell r="D1364"/>
          <cell r="E1364"/>
          <cell r="F1364"/>
          <cell r="G1364"/>
          <cell r="H1364"/>
          <cell r="I1364"/>
          <cell r="J1364"/>
          <cell r="K1364"/>
          <cell r="L1364"/>
          <cell r="M1364"/>
          <cell r="N1364"/>
          <cell r="O1364"/>
          <cell r="P1364"/>
          <cell r="Q1364"/>
          <cell r="R1364"/>
          <cell r="S1364"/>
          <cell r="T1364"/>
          <cell r="U1364"/>
          <cell r="V1364"/>
          <cell r="W1364"/>
          <cell r="X1364"/>
          <cell r="Y1364"/>
          <cell r="Z1364"/>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cell r="BM1364"/>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cell r="C1365"/>
          <cell r="D1365"/>
          <cell r="E1365"/>
          <cell r="F1365"/>
          <cell r="G1365"/>
          <cell r="H1365"/>
          <cell r="I1365"/>
          <cell r="J1365"/>
          <cell r="K1365"/>
          <cell r="L1365"/>
          <cell r="M1365"/>
          <cell r="N1365"/>
          <cell r="O1365"/>
          <cell r="P1365"/>
          <cell r="Q1365"/>
          <cell r="R1365"/>
          <cell r="S1365"/>
          <cell r="T1365"/>
          <cell r="U1365"/>
          <cell r="V1365"/>
          <cell r="W1365"/>
          <cell r="X1365"/>
          <cell r="Y1365"/>
          <cell r="Z1365"/>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cell r="BM1365"/>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cell r="C1366"/>
          <cell r="D1366"/>
          <cell r="E1366"/>
          <cell r="F1366"/>
          <cell r="G1366"/>
          <cell r="H1366"/>
          <cell r="I1366"/>
          <cell r="J1366"/>
          <cell r="K1366"/>
          <cell r="L1366"/>
          <cell r="M1366"/>
          <cell r="N1366"/>
          <cell r="O1366"/>
          <cell r="P1366"/>
          <cell r="Q1366"/>
          <cell r="R1366"/>
          <cell r="S1366"/>
          <cell r="T1366"/>
          <cell r="U1366"/>
          <cell r="V1366"/>
          <cell r="W1366"/>
          <cell r="X1366"/>
          <cell r="Y1366"/>
          <cell r="Z1366"/>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cell r="BM1366"/>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cell r="C1367"/>
          <cell r="D1367"/>
          <cell r="E1367"/>
          <cell r="F1367"/>
          <cell r="G1367"/>
          <cell r="H1367"/>
          <cell r="I1367"/>
          <cell r="J1367"/>
          <cell r="K1367"/>
          <cell r="L1367"/>
          <cell r="M1367"/>
          <cell r="N1367"/>
          <cell r="O1367"/>
          <cell r="P1367"/>
          <cell r="Q1367"/>
          <cell r="R1367"/>
          <cell r="S1367"/>
          <cell r="T1367"/>
          <cell r="U1367"/>
          <cell r="V1367"/>
          <cell r="W1367"/>
          <cell r="X1367"/>
          <cell r="Y1367"/>
          <cell r="Z1367"/>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cell r="BM1367"/>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cell r="C1368"/>
          <cell r="D1368"/>
          <cell r="E1368"/>
          <cell r="F1368"/>
          <cell r="G1368"/>
          <cell r="H1368"/>
          <cell r="I1368"/>
          <cell r="J1368"/>
          <cell r="K1368"/>
          <cell r="L1368"/>
          <cell r="M1368"/>
          <cell r="N1368"/>
          <cell r="O1368"/>
          <cell r="P1368"/>
          <cell r="Q1368"/>
          <cell r="R1368"/>
          <cell r="S1368"/>
          <cell r="T1368"/>
          <cell r="U1368"/>
          <cell r="V1368"/>
          <cell r="W1368"/>
          <cell r="X1368"/>
          <cell r="Y1368"/>
          <cell r="Z1368"/>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cell r="BM1368"/>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cell r="C1369"/>
          <cell r="D1369"/>
          <cell r="E1369"/>
          <cell r="F1369"/>
          <cell r="G1369"/>
          <cell r="H1369"/>
          <cell r="I1369"/>
          <cell r="J1369"/>
          <cell r="K1369"/>
          <cell r="L1369"/>
          <cell r="M1369"/>
          <cell r="N1369"/>
          <cell r="O1369"/>
          <cell r="P1369"/>
          <cell r="Q1369"/>
          <cell r="R1369"/>
          <cell r="S1369"/>
          <cell r="T1369"/>
          <cell r="U1369"/>
          <cell r="V1369"/>
          <cell r="W1369"/>
          <cell r="X1369"/>
          <cell r="Y1369"/>
          <cell r="Z1369"/>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cell r="BM1369"/>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cell r="C1370"/>
          <cell r="D1370"/>
          <cell r="E1370"/>
          <cell r="F1370"/>
          <cell r="G1370"/>
          <cell r="H1370"/>
          <cell r="I1370"/>
          <cell r="J1370"/>
          <cell r="K1370"/>
          <cell r="L1370"/>
          <cell r="M1370"/>
          <cell r="N1370"/>
          <cell r="O1370"/>
          <cell r="P1370"/>
          <cell r="Q1370"/>
          <cell r="R1370"/>
          <cell r="S1370"/>
          <cell r="T1370"/>
          <cell r="U1370"/>
          <cell r="V1370"/>
          <cell r="W1370"/>
          <cell r="X1370"/>
          <cell r="Y1370"/>
          <cell r="Z1370"/>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cell r="BM1370"/>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cell r="C1371"/>
          <cell r="D1371"/>
          <cell r="E1371"/>
          <cell r="F1371"/>
          <cell r="G1371"/>
          <cell r="H1371"/>
          <cell r="I1371"/>
          <cell r="J1371"/>
          <cell r="K1371"/>
          <cell r="L1371"/>
          <cell r="M1371"/>
          <cell r="N1371"/>
          <cell r="O1371"/>
          <cell r="P1371"/>
          <cell r="Q1371"/>
          <cell r="R1371"/>
          <cell r="S1371"/>
          <cell r="T1371"/>
          <cell r="U1371"/>
          <cell r="V1371"/>
          <cell r="W1371"/>
          <cell r="X1371"/>
          <cell r="Y1371"/>
          <cell r="Z1371"/>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cell r="BM1371"/>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cell r="C1372"/>
          <cell r="D1372"/>
          <cell r="E1372"/>
          <cell r="F1372"/>
          <cell r="G1372"/>
          <cell r="H1372"/>
          <cell r="I1372"/>
          <cell r="J1372"/>
          <cell r="K1372"/>
          <cell r="L1372"/>
          <cell r="M1372"/>
          <cell r="N1372"/>
          <cell r="O1372"/>
          <cell r="P1372"/>
          <cell r="Q1372"/>
          <cell r="R1372"/>
          <cell r="S1372"/>
          <cell r="T1372"/>
          <cell r="U1372"/>
          <cell r="V1372"/>
          <cell r="W1372"/>
          <cell r="X1372"/>
          <cell r="Y1372"/>
          <cell r="Z1372"/>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cell r="BM1372"/>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cell r="C1373"/>
          <cell r="D1373"/>
          <cell r="E1373"/>
          <cell r="F1373"/>
          <cell r="G1373"/>
          <cell r="H1373"/>
          <cell r="I1373"/>
          <cell r="J1373"/>
          <cell r="K1373"/>
          <cell r="L1373"/>
          <cell r="M1373"/>
          <cell r="N1373"/>
          <cell r="O1373"/>
          <cell r="P1373"/>
          <cell r="Q1373"/>
          <cell r="R1373"/>
          <cell r="S1373"/>
          <cell r="T1373"/>
          <cell r="U1373"/>
          <cell r="V1373"/>
          <cell r="W1373"/>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cell r="BM1373"/>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cell r="C1374"/>
          <cell r="D1374"/>
          <cell r="E1374"/>
          <cell r="F1374"/>
          <cell r="G1374"/>
          <cell r="H1374"/>
          <cell r="I1374"/>
          <cell r="J1374"/>
          <cell r="K1374"/>
          <cell r="L1374"/>
          <cell r="M1374"/>
          <cell r="N1374"/>
          <cell r="O1374"/>
          <cell r="P1374"/>
          <cell r="Q1374"/>
          <cell r="R1374"/>
          <cell r="S1374"/>
          <cell r="T1374"/>
          <cell r="U1374"/>
          <cell r="V1374"/>
          <cell r="W1374"/>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cell r="BC1374"/>
          <cell r="BD1374"/>
          <cell r="BE1374"/>
          <cell r="BF1374"/>
          <cell r="BG1374"/>
          <cell r="BH1374"/>
          <cell r="BI1374"/>
          <cell r="BJ1374"/>
          <cell r="BK1374"/>
          <cell r="BL1374"/>
          <cell r="BM1374"/>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cell r="C1375"/>
          <cell r="D1375"/>
          <cell r="E1375"/>
          <cell r="F1375"/>
          <cell r="G1375"/>
          <cell r="H1375"/>
          <cell r="I1375"/>
          <cell r="J1375"/>
          <cell r="K1375"/>
          <cell r="L1375"/>
          <cell r="M1375"/>
          <cell r="N1375"/>
          <cell r="O1375"/>
          <cell r="P1375"/>
          <cell r="Q1375"/>
          <cell r="R1375"/>
          <cell r="S1375"/>
          <cell r="T1375"/>
          <cell r="U1375"/>
          <cell r="V1375"/>
          <cell r="W1375"/>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cell r="BM1375"/>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cell r="C1376"/>
          <cell r="D1376"/>
          <cell r="E1376"/>
          <cell r="F1376"/>
          <cell r="G1376"/>
          <cell r="H1376"/>
          <cell r="I1376"/>
          <cell r="J1376"/>
          <cell r="K1376"/>
          <cell r="L1376"/>
          <cell r="M1376"/>
          <cell r="N1376"/>
          <cell r="O1376"/>
          <cell r="P1376"/>
          <cell r="Q1376"/>
          <cell r="R1376"/>
          <cell r="S1376"/>
          <cell r="T1376"/>
          <cell r="U1376"/>
          <cell r="V1376"/>
          <cell r="W1376"/>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cell r="BM1376"/>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cell r="C1377"/>
          <cell r="D1377"/>
          <cell r="E1377"/>
          <cell r="F1377"/>
          <cell r="G1377"/>
          <cell r="H1377"/>
          <cell r="I1377"/>
          <cell r="J1377"/>
          <cell r="K1377"/>
          <cell r="L1377"/>
          <cell r="M1377"/>
          <cell r="N1377"/>
          <cell r="O1377"/>
          <cell r="P1377"/>
          <cell r="Q1377"/>
          <cell r="R1377"/>
          <cell r="S1377"/>
          <cell r="T1377"/>
          <cell r="U1377"/>
          <cell r="V1377"/>
          <cell r="W1377"/>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cell r="BC1377"/>
          <cell r="BD1377"/>
          <cell r="BE1377"/>
          <cell r="BF1377"/>
          <cell r="BG1377"/>
          <cell r="BH1377"/>
          <cell r="BI1377"/>
          <cell r="BJ1377"/>
          <cell r="BK1377"/>
          <cell r="BL1377"/>
          <cell r="BM1377"/>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cell r="C1378"/>
          <cell r="D1378"/>
          <cell r="E1378"/>
          <cell r="F1378"/>
          <cell r="G1378"/>
          <cell r="H1378"/>
          <cell r="I1378"/>
          <cell r="J1378"/>
          <cell r="K1378"/>
          <cell r="L1378"/>
          <cell r="M1378"/>
          <cell r="N1378"/>
          <cell r="O1378"/>
          <cell r="P1378"/>
          <cell r="Q1378"/>
          <cell r="R1378"/>
          <cell r="S1378"/>
          <cell r="T1378"/>
          <cell r="U1378"/>
          <cell r="V1378"/>
          <cell r="W1378"/>
          <cell r="X1378"/>
          <cell r="Y1378"/>
          <cell r="Z1378"/>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cell r="BM1378"/>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cell r="C1379"/>
          <cell r="D1379"/>
          <cell r="E1379"/>
          <cell r="F1379"/>
          <cell r="G1379"/>
          <cell r="H1379"/>
          <cell r="I1379"/>
          <cell r="J1379"/>
          <cell r="K1379"/>
          <cell r="L1379"/>
          <cell r="M1379"/>
          <cell r="N1379"/>
          <cell r="O1379"/>
          <cell r="P1379"/>
          <cell r="Q1379"/>
          <cell r="R1379"/>
          <cell r="S1379"/>
          <cell r="T1379"/>
          <cell r="U1379"/>
          <cell r="V1379"/>
          <cell r="W1379"/>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cell r="BM1379"/>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cell r="C1380"/>
          <cell r="D1380"/>
          <cell r="E1380"/>
          <cell r="F1380"/>
          <cell r="G1380"/>
          <cell r="H1380"/>
          <cell r="I1380"/>
          <cell r="J1380"/>
          <cell r="K1380"/>
          <cell r="L1380"/>
          <cell r="M1380"/>
          <cell r="N1380"/>
          <cell r="O1380"/>
          <cell r="P1380"/>
          <cell r="Q1380"/>
          <cell r="R1380"/>
          <cell r="S1380"/>
          <cell r="T1380"/>
          <cell r="U1380"/>
          <cell r="V1380"/>
          <cell r="W1380"/>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cell r="BC1380"/>
          <cell r="BD1380"/>
          <cell r="BE1380"/>
          <cell r="BF1380"/>
          <cell r="BG1380"/>
          <cell r="BH1380"/>
          <cell r="BI1380"/>
          <cell r="BJ1380"/>
          <cell r="BK1380"/>
          <cell r="BL1380"/>
          <cell r="BM1380"/>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cell r="C1381"/>
          <cell r="D1381"/>
          <cell r="E1381"/>
          <cell r="F1381"/>
          <cell r="G1381"/>
          <cell r="H1381"/>
          <cell r="I1381"/>
          <cell r="J1381"/>
          <cell r="K1381"/>
          <cell r="L1381"/>
          <cell r="M1381"/>
          <cell r="N1381"/>
          <cell r="O1381"/>
          <cell r="P1381"/>
          <cell r="Q1381"/>
          <cell r="R1381"/>
          <cell r="S1381"/>
          <cell r="T1381"/>
          <cell r="U1381"/>
          <cell r="V1381"/>
          <cell r="W1381"/>
          <cell r="X1381"/>
          <cell r="Y1381"/>
          <cell r="Z1381"/>
          <cell r="AA1381"/>
          <cell r="AB1381"/>
          <cell r="AC1381"/>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cell r="BM1381"/>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802">
          <cell r="BV1802"/>
          <cell r="BW1802"/>
          <cell r="BX1802"/>
          <cell r="BY1802"/>
        </row>
        <row r="1806">
          <cell r="BV1806"/>
          <cell r="BW1806"/>
          <cell r="BX1806"/>
          <cell r="BY1806"/>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41" totalsRowShown="0" headerRowDxfId="26" dataDxfId="24" headerRowBorderDxfId="25" tableBorderDxfId="23" totalsRowBorderDxfId="22">
  <autoFilter ref="A11:G41" xr:uid="{8FE68641-286D-4EE4-B360-FBEF11B51000}"/>
  <tableColumns count="7">
    <tableColumn id="1" xr3:uid="{EE1CCBA8-92CF-47D0-92F4-6EEDD6CA9BAB}" name="สถานะ" dataDxfId="21"/>
    <tableColumn id="2" xr3:uid="{F2E2A912-9F9B-43BC-AF31-F223879AF8AE}" name="p ชื่อ" dataDxfId="20"/>
    <tableColumn id="3" xr3:uid="{F9762750-2AD9-4F61-9411-E759DCE32FF0}" name="เลขบัตร" dataDxfId="19"/>
    <tableColumn id="5" xr3:uid="{1C4A74C8-60CF-4D06-A213-9ABAE7EB639B}" name="ที่ดิน (พบ / ไม่พบ)" dataDxfId="18"/>
    <tableColumn id="4" xr3:uid="{56F07B5A-46FC-4443-9DD2-791D04D6FD17}" name="ทรัพย์ที่สืบพบ" dataDxfId="17"/>
    <tableColumn id="7" xr3:uid="{CBF5A9BF-4216-45FD-841C-22024EADBC4F}" name="ราคาประเมิน" dataDxfId="16" dataCellStyle="Comma"/>
    <tableColumn id="6" xr3:uid="{B3E78718-8141-4085-9895-DBC0D6BE8B8E}" name="ขนส่ง (พบ / ไม่พบ)" dataDxfId="15"/>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file:///\\Desktop-nl3475k\akadham\AKADHAM\_\AKADHAM\AKADHAM\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3" t="s">
        <v>135</v>
      </c>
      <c r="B1" s="233"/>
      <c r="C1" s="233"/>
      <c r="D1" s="233"/>
      <c r="E1" s="233"/>
      <c r="F1" s="233"/>
      <c r="G1" s="233"/>
      <c r="H1" s="233"/>
      <c r="I1" s="233"/>
    </row>
    <row r="2" spans="1:9">
      <c r="C2" s="19" t="s">
        <v>108</v>
      </c>
      <c r="D2" s="19"/>
      <c r="E2" s="2" t="e">
        <f>#REF!</f>
        <v>#REF!</v>
      </c>
      <c r="F2" s="36"/>
      <c r="G2" s="36"/>
      <c r="H2" s="36"/>
      <c r="I2" s="36"/>
    </row>
    <row r="3" spans="1:9">
      <c r="C3" s="19" t="s">
        <v>109</v>
      </c>
      <c r="D3" s="19"/>
      <c r="E3" s="234" t="e">
        <f>#REF!</f>
        <v>#REF!</v>
      </c>
      <c r="F3" s="234"/>
      <c r="G3" s="20"/>
    </row>
    <row r="4" spans="1:9" ht="6.75" customHeight="1">
      <c r="B4" s="22"/>
      <c r="C4" s="22"/>
      <c r="D4" s="22"/>
      <c r="E4" s="22"/>
      <c r="F4" s="22"/>
      <c r="G4" s="22"/>
      <c r="H4" s="22"/>
    </row>
    <row r="37" spans="1:10" ht="28.8">
      <c r="A37" s="233" t="s">
        <v>135</v>
      </c>
      <c r="B37" s="233"/>
      <c r="C37" s="233"/>
      <c r="D37" s="233"/>
      <c r="E37" s="233"/>
      <c r="F37" s="233"/>
      <c r="G37" s="233"/>
      <c r="H37" s="233"/>
      <c r="I37" s="233"/>
    </row>
    <row r="38" spans="1:10">
      <c r="C38" s="19" t="s">
        <v>108</v>
      </c>
      <c r="D38" s="19"/>
      <c r="E38" s="2" t="e">
        <f>#REF!</f>
        <v>#REF!</v>
      </c>
      <c r="F38" s="36"/>
      <c r="G38" s="36"/>
      <c r="H38" s="36"/>
      <c r="I38" s="36"/>
    </row>
    <row r="39" spans="1:10">
      <c r="C39" s="19" t="s">
        <v>109</v>
      </c>
      <c r="D39" s="19"/>
      <c r="E39" s="234" t="e">
        <f>#REF!</f>
        <v>#REF!</v>
      </c>
      <c r="F39" s="234"/>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7" t="e">
        <f>#REF!</f>
        <v>#REF!</v>
      </c>
    </row>
    <row r="6" spans="1:26">
      <c r="A6" s="116" t="s">
        <v>157</v>
      </c>
      <c r="B6" s="55"/>
      <c r="C6" s="55"/>
      <c r="D6" s="55"/>
      <c r="E6" s="55"/>
      <c r="F6" s="55"/>
      <c r="G6" s="55"/>
      <c r="H6" s="55"/>
      <c r="I6" s="55"/>
      <c r="J6" s="55"/>
      <c r="K6" s="55"/>
      <c r="L6" s="55"/>
      <c r="M6" s="55"/>
      <c r="N6" s="55"/>
      <c r="O6" s="55"/>
      <c r="P6" s="55"/>
      <c r="Q6" s="55"/>
      <c r="S6" s="131"/>
      <c r="Y6" s="238"/>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8"/>
    </row>
    <row r="8" spans="1:26">
      <c r="A8" s="107"/>
      <c r="C8" s="248" t="s">
        <v>199</v>
      </c>
      <c r="D8" s="248"/>
      <c r="E8" s="248"/>
      <c r="F8" s="248"/>
      <c r="G8" s="248"/>
      <c r="H8" s="248"/>
      <c r="I8" s="248"/>
      <c r="J8" s="248"/>
      <c r="K8" s="248"/>
      <c r="L8" s="248"/>
      <c r="M8" s="248"/>
      <c r="N8" s="248"/>
      <c r="O8" s="248"/>
      <c r="P8" s="248"/>
      <c r="Q8" s="75" t="s">
        <v>118</v>
      </c>
      <c r="S8" s="79"/>
      <c r="V8" s="76"/>
      <c r="Y8" s="238"/>
    </row>
    <row r="9" spans="1:26">
      <c r="A9" s="249" t="s">
        <v>116</v>
      </c>
      <c r="B9" s="249"/>
      <c r="S9" s="79" t="s">
        <v>196</v>
      </c>
      <c r="V9" s="76"/>
      <c r="X9" s="95"/>
      <c r="Y9" s="239"/>
    </row>
    <row r="10" spans="1:26">
      <c r="A10" s="249"/>
      <c r="B10" s="249"/>
      <c r="C10" s="248" t="s">
        <v>201</v>
      </c>
      <c r="D10" s="248"/>
      <c r="E10" s="248"/>
      <c r="F10" s="248"/>
      <c r="G10" s="248"/>
      <c r="H10" s="248"/>
      <c r="I10" s="248"/>
      <c r="J10" s="248"/>
      <c r="K10" s="248"/>
      <c r="L10" s="248"/>
      <c r="M10" s="248"/>
      <c r="N10" s="248"/>
      <c r="O10" s="248"/>
      <c r="P10" s="248"/>
      <c r="Q10" s="75" t="s">
        <v>119</v>
      </c>
      <c r="S10" s="134" t="s">
        <v>198</v>
      </c>
      <c r="T10" s="133" t="e">
        <f>#REF!</f>
        <v>#REF!</v>
      </c>
      <c r="U10" s="95"/>
      <c r="V10" s="95"/>
      <c r="W10" s="95"/>
      <c r="X10" s="240"/>
      <c r="Y10" s="240"/>
    </row>
    <row r="11" spans="1:26">
      <c r="A11" s="107"/>
      <c r="E11" s="106"/>
      <c r="S11" s="79" t="s">
        <v>197</v>
      </c>
      <c r="T11" s="79"/>
      <c r="U11" s="79"/>
      <c r="V11" s="79"/>
      <c r="X11" s="240"/>
      <c r="Y11" s="240"/>
    </row>
    <row r="12" spans="1:26" ht="21.75" customHeight="1">
      <c r="A12" s="107"/>
      <c r="O12" s="108"/>
      <c r="P12" s="108"/>
      <c r="Q12" s="108"/>
      <c r="R12" s="108"/>
      <c r="S12" s="134" t="s">
        <v>198</v>
      </c>
      <c r="T12" s="245" t="e">
        <f>#REF!</f>
        <v>#REF!</v>
      </c>
      <c r="U12" s="245"/>
      <c r="V12" s="245"/>
      <c r="W12" s="245"/>
      <c r="X12" s="241"/>
      <c r="Y12" s="241"/>
    </row>
    <row r="13" spans="1:26" ht="21.75" customHeight="1" thickBot="1">
      <c r="A13" s="107" t="s">
        <v>158</v>
      </c>
      <c r="F13" s="248" t="s">
        <v>159</v>
      </c>
      <c r="G13" s="248"/>
      <c r="H13" s="248"/>
      <c r="I13" s="248"/>
      <c r="J13" s="248"/>
      <c r="K13" s="248"/>
      <c r="L13" s="248"/>
      <c r="M13" s="248"/>
      <c r="N13" s="248"/>
      <c r="O13" s="248"/>
      <c r="P13" s="248"/>
      <c r="S13" s="130"/>
      <c r="T13" s="130"/>
      <c r="U13" s="128"/>
      <c r="V13" s="128"/>
      <c r="W13" s="128"/>
      <c r="X13" s="244" t="e">
        <f>#REF!</f>
        <v>#REF!</v>
      </c>
      <c r="Y13" s="244"/>
    </row>
    <row r="14" spans="1:26">
      <c r="A14" s="107"/>
      <c r="S14" s="129"/>
      <c r="T14" s="129"/>
      <c r="U14" s="242" t="e">
        <f>#REF!</f>
        <v>#REF!</v>
      </c>
      <c r="V14" s="242"/>
      <c r="W14" s="242"/>
      <c r="X14" s="243"/>
      <c r="Y14" s="76" t="s">
        <v>132</v>
      </c>
    </row>
    <row r="15" spans="1:26" ht="23.4">
      <c r="A15" s="120" t="s">
        <v>160</v>
      </c>
    </row>
    <row r="16" spans="1:26">
      <c r="B16" s="75" t="s">
        <v>161</v>
      </c>
      <c r="C16" s="118" t="s">
        <v>186</v>
      </c>
      <c r="D16" s="118"/>
      <c r="E16" s="118"/>
      <c r="F16" s="118"/>
      <c r="G16" s="118"/>
      <c r="H16" s="118"/>
      <c r="I16" s="75" t="s">
        <v>62</v>
      </c>
      <c r="J16" s="247" t="e">
        <f>#REF!</f>
        <v>#REF!</v>
      </c>
      <c r="K16" s="247"/>
      <c r="L16" s="247"/>
      <c r="M16" s="247"/>
      <c r="N16" s="247"/>
      <c r="O16" s="75" t="s">
        <v>99</v>
      </c>
      <c r="P16" s="236" t="e">
        <f>#REF!</f>
        <v>#REF!</v>
      </c>
      <c r="Q16" s="236"/>
      <c r="R16" s="235" t="s">
        <v>187</v>
      </c>
      <c r="S16" s="235"/>
      <c r="T16" s="117"/>
      <c r="U16" s="117"/>
      <c r="V16" s="117"/>
      <c r="W16" s="117"/>
      <c r="X16" s="117"/>
      <c r="Y16" s="117"/>
      <c r="Z16" s="118"/>
    </row>
    <row r="17" spans="1:26">
      <c r="B17" s="75" t="s">
        <v>162</v>
      </c>
      <c r="C17" s="118"/>
      <c r="D17" s="118"/>
      <c r="E17" s="118"/>
      <c r="F17" s="118"/>
      <c r="G17" s="118"/>
      <c r="H17" s="118"/>
      <c r="I17" s="75" t="s">
        <v>62</v>
      </c>
      <c r="J17" s="247"/>
      <c r="K17" s="247"/>
      <c r="L17" s="247"/>
      <c r="M17" s="247"/>
      <c r="N17" s="247"/>
      <c r="O17" s="75" t="s">
        <v>99</v>
      </c>
      <c r="P17" s="236"/>
      <c r="Q17" s="236"/>
      <c r="R17" s="235" t="s">
        <v>187</v>
      </c>
      <c r="S17" s="235"/>
      <c r="T17" s="117"/>
      <c r="U17" s="117"/>
      <c r="V17" s="117"/>
      <c r="W17" s="117"/>
      <c r="X17" s="117"/>
      <c r="Y17" s="117"/>
      <c r="Z17" s="118"/>
    </row>
    <row r="18" spans="1:26">
      <c r="B18" s="75" t="s">
        <v>163</v>
      </c>
      <c r="C18" s="118"/>
      <c r="D18" s="118"/>
      <c r="E18" s="118"/>
      <c r="F18" s="118"/>
      <c r="G18" s="118"/>
      <c r="H18" s="118"/>
      <c r="I18" s="75" t="s">
        <v>62</v>
      </c>
      <c r="J18" s="247"/>
      <c r="K18" s="247"/>
      <c r="L18" s="247"/>
      <c r="M18" s="247"/>
      <c r="N18" s="247"/>
      <c r="O18" s="75" t="s">
        <v>99</v>
      </c>
      <c r="P18" s="236"/>
      <c r="Q18" s="236"/>
      <c r="R18" s="235" t="s">
        <v>187</v>
      </c>
      <c r="S18" s="235"/>
      <c r="T18" s="117"/>
      <c r="U18" s="117"/>
      <c r="V18" s="117"/>
      <c r="W18" s="117"/>
      <c r="X18" s="117"/>
      <c r="Y18" s="117"/>
      <c r="Z18" s="118"/>
    </row>
    <row r="19" spans="1:26">
      <c r="A19" s="79"/>
      <c r="B19" s="75" t="s">
        <v>164</v>
      </c>
      <c r="C19" s="118"/>
      <c r="D19" s="118"/>
      <c r="E19" s="118"/>
      <c r="F19" s="118"/>
      <c r="G19" s="118"/>
      <c r="H19" s="118"/>
      <c r="I19" s="75" t="s">
        <v>62</v>
      </c>
      <c r="J19" s="247"/>
      <c r="K19" s="247"/>
      <c r="L19" s="247"/>
      <c r="M19" s="247"/>
      <c r="N19" s="247"/>
      <c r="O19" s="75" t="s">
        <v>99</v>
      </c>
      <c r="P19" s="236"/>
      <c r="Q19" s="236"/>
      <c r="R19" s="235" t="s">
        <v>187</v>
      </c>
      <c r="S19" s="235"/>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6"/>
      <c r="G32" s="246"/>
      <c r="H32" s="246"/>
      <c r="I32" s="246"/>
      <c r="J32" s="75" t="s">
        <v>180</v>
      </c>
      <c r="O32" s="75" t="s">
        <v>182</v>
      </c>
      <c r="Q32" s="123"/>
      <c r="R32" s="123"/>
      <c r="S32" s="123"/>
      <c r="T32" s="124" t="s">
        <v>184</v>
      </c>
      <c r="U32" s="87" t="s">
        <v>183</v>
      </c>
      <c r="V32" s="87"/>
      <c r="W32" s="125"/>
      <c r="X32" s="125"/>
      <c r="Y32" s="125"/>
    </row>
    <row r="33" spans="1:25">
      <c r="A33" s="124" t="s">
        <v>184</v>
      </c>
      <c r="B33" s="75" t="s">
        <v>185</v>
      </c>
      <c r="F33" s="246"/>
      <c r="G33" s="246"/>
      <c r="H33" s="246"/>
      <c r="I33" s="246"/>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45"/>
  <sheetViews>
    <sheetView topLeftCell="A10" workbookViewId="0">
      <selection activeCell="B7" sqref="B7"/>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241</v>
      </c>
      <c r="I1" s="250">
        <v>388</v>
      </c>
    </row>
    <row r="2" spans="1:11">
      <c r="A2" s="143" t="s">
        <v>250</v>
      </c>
      <c r="B2" s="145" t="str" cm="1">
        <f t="array" ref="B2">_xlfn.IFS(I1&lt;850,VLOOKUP(I1,[1]บังคับคดี!$B:$ZZ,60,0),AND(I1&gt;=850,I1&lt;1435),VLOOKUP(I1,'[1]บังคับคดีใหม่ ปี2563-2564'!$B:$ZZ,63,0),I1&gt;=1435,VLOOKUP(I1,'[1]สืบทรัพย์ ปี 2564-25666'!$B:$ZZ,71,0))</f>
        <v>นางสาวอรญาหรือบังอร   โยธาใหญ่</v>
      </c>
      <c r="C2" s="175" t="s">
        <v>73</v>
      </c>
      <c r="D2" s="145" t="str" cm="1">
        <f t="array" ref="D2">_xlfn.IFS(I1&lt;850,VLOOKUP(I1,[1]บังคับคดี!$B:$ZZ,10,0),AND(I1&gt;=850,I1&lt;1435),VLOOKUP(I1,'[1]บังคับคดีใหม่ ปี2563-2564'!$B:$ZZ,11,0),I1&gt;=1435,VLOOKUP(I1,'[1]สืบทรัพย์ ปี 2564-25666'!$B:$ZZ,11,0))</f>
        <v>ฝาง</v>
      </c>
      <c r="E2" s="153" t="s">
        <v>255</v>
      </c>
      <c r="F2" s="145">
        <v>2</v>
      </c>
      <c r="I2" s="250"/>
    </row>
    <row r="3" spans="1:11">
      <c r="A3" s="143" t="s">
        <v>251</v>
      </c>
      <c r="B3" s="144" t="str" cm="1">
        <f t="array" ref="B3">_xlfn.IFS(I1&lt;850,VLOOKUP(I1,[1]บังคับคดี!$B:$ZZ,13,0),AND(I1&gt;=850,I1&lt;1435),VLOOKUP(I1,'[1]บังคับคดีใหม่ ปี2563-2564'!$B:$ZZ,14,0),I1&gt;=1435,VLOOKUP(I1,'[1]สืบทรัพย์ ปี 2564-25666'!$B:$ZZ,14,0))</f>
        <v>ชพค. เกื้อกูล</v>
      </c>
      <c r="C3" s="175" t="s">
        <v>208</v>
      </c>
      <c r="D3" s="147" cm="1">
        <f t="array" ref="D3">_xlfn.IFS(I1&lt;850,VLOOKUP(I1,[1]บังคับคดี!$B:$ZZ,59,0),AND(I1&gt;=850,I1&lt;1435),VLOOKUP(I1,'[1]บังคับคดีใหม่ ปี2563-2564'!$B:$ZZ,64,0),I1&gt;=1435,VLOOKUP(I1,'[1]สืบทรัพย์ ปี 2564-25666'!$B:$ZZ,72,0))</f>
        <v>823860010504</v>
      </c>
      <c r="E3" s="153" t="s">
        <v>254</v>
      </c>
      <c r="F3" s="149"/>
      <c r="I3" s="250"/>
    </row>
    <row r="4" spans="1:11">
      <c r="A4" s="143" t="s">
        <v>252</v>
      </c>
      <c r="B4" s="146" cm="1">
        <f t="array" ref="B4">_xlfn.IFS(I1&lt;850,VLOOKUP(I1,[1]บังคับคดี!$B:$ZZ,5,0),AND(I1&gt;=850,I1&lt;1435),VLOOKUP(I1,'[1]บังคับคดีใหม่ ปี2563-2564'!$B:$ZZ,6,0),I1&gt;=1435,VLOOKUP(I1,'[1]สืบทรัพย์ ปี 2564-25666'!$B:$ZZ,6,0))</f>
        <v>800021822328</v>
      </c>
      <c r="C4" s="176" t="s">
        <v>263</v>
      </c>
      <c r="D4" s="219">
        <v>241739</v>
      </c>
      <c r="E4" s="222" t="s">
        <v>335</v>
      </c>
      <c r="F4" s="219"/>
      <c r="I4" s="157" t="s">
        <v>243</v>
      </c>
    </row>
    <row r="5" spans="1:11">
      <c r="A5" s="143" t="s">
        <v>253</v>
      </c>
      <c r="B5" s="144" t="str" cm="1">
        <f t="array" ref="B5">_xlfn.IFS(I1&lt;850,VLOOKUP(I1,[1]บังคับคดี!$B:$ZZ,17,0),AND(I1&gt;=850,I1&lt;1435),VLOOKUP(I1,'[1]บังคับคดีใหม่ ปี2563-2564'!$B:$ZZ,18,0),I1&gt;=1435,VLOOKUP(I1,'[1]สืบทรัพย์ ปี 2564-25666'!$B:$ZZ,18,0))</f>
        <v>จังหวัดฝาง</v>
      </c>
      <c r="C5" s="175" t="s">
        <v>156</v>
      </c>
      <c r="D5" s="220" t="str" cm="1">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ผบ.1185/2561</v>
      </c>
      <c r="E5" s="143" t="s">
        <v>157</v>
      </c>
      <c r="F5" s="144" t="str" cm="1">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ผบ.1383/2561</v>
      </c>
      <c r="I5" s="157" t="s">
        <v>256</v>
      </c>
    </row>
    <row r="6" spans="1:11">
      <c r="A6" s="153" t="s">
        <v>336</v>
      </c>
      <c r="B6" s="171">
        <v>578062.18999999994</v>
      </c>
      <c r="C6" s="225" t="s">
        <v>342</v>
      </c>
      <c r="D6" s="148">
        <v>243893</v>
      </c>
    </row>
    <row r="7" spans="1:11">
      <c r="A7" s="153"/>
      <c r="B7" s="190"/>
      <c r="D7" s="191"/>
    </row>
    <row r="8" spans="1:11">
      <c r="A8" s="153" t="s">
        <v>276</v>
      </c>
      <c r="B8" s="145" t="s">
        <v>366</v>
      </c>
      <c r="C8" s="175" t="s">
        <v>314</v>
      </c>
      <c r="D8" s="145">
        <v>28</v>
      </c>
      <c r="E8" s="175" t="s">
        <v>277</v>
      </c>
      <c r="F8" s="192">
        <v>1560100415109</v>
      </c>
      <c r="G8"/>
    </row>
    <row r="9" spans="1:11">
      <c r="A9" s="153" t="s">
        <v>324</v>
      </c>
      <c r="B9" s="220">
        <v>243912</v>
      </c>
      <c r="D9"/>
    </row>
    <row r="10" spans="1:11">
      <c r="A10" s="153"/>
      <c r="B10"/>
      <c r="C10"/>
      <c r="D10"/>
    </row>
    <row r="11" spans="1:11">
      <c r="A11" s="155" t="s">
        <v>242</v>
      </c>
      <c r="B11" s="160" t="s">
        <v>247</v>
      </c>
      <c r="C11" s="177" t="s">
        <v>229</v>
      </c>
      <c r="D11" s="150" t="s">
        <v>245</v>
      </c>
      <c r="E11" s="150" t="s">
        <v>236</v>
      </c>
      <c r="F11" s="150" t="s">
        <v>258</v>
      </c>
      <c r="G11" s="150" t="s">
        <v>244</v>
      </c>
      <c r="H11" s="140"/>
      <c r="I11" s="156" t="s">
        <v>233</v>
      </c>
      <c r="J11" s="156"/>
      <c r="K11" s="156"/>
    </row>
    <row r="12" spans="1:11" s="151" customFormat="1" ht="21.75" customHeight="1">
      <c r="A12" s="230" t="s">
        <v>345</v>
      </c>
      <c r="B12" s="232"/>
      <c r="C12" s="203"/>
      <c r="D12" s="152"/>
      <c r="E12" s="152"/>
      <c r="F12" s="169"/>
      <c r="G12" s="152"/>
      <c r="I12" s="251" t="s">
        <v>240</v>
      </c>
      <c r="J12" s="251"/>
      <c r="K12" s="251"/>
    </row>
    <row r="13" spans="1:11" s="151" customFormat="1">
      <c r="A13" s="165" t="str">
        <f>IF(B16="","จำเลย1","จำเลยที่ 1")</f>
        <v>จำเลย1</v>
      </c>
      <c r="B13" s="158" t="s">
        <v>352</v>
      </c>
      <c r="C13" s="203">
        <v>3500900361719</v>
      </c>
      <c r="D13" s="152"/>
      <c r="E13" s="158"/>
      <c r="F13" s="169"/>
      <c r="G13" s="152"/>
      <c r="I13" s="251"/>
      <c r="J13" s="251"/>
      <c r="K13" s="251"/>
    </row>
    <row r="14" spans="1:11" s="151" customFormat="1">
      <c r="A14" s="165" t="str">
        <f>IF(B16="","คู่สมรสจำเลยที่1","คู่สมรสจำเลยที่ 1")</f>
        <v>คู่สมรสจำเลยที่1</v>
      </c>
      <c r="B14" s="158" t="s">
        <v>353</v>
      </c>
      <c r="C14" s="203">
        <v>3500900356057</v>
      </c>
      <c r="D14" s="152"/>
      <c r="E14" s="158"/>
      <c r="F14" s="169"/>
      <c r="G14" s="152"/>
      <c r="I14" s="166" t="s">
        <v>246</v>
      </c>
      <c r="J14" s="166"/>
      <c r="K14" s="166"/>
    </row>
    <row r="15" spans="1:11" s="151" customFormat="1">
      <c r="A15" s="230" t="s">
        <v>358</v>
      </c>
      <c r="B15" s="158" t="s">
        <v>354</v>
      </c>
      <c r="C15" s="203">
        <v>3500900361743</v>
      </c>
      <c r="D15" s="152"/>
      <c r="E15" s="158"/>
      <c r="F15" s="169"/>
      <c r="G15" s="152"/>
      <c r="I15" s="166" t="s">
        <v>248</v>
      </c>
      <c r="J15" s="166"/>
      <c r="K15" s="166"/>
    </row>
    <row r="16" spans="1:11" s="151" customFormat="1">
      <c r="A16" s="165" t="s">
        <v>212</v>
      </c>
      <c r="B16" s="158"/>
      <c r="C16" s="203"/>
      <c r="D16" s="152"/>
      <c r="E16" s="158"/>
      <c r="F16" s="169"/>
      <c r="G16" s="152"/>
      <c r="I16" s="166" t="s">
        <v>337</v>
      </c>
      <c r="J16" s="166"/>
      <c r="K16" s="166"/>
    </row>
    <row r="17" spans="1:12" s="151" customFormat="1">
      <c r="A17" s="165" t="s">
        <v>214</v>
      </c>
      <c r="B17" s="158"/>
      <c r="C17" s="203"/>
      <c r="D17" s="152"/>
      <c r="E17" s="158"/>
      <c r="F17" s="169"/>
      <c r="G17" s="152"/>
      <c r="I17" s="166" t="s">
        <v>338</v>
      </c>
      <c r="J17" s="166"/>
      <c r="K17" s="166"/>
    </row>
    <row r="18" spans="1:12" s="151" customFormat="1" ht="21.75" customHeight="1">
      <c r="A18" s="230" t="s">
        <v>359</v>
      </c>
      <c r="B18" s="158" t="s">
        <v>355</v>
      </c>
      <c r="C18" s="203">
        <v>1500900026191</v>
      </c>
      <c r="D18" s="152"/>
      <c r="E18" s="158"/>
      <c r="F18" s="169"/>
      <c r="G18" s="152"/>
      <c r="I18" s="166" t="s">
        <v>339</v>
      </c>
      <c r="J18" s="159"/>
      <c r="K18" s="159"/>
    </row>
    <row r="19" spans="1:12" s="151" customFormat="1" ht="21.75" customHeight="1">
      <c r="A19" s="165" t="s">
        <v>213</v>
      </c>
      <c r="B19" s="158"/>
      <c r="C19" s="203"/>
      <c r="D19" s="152"/>
      <c r="E19" s="158"/>
      <c r="F19" s="169"/>
      <c r="G19" s="152"/>
      <c r="I19" s="224" t="s">
        <v>340</v>
      </c>
      <c r="J19" s="221"/>
      <c r="K19" s="221"/>
    </row>
    <row r="20" spans="1:12" s="151" customFormat="1">
      <c r="A20" s="165" t="s">
        <v>215</v>
      </c>
      <c r="B20" s="158"/>
      <c r="C20" s="203"/>
      <c r="D20" s="152"/>
      <c r="E20" s="158"/>
      <c r="F20" s="169"/>
      <c r="G20" s="152"/>
      <c r="I20" s="221"/>
      <c r="J20" s="221"/>
      <c r="K20" s="221"/>
    </row>
    <row r="21" spans="1:12" s="151" customFormat="1">
      <c r="A21" s="230" t="s">
        <v>360</v>
      </c>
      <c r="B21" s="158" t="s">
        <v>356</v>
      </c>
      <c r="C21" s="203">
        <v>1500900157490</v>
      </c>
      <c r="D21" s="152"/>
      <c r="E21" s="158"/>
      <c r="F21" s="169"/>
      <c r="G21" s="152"/>
    </row>
    <row r="22" spans="1:12" s="151" customFormat="1">
      <c r="A22" s="165" t="s">
        <v>361</v>
      </c>
      <c r="B22" s="158" t="s">
        <v>357</v>
      </c>
      <c r="C22" s="203">
        <v>3500900361701</v>
      </c>
      <c r="D22" s="152"/>
      <c r="E22" s="158"/>
      <c r="F22" s="169"/>
      <c r="G22" s="152"/>
      <c r="I22" s="151" t="s">
        <v>260</v>
      </c>
    </row>
    <row r="23" spans="1:12" s="151" customFormat="1">
      <c r="A23" s="165" t="s">
        <v>362</v>
      </c>
      <c r="B23" s="158" t="s">
        <v>152</v>
      </c>
      <c r="C23" s="203" t="s">
        <v>152</v>
      </c>
      <c r="D23" s="152"/>
      <c r="E23" s="158"/>
      <c r="F23" s="169"/>
      <c r="G23" s="152"/>
      <c r="I23" s="151" t="str">
        <f>CONCATENATE(I1," - รายงานผลสืบทรัพย์ ราย ",B2," ",C2,D2," (สืบรอบที่ ",F2,")")</f>
        <v>388 - รายงานผลสืบทรัพย์ ราย นางสาวอรญาหรือบังอร   โยธาใหญ่ สาขาฝาง (สืบรอบที่ 2)</v>
      </c>
    </row>
    <row r="24" spans="1:12" s="151" customFormat="1">
      <c r="A24" s="230" t="s">
        <v>346</v>
      </c>
      <c r="B24" s="158"/>
      <c r="C24" s="203"/>
      <c r="D24" s="152"/>
      <c r="E24" s="158"/>
      <c r="F24" s="169"/>
      <c r="G24" s="152"/>
      <c r="I24" s="158"/>
      <c r="J24" s="223"/>
      <c r="K24" s="223"/>
      <c r="L24" s="223"/>
    </row>
    <row r="25" spans="1:12" s="151" customFormat="1">
      <c r="A25" s="165" t="s">
        <v>216</v>
      </c>
      <c r="B25" s="158"/>
      <c r="C25" s="203"/>
      <c r="D25" s="152"/>
      <c r="E25" s="158"/>
      <c r="F25" s="169"/>
      <c r="G25" s="152"/>
      <c r="J25" s="223"/>
      <c r="K25" s="223"/>
      <c r="L25" s="223"/>
    </row>
    <row r="26" spans="1:12" s="151" customFormat="1">
      <c r="A26" s="165" t="s">
        <v>218</v>
      </c>
      <c r="B26" s="158"/>
      <c r="C26" s="203"/>
      <c r="D26" s="152"/>
      <c r="E26" s="167"/>
      <c r="F26" s="170"/>
      <c r="G26" s="152"/>
      <c r="J26" s="223"/>
      <c r="K26" s="223"/>
      <c r="L26" s="223"/>
    </row>
    <row r="27" spans="1:12" s="151" customFormat="1">
      <c r="A27" s="230" t="s">
        <v>347</v>
      </c>
      <c r="B27" s="158"/>
      <c r="C27" s="203"/>
      <c r="D27" s="152"/>
      <c r="E27" s="167"/>
      <c r="F27" s="229"/>
      <c r="G27" s="152"/>
    </row>
    <row r="28" spans="1:12" s="151" customFormat="1">
      <c r="A28" s="165" t="s">
        <v>217</v>
      </c>
      <c r="B28" s="158"/>
      <c r="C28" s="203"/>
      <c r="D28" s="152"/>
      <c r="E28" s="158"/>
      <c r="F28" s="169"/>
      <c r="G28" s="152"/>
    </row>
    <row r="29" spans="1:12" s="151" customFormat="1">
      <c r="A29" s="165" t="s">
        <v>219</v>
      </c>
      <c r="B29" s="158"/>
      <c r="C29" s="203"/>
      <c r="D29" s="152"/>
      <c r="E29" s="158"/>
      <c r="F29" s="169"/>
      <c r="G29" s="152"/>
    </row>
    <row r="30" spans="1:12" s="151" customFormat="1">
      <c r="A30" s="230" t="s">
        <v>348</v>
      </c>
      <c r="B30" s="158"/>
      <c r="C30" s="203"/>
      <c r="D30" s="152"/>
      <c r="E30" s="158"/>
      <c r="F30" s="169"/>
      <c r="G30" s="152"/>
    </row>
    <row r="31" spans="1:12" s="151" customFormat="1">
      <c r="A31" s="165" t="s">
        <v>222</v>
      </c>
      <c r="B31" s="158"/>
      <c r="C31" s="203"/>
      <c r="D31" s="152"/>
      <c r="E31" s="158"/>
      <c r="F31" s="169"/>
      <c r="G31" s="152"/>
    </row>
    <row r="32" spans="1:12">
      <c r="A32" s="165" t="s">
        <v>226</v>
      </c>
      <c r="B32" s="158"/>
      <c r="C32" s="203"/>
      <c r="D32" s="152"/>
      <c r="E32" s="158"/>
      <c r="F32" s="169"/>
      <c r="G32" s="152"/>
    </row>
    <row r="33" spans="1:7">
      <c r="A33" s="230" t="s">
        <v>349</v>
      </c>
      <c r="B33" s="158"/>
      <c r="C33" s="203"/>
      <c r="D33" s="152"/>
      <c r="E33" s="158"/>
      <c r="F33" s="169"/>
      <c r="G33" s="152"/>
    </row>
    <row r="34" spans="1:7">
      <c r="A34" s="165" t="s">
        <v>223</v>
      </c>
      <c r="B34" s="158"/>
      <c r="C34" s="203"/>
      <c r="D34" s="152"/>
      <c r="E34" s="158"/>
      <c r="F34" s="169"/>
      <c r="G34" s="152"/>
    </row>
    <row r="35" spans="1:7">
      <c r="A35" s="165" t="s">
        <v>227</v>
      </c>
      <c r="B35" s="158"/>
      <c r="C35" s="203"/>
      <c r="D35" s="152"/>
      <c r="E35" s="167"/>
      <c r="F35" s="170"/>
      <c r="G35" s="152"/>
    </row>
    <row r="36" spans="1:7">
      <c r="A36" s="230" t="s">
        <v>350</v>
      </c>
      <c r="B36" s="158"/>
      <c r="C36" s="203"/>
      <c r="D36" s="152"/>
      <c r="E36" s="167"/>
      <c r="F36" s="229"/>
      <c r="G36" s="152"/>
    </row>
    <row r="37" spans="1:7">
      <c r="A37" s="165" t="s">
        <v>224</v>
      </c>
      <c r="B37" s="158"/>
      <c r="C37" s="203"/>
      <c r="D37" s="152"/>
      <c r="E37" s="158"/>
      <c r="F37" s="169"/>
      <c r="G37" s="152"/>
    </row>
    <row r="38" spans="1:7">
      <c r="A38" s="165" t="s">
        <v>228</v>
      </c>
      <c r="B38" s="158"/>
      <c r="C38" s="203"/>
      <c r="D38" s="152"/>
      <c r="E38" s="158"/>
      <c r="F38" s="169"/>
      <c r="G38" s="152"/>
    </row>
    <row r="39" spans="1:7">
      <c r="A39" s="230" t="s">
        <v>351</v>
      </c>
      <c r="B39" s="158"/>
      <c r="C39" s="203"/>
      <c r="D39" s="152"/>
      <c r="E39" s="158"/>
      <c r="F39" s="169"/>
      <c r="G39" s="152"/>
    </row>
    <row r="40" spans="1:7">
      <c r="A40" s="165" t="s">
        <v>225</v>
      </c>
      <c r="B40" s="158"/>
      <c r="C40" s="203"/>
      <c r="D40" s="152"/>
      <c r="E40" s="158"/>
      <c r="F40" s="169"/>
      <c r="G40" s="152"/>
    </row>
    <row r="41" spans="1:7">
      <c r="A41" s="168" t="s">
        <v>221</v>
      </c>
      <c r="B41" s="158"/>
      <c r="C41" s="204"/>
      <c r="D41" s="152"/>
      <c r="E41" s="158"/>
      <c r="F41" s="169"/>
      <c r="G41" s="152"/>
    </row>
    <row r="43" spans="1:7">
      <c r="A43" s="172" t="s">
        <v>259</v>
      </c>
      <c r="D43" s="173" t="s">
        <v>258</v>
      </c>
      <c r="E43" s="178">
        <v>47000</v>
      </c>
      <c r="F43" s="2" t="s">
        <v>132</v>
      </c>
    </row>
    <row r="45" spans="1:7">
      <c r="A45" s="218"/>
      <c r="B45" s="228"/>
      <c r="C45" s="228"/>
      <c r="D45" s="228"/>
      <c r="E45" s="227"/>
    </row>
  </sheetData>
  <mergeCells count="2">
    <mergeCell ref="I1:I3"/>
    <mergeCell ref="I12:K13"/>
  </mergeCells>
  <phoneticPr fontId="35" type="noConversion"/>
  <dataValidations count="2">
    <dataValidation type="list" allowBlank="1" showInputMessage="1" showErrorMessage="1" sqref="G41 G38:G39 G35:G36 G32:G33 G29:G30 G26:G27 G23:G24 G20:G21 G17:G18 G14:G15 D12:D41" xr:uid="{E9E00D28-E3D2-4322-ABA6-EA8BAA1413DC}">
      <formula1>"พบ,ไม่พบ,-"</formula1>
    </dataValidation>
    <dataValidation type="list" allowBlank="1" showInputMessage="1" showErrorMessage="1" sqref="G13 G16 G19 G22 G25 G28 G31 G34 G37 G4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58"/>
  <sheetViews>
    <sheetView view="pageBreakPreview" zoomScaleNormal="100" zoomScaleSheetLayoutView="100" workbookViewId="0">
      <selection activeCell="AM4" sqref="AM4"/>
    </sheetView>
  </sheetViews>
  <sheetFormatPr defaultColWidth="6.09765625" defaultRowHeight="21"/>
  <cols>
    <col min="1" max="9" width="2.19921875" style="2" customWidth="1"/>
    <col min="10" max="10" width="3.09765625" style="2" customWidth="1"/>
    <col min="1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2567</v>
      </c>
      <c r="AM1"/>
    </row>
    <row r="2" spans="1:43" ht="23.4">
      <c r="A2" s="256" t="str">
        <f>CONCATENATE("รายงานการสืบทรัพย์ (ข้อมูล ณ วันที่ ",TEXT(Sheet1!D6,"d ดดดด yyyy"),")")</f>
        <v>รายงานการสืบทรัพย์ (ข้อมูล ณ วันที่ 2 ตุลาคม 2567)</v>
      </c>
      <c r="B2" s="256"/>
      <c r="C2" s="256"/>
      <c r="D2" s="256"/>
      <c r="E2" s="256"/>
      <c r="F2" s="256"/>
      <c r="G2" s="256"/>
      <c r="H2" s="256"/>
      <c r="I2" s="256"/>
      <c r="J2" s="256"/>
      <c r="K2" s="256"/>
      <c r="L2" s="256"/>
      <c r="M2" s="256"/>
      <c r="N2" s="256"/>
      <c r="O2" s="256"/>
      <c r="P2" s="256"/>
      <c r="Q2" s="256"/>
      <c r="R2" s="256"/>
      <c r="S2" s="256"/>
      <c r="T2" s="256"/>
      <c r="U2" s="256"/>
      <c r="V2" s="256"/>
      <c r="W2" s="256"/>
      <c r="X2" s="256"/>
      <c r="Y2" s="256"/>
      <c r="Z2" s="256"/>
      <c r="AA2" s="256"/>
      <c r="AB2" s="256"/>
      <c r="AC2" s="256"/>
      <c r="AD2" s="256"/>
      <c r="AE2" s="256"/>
      <c r="AF2" s="256"/>
      <c r="AG2" s="256"/>
      <c r="AH2" s="256"/>
      <c r="AI2" s="256"/>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343</v>
      </c>
      <c r="B4" s="137"/>
      <c r="E4" s="260" t="str">
        <f>Sheet1!B2</f>
        <v>นางสาวอรญาหรือบังอร   โยธาใหญ่</v>
      </c>
      <c r="F4" s="260"/>
      <c r="G4" s="260"/>
      <c r="H4" s="260"/>
      <c r="I4" s="260"/>
      <c r="J4" s="260"/>
      <c r="K4" s="260"/>
      <c r="L4" s="260"/>
      <c r="M4" s="260"/>
      <c r="N4" s="260"/>
      <c r="O4" s="260"/>
      <c r="P4" s="260"/>
      <c r="Q4" s="260"/>
      <c r="R4" s="260"/>
      <c r="S4" s="260"/>
      <c r="T4" s="260"/>
      <c r="U4" s="259" t="s">
        <v>73</v>
      </c>
      <c r="V4" s="259"/>
      <c r="W4" s="260" t="str">
        <f>Sheet1!D2</f>
        <v>ฝาง</v>
      </c>
      <c r="X4" s="260"/>
      <c r="Y4" s="260"/>
      <c r="Z4" s="260"/>
      <c r="AA4" s="260"/>
      <c r="AB4" s="260"/>
      <c r="AC4" s="260"/>
      <c r="AD4" s="260"/>
      <c r="AE4" s="260"/>
      <c r="AF4" s="260"/>
      <c r="AG4" s="260"/>
      <c r="AH4" s="260"/>
      <c r="AI4" s="260"/>
      <c r="AJ4" s="260"/>
      <c r="AK4" s="138"/>
      <c r="AL4" s="186" t="s">
        <v>260</v>
      </c>
      <c r="AM4" s="185" t="s">
        <v>367</v>
      </c>
      <c r="AO4" s="161" t="s">
        <v>239</v>
      </c>
      <c r="AP4" s="138"/>
      <c r="AQ4" s="138"/>
    </row>
    <row r="5" spans="1:43">
      <c r="A5" s="19" t="s">
        <v>206</v>
      </c>
      <c r="B5" s="137"/>
      <c r="D5" s="260" t="str">
        <f>Sheet1!B3</f>
        <v>ชพค. เกื้อกูล</v>
      </c>
      <c r="E5" s="260"/>
      <c r="F5" s="260"/>
      <c r="G5" s="260"/>
      <c r="H5" s="260"/>
      <c r="I5" s="260"/>
      <c r="J5" s="260"/>
      <c r="K5" s="260"/>
      <c r="L5" s="260"/>
      <c r="M5" s="260"/>
      <c r="N5" s="260"/>
      <c r="O5" s="260"/>
      <c r="P5" s="260"/>
      <c r="Q5" s="260"/>
      <c r="R5" s="260"/>
      <c r="S5" s="259" t="s">
        <v>208</v>
      </c>
      <c r="T5" s="259"/>
      <c r="U5" s="259"/>
      <c r="V5" s="259"/>
      <c r="W5" s="258">
        <f>IF(OR(Sheet1!D3=0,Sheet1!D3="-"),"-",Sheet1!D3)</f>
        <v>823860010504</v>
      </c>
      <c r="X5" s="258"/>
      <c r="Y5" s="258"/>
      <c r="Z5" s="258"/>
      <c r="AA5" s="258"/>
      <c r="AB5" s="258"/>
      <c r="AC5" s="258"/>
      <c r="AD5" s="258"/>
      <c r="AE5" s="258"/>
      <c r="AF5" s="258"/>
      <c r="AG5" s="258"/>
      <c r="AH5" s="258"/>
      <c r="AI5" s="258"/>
      <c r="AJ5" s="258"/>
      <c r="AK5" s="138"/>
      <c r="AL5" s="151" t="str">
        <f>CONCATENATE(Sheet1!I1,"(",RIGHT(AL1,2),") - รายงานผลสืบทรัพย์ ราย ",Sheet1!B2," ",Sheet1!C2,Sheet1!D2," (สืบรอบที่ ",Sheet1!F2,")",IF(Sheet1!B43=""," - ไม่พบทรัพย์",""))</f>
        <v>388(67) - รายงานผลสืบทรัพย์ ราย นางสาวอรญาหรือบังอร   โยธาใหญ่ สาขาฝาง (สืบรอบที่ 2) - ไม่พบทรัพย์</v>
      </c>
      <c r="AM5" s="138"/>
      <c r="AO5" s="162" t="s">
        <v>257</v>
      </c>
      <c r="AP5" s="138"/>
      <c r="AQ5" s="138"/>
    </row>
    <row r="6" spans="1:43">
      <c r="A6" s="19" t="s">
        <v>207</v>
      </c>
      <c r="B6" s="137"/>
      <c r="F6" s="270">
        <f>Sheet1!B4</f>
        <v>800021822328</v>
      </c>
      <c r="G6" s="271"/>
      <c r="H6" s="271"/>
      <c r="I6" s="271"/>
      <c r="J6" s="271"/>
      <c r="K6" s="271"/>
      <c r="L6" s="271"/>
      <c r="M6" s="271"/>
      <c r="N6" s="271"/>
      <c r="O6" s="271"/>
      <c r="P6" s="271"/>
      <c r="Q6" s="271"/>
      <c r="R6" s="271"/>
      <c r="S6" s="271"/>
      <c r="T6" s="271"/>
      <c r="U6" s="271"/>
      <c r="V6" s="271"/>
      <c r="W6" s="271"/>
      <c r="X6" s="271"/>
      <c r="Y6" s="271"/>
      <c r="Z6" s="271"/>
      <c r="AA6" s="271"/>
      <c r="AB6" s="271"/>
      <c r="AC6" s="271"/>
      <c r="AD6" s="271"/>
      <c r="AE6" s="271"/>
      <c r="AF6" s="271"/>
      <c r="AG6" s="271"/>
      <c r="AH6" s="271"/>
      <c r="AI6" s="271"/>
      <c r="AJ6" s="271"/>
      <c r="AK6" s="138"/>
      <c r="AL6" s="2" t="s">
        <v>341</v>
      </c>
      <c r="AO6" s="162" t="s">
        <v>249</v>
      </c>
      <c r="AP6" s="138"/>
      <c r="AQ6" s="138"/>
    </row>
    <row r="7" spans="1:43">
      <c r="A7" s="19" t="s">
        <v>63</v>
      </c>
      <c r="B7" s="137"/>
      <c r="C7" s="260" t="str">
        <f>Sheet1!B5</f>
        <v>จังหวัดฝาง</v>
      </c>
      <c r="D7" s="260"/>
      <c r="E7" s="260"/>
      <c r="F7" s="260"/>
      <c r="G7" s="260"/>
      <c r="H7" s="260"/>
      <c r="I7" s="260"/>
      <c r="J7" s="260"/>
      <c r="K7" s="282" t="s">
        <v>209</v>
      </c>
      <c r="L7" s="282"/>
      <c r="M7" s="282"/>
      <c r="N7" s="282"/>
      <c r="O7" s="282"/>
      <c r="P7" s="282"/>
      <c r="Q7" s="261" t="str">
        <f>Sheet1!D5</f>
        <v>ผบ.1185/2561</v>
      </c>
      <c r="R7" s="261"/>
      <c r="S7" s="261"/>
      <c r="T7" s="261"/>
      <c r="U7" s="261"/>
      <c r="V7" s="261"/>
      <c r="W7" s="261"/>
      <c r="X7" s="281" t="s">
        <v>210</v>
      </c>
      <c r="Y7" s="281"/>
      <c r="Z7" s="281"/>
      <c r="AA7" s="281"/>
      <c r="AB7" s="281"/>
      <c r="AC7" s="281"/>
      <c r="AD7" s="261" t="str">
        <f>Sheet1!F5</f>
        <v>ผบ.1383/2561</v>
      </c>
      <c r="AE7" s="261"/>
      <c r="AF7" s="261"/>
      <c r="AG7" s="261"/>
      <c r="AH7" s="261"/>
      <c r="AI7" s="261"/>
      <c r="AJ7" s="261"/>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hidden="1">
      <c r="A9" s="19"/>
      <c r="B9" s="2" t="str">
        <f>Sheet1!A12</f>
        <v>ทายาทโดยธรรม จำเลยที่ 1</v>
      </c>
      <c r="G9" s="231"/>
      <c r="H9" s="231"/>
      <c r="I9" s="231"/>
      <c r="J9" s="231"/>
      <c r="K9" s="262">
        <f>VLOOKUP(B9,Sheet1!A11:G41,2,0)</f>
        <v>0</v>
      </c>
      <c r="L9" s="262"/>
      <c r="M9" s="262"/>
      <c r="N9" s="262"/>
      <c r="O9" s="262"/>
      <c r="P9" s="262"/>
      <c r="Q9" s="262"/>
      <c r="R9" s="262"/>
      <c r="S9" s="262"/>
      <c r="T9" s="262"/>
      <c r="U9" s="262"/>
      <c r="V9" s="262"/>
      <c r="W9" s="262"/>
      <c r="X9" s="262"/>
      <c r="Y9" s="262"/>
      <c r="Z9" s="262"/>
      <c r="AA9" s="262"/>
      <c r="AB9" s="262"/>
      <c r="AC9" s="262"/>
      <c r="AD9" s="262"/>
      <c r="AE9" s="262"/>
      <c r="AF9" s="262"/>
      <c r="AG9" s="262"/>
      <c r="AH9" s="262"/>
      <c r="AI9" s="262"/>
      <c r="AJ9" s="262"/>
      <c r="AK9" s="138"/>
      <c r="AN9" s="138"/>
      <c r="AO9" s="163"/>
      <c r="AP9" s="138"/>
      <c r="AQ9" s="138"/>
    </row>
    <row r="10" spans="1:43">
      <c r="A10" s="19"/>
      <c r="B10" s="2" t="str">
        <f>Sheet1!A13</f>
        <v>จำเลย1</v>
      </c>
      <c r="F10" s="262" t="str">
        <f>VLOOKUP(B10,Sheet1!A11:G41,2,0)</f>
        <v>นางสาวอรญษ โยธาใหญ่</v>
      </c>
      <c r="G10" s="262"/>
      <c r="H10" s="262"/>
      <c r="I10" s="262"/>
      <c r="J10" s="262"/>
      <c r="K10" s="262"/>
      <c r="L10" s="262"/>
      <c r="M10" s="262"/>
      <c r="N10" s="262"/>
      <c r="O10" s="262"/>
      <c r="P10" s="262"/>
      <c r="Q10" s="262"/>
      <c r="R10" s="262"/>
      <c r="S10" s="2" t="str">
        <f>Sheet1!A14</f>
        <v>คู่สมรสจำเลยที่1</v>
      </c>
      <c r="Y10" s="272" t="str">
        <f>VLOOKUP(S10,Sheet1!A11:G41,2,0)</f>
        <v>นายพรมมา โป่งแก้ว</v>
      </c>
      <c r="Z10" s="272"/>
      <c r="AA10" s="272"/>
      <c r="AB10" s="272"/>
      <c r="AC10" s="272"/>
      <c r="AD10" s="272"/>
      <c r="AE10" s="272"/>
      <c r="AF10" s="272"/>
      <c r="AG10" s="272"/>
      <c r="AH10" s="272"/>
      <c r="AI10" s="272"/>
      <c r="AJ10" s="272"/>
      <c r="AK10" s="138"/>
      <c r="AN10" s="138"/>
      <c r="AO10" s="163" t="s">
        <v>233</v>
      </c>
      <c r="AP10" s="138"/>
      <c r="AQ10" s="138"/>
    </row>
    <row r="11" spans="1:43">
      <c r="A11" s="19"/>
      <c r="B11" s="2" t="str">
        <f>Sheet1!A15</f>
        <v>ทายาทโดยธรรม ผู้ค้ำที่ 1</v>
      </c>
      <c r="G11" s="231"/>
      <c r="H11" s="231"/>
      <c r="I11" s="231"/>
      <c r="J11" s="231"/>
      <c r="K11" s="262" t="str">
        <f>VLOOKUP(B11,Sheet1!A13:G43,2,0)</f>
        <v>นายประสาน ธิติเศรษฐโสภณ</v>
      </c>
      <c r="L11" s="262"/>
      <c r="M11" s="262"/>
      <c r="N11" s="262"/>
      <c r="O11" s="262"/>
      <c r="P11" s="262"/>
      <c r="Q11" s="262"/>
      <c r="R11" s="262"/>
      <c r="S11" s="262"/>
      <c r="T11" s="262"/>
      <c r="U11" s="262"/>
      <c r="V11" s="262"/>
      <c r="W11" s="262"/>
      <c r="X11" s="262"/>
      <c r="Y11" s="262"/>
      <c r="Z11" s="262"/>
      <c r="AA11" s="262"/>
      <c r="AB11" s="262"/>
      <c r="AC11" s="262"/>
      <c r="AD11" s="262"/>
      <c r="AE11" s="262"/>
      <c r="AF11" s="262"/>
      <c r="AG11" s="262"/>
      <c r="AH11" s="262"/>
      <c r="AI11" s="262"/>
      <c r="AJ11" s="262"/>
      <c r="AK11" s="138"/>
      <c r="AN11" s="138"/>
      <c r="AO11" s="163"/>
      <c r="AP11" s="138"/>
      <c r="AQ11" s="138"/>
    </row>
    <row r="12" spans="1:43" hidden="1">
      <c r="A12" s="19"/>
      <c r="B12" s="2" t="str">
        <f>Sheet1!A16</f>
        <v>จำเลยที่ 2</v>
      </c>
      <c r="F12" s="262">
        <f>VLOOKUP(B12,Sheet1!A13:G43,2,0)</f>
        <v>0</v>
      </c>
      <c r="G12" s="262"/>
      <c r="H12" s="262"/>
      <c r="I12" s="262"/>
      <c r="J12" s="262"/>
      <c r="K12" s="262"/>
      <c r="L12" s="262"/>
      <c r="M12" s="262"/>
      <c r="N12" s="262"/>
      <c r="O12" s="262"/>
      <c r="P12" s="262"/>
      <c r="Q12" s="262"/>
      <c r="R12" s="262"/>
      <c r="S12" s="2" t="str">
        <f>Sheet1!A17</f>
        <v>คู่สมรสจำเลยที่ 2</v>
      </c>
      <c r="Y12" s="269">
        <f>VLOOKUP(S12,Sheet1!A13:G43,2,0)</f>
        <v>0</v>
      </c>
      <c r="Z12" s="269"/>
      <c r="AA12" s="269"/>
      <c r="AB12" s="269"/>
      <c r="AC12" s="269"/>
      <c r="AD12" s="269"/>
      <c r="AE12" s="269"/>
      <c r="AF12" s="269"/>
      <c r="AG12" s="269"/>
      <c r="AH12" s="269"/>
      <c r="AI12" s="269"/>
      <c r="AJ12" s="269"/>
      <c r="AK12" s="138"/>
      <c r="AN12" s="138"/>
      <c r="AO12" s="164" t="s">
        <v>234</v>
      </c>
      <c r="AP12" s="138"/>
      <c r="AQ12" s="138"/>
    </row>
    <row r="13" spans="1:43">
      <c r="A13" s="19"/>
      <c r="B13" s="2" t="str">
        <f>Sheet1!A18</f>
        <v>ทายาทโดยธรรม ผู้ค้ำที่ 2</v>
      </c>
      <c r="G13" s="231"/>
      <c r="H13" s="231"/>
      <c r="I13" s="231"/>
      <c r="J13" s="231"/>
      <c r="K13" s="262" t="str">
        <f>VLOOKUP(B13,Sheet1!A15:G45,2,0)</f>
        <v>นางเจษฎาพร ปิมปา</v>
      </c>
      <c r="L13" s="262"/>
      <c r="M13" s="262"/>
      <c r="N13" s="262"/>
      <c r="O13" s="262"/>
      <c r="P13" s="262"/>
      <c r="Q13" s="262"/>
      <c r="R13" s="262"/>
      <c r="S13" s="262"/>
      <c r="T13" s="262"/>
      <c r="U13" s="262"/>
      <c r="V13" s="262"/>
      <c r="W13" s="262"/>
      <c r="X13" s="262"/>
      <c r="Y13" s="262"/>
      <c r="Z13" s="262"/>
      <c r="AA13" s="262"/>
      <c r="AB13" s="262"/>
      <c r="AC13" s="262"/>
      <c r="AD13" s="262"/>
      <c r="AE13" s="262"/>
      <c r="AF13" s="262"/>
      <c r="AG13" s="262"/>
      <c r="AH13" s="262"/>
      <c r="AI13" s="262"/>
      <c r="AJ13" s="262"/>
      <c r="AK13" s="138"/>
      <c r="AN13" s="138"/>
      <c r="AO13" s="163"/>
      <c r="AP13" s="138"/>
      <c r="AQ13" s="138"/>
    </row>
    <row r="14" spans="1:43" hidden="1">
      <c r="A14" s="19"/>
      <c r="B14" s="2" t="str">
        <f>Sheet1!A19</f>
        <v>จำเลยที่ 3</v>
      </c>
      <c r="F14" s="262">
        <f>VLOOKUP(B14,Sheet1!A15:G45,2,0)</f>
        <v>0</v>
      </c>
      <c r="G14" s="262"/>
      <c r="H14" s="262"/>
      <c r="I14" s="262"/>
      <c r="J14" s="262"/>
      <c r="K14" s="262"/>
      <c r="L14" s="262"/>
      <c r="M14" s="262"/>
      <c r="N14" s="262"/>
      <c r="O14" s="262"/>
      <c r="P14" s="262"/>
      <c r="Q14" s="262"/>
      <c r="R14" s="262"/>
      <c r="S14" s="2" t="str">
        <f>Sheet1!A20</f>
        <v>คู่สมรสจำเลยที่ 3</v>
      </c>
      <c r="Y14" s="269">
        <f>VLOOKUP(S14,Sheet1!A15:G45,2,0)</f>
        <v>0</v>
      </c>
      <c r="Z14" s="269"/>
      <c r="AA14" s="269"/>
      <c r="AB14" s="269"/>
      <c r="AC14" s="269"/>
      <c r="AD14" s="269"/>
      <c r="AE14" s="269"/>
      <c r="AF14" s="269"/>
      <c r="AG14" s="269"/>
      <c r="AH14" s="269"/>
      <c r="AI14" s="269"/>
      <c r="AJ14" s="269"/>
      <c r="AK14" s="138"/>
      <c r="AL14" s="138"/>
      <c r="AM14" s="138"/>
      <c r="AN14" s="138"/>
      <c r="AO14" s="164" t="s">
        <v>235</v>
      </c>
      <c r="AP14" s="138"/>
      <c r="AQ14" s="138"/>
    </row>
    <row r="15" spans="1:43">
      <c r="A15" s="19"/>
      <c r="B15" s="2" t="str">
        <f>Sheet1!A21</f>
        <v>ทายาทโดยธรรม ผู้ค้ำที่ 3</v>
      </c>
      <c r="G15" s="231"/>
      <c r="H15" s="231"/>
      <c r="I15" s="231"/>
      <c r="J15" s="231"/>
      <c r="K15" s="262" t="str">
        <f>VLOOKUP(B15,Sheet1!A17:G47,2,0)</f>
        <v>นางสาวศุภาภรณ์ ธิติเศรษฐโสภณ</v>
      </c>
      <c r="L15" s="262"/>
      <c r="M15" s="262"/>
      <c r="N15" s="262"/>
      <c r="O15" s="262"/>
      <c r="P15" s="262"/>
      <c r="Q15" s="262"/>
      <c r="R15" s="262"/>
      <c r="S15" s="262"/>
      <c r="T15" s="262"/>
      <c r="U15" s="262"/>
      <c r="V15" s="262"/>
      <c r="W15" s="262"/>
      <c r="X15" s="262"/>
      <c r="Y15" s="262"/>
      <c r="Z15" s="262"/>
      <c r="AA15" s="262"/>
      <c r="AB15" s="262"/>
      <c r="AC15" s="262"/>
      <c r="AD15" s="262"/>
      <c r="AE15" s="262"/>
      <c r="AF15" s="262"/>
      <c r="AG15" s="262"/>
      <c r="AH15" s="262"/>
      <c r="AI15" s="262"/>
      <c r="AJ15" s="262"/>
      <c r="AK15" s="138"/>
      <c r="AN15" s="138"/>
      <c r="AO15" s="163"/>
      <c r="AP15" s="138"/>
      <c r="AQ15" s="138"/>
    </row>
    <row r="16" spans="1:43">
      <c r="A16" s="19"/>
      <c r="B16" s="2" t="str">
        <f>Sheet1!A22</f>
        <v>ผู้ค้ำ</v>
      </c>
      <c r="F16" s="262" t="str">
        <f>VLOOKUP(B16,Sheet1!A17:G47,2,0)</f>
        <v>นางวัชราภรณ์ ธิติเศรษฐโสภณ</v>
      </c>
      <c r="G16" s="262"/>
      <c r="H16" s="262"/>
      <c r="I16" s="262"/>
      <c r="J16" s="262"/>
      <c r="K16" s="262"/>
      <c r="L16" s="262"/>
      <c r="M16" s="262"/>
      <c r="N16" s="262"/>
      <c r="O16" s="262"/>
      <c r="P16" s="262"/>
      <c r="Q16" s="262"/>
      <c r="R16" s="262"/>
      <c r="S16" s="2" t="str">
        <f>Sheet1!A23</f>
        <v>คู่สมรสผู้ค้ำ</v>
      </c>
      <c r="Y16" s="269" t="str">
        <f>VLOOKUP(S16,Sheet1!A17:G47,2,0)</f>
        <v>-</v>
      </c>
      <c r="Z16" s="269"/>
      <c r="AA16" s="269"/>
      <c r="AB16" s="269"/>
      <c r="AC16" s="269"/>
      <c r="AD16" s="269"/>
      <c r="AE16" s="269"/>
      <c r="AF16" s="269"/>
      <c r="AG16" s="269"/>
      <c r="AH16" s="269"/>
      <c r="AI16" s="269"/>
      <c r="AJ16" s="269"/>
      <c r="AK16" s="138"/>
      <c r="AL16" s="138"/>
      <c r="AM16" s="138"/>
      <c r="AN16" s="138"/>
      <c r="AO16" s="164"/>
      <c r="AP16" s="138"/>
      <c r="AQ16" s="138"/>
    </row>
    <row r="17" spans="1:43" hidden="1">
      <c r="A17" s="19"/>
      <c r="B17" s="2" t="str">
        <f>Sheet1!A24</f>
        <v>ทายาทโดยธรรม จำเลยที่ 5</v>
      </c>
      <c r="G17" s="231"/>
      <c r="H17" s="231"/>
      <c r="I17" s="231"/>
      <c r="J17" s="231"/>
      <c r="K17" s="262">
        <f>VLOOKUP(B17,Sheet1!A19:G49,2,0)</f>
        <v>0</v>
      </c>
      <c r="L17" s="262"/>
      <c r="M17" s="262"/>
      <c r="N17" s="262"/>
      <c r="O17" s="262"/>
      <c r="P17" s="262"/>
      <c r="Q17" s="262"/>
      <c r="R17" s="262"/>
      <c r="S17" s="262"/>
      <c r="T17" s="262"/>
      <c r="U17" s="262"/>
      <c r="V17" s="262"/>
      <c r="W17" s="262"/>
      <c r="X17" s="262"/>
      <c r="Y17" s="262"/>
      <c r="Z17" s="262"/>
      <c r="AA17" s="262"/>
      <c r="AB17" s="262"/>
      <c r="AC17" s="262"/>
      <c r="AD17" s="262"/>
      <c r="AE17" s="262"/>
      <c r="AF17" s="262"/>
      <c r="AG17" s="262"/>
      <c r="AH17" s="262"/>
      <c r="AI17" s="262"/>
      <c r="AJ17" s="262"/>
      <c r="AK17" s="138"/>
      <c r="AN17" s="138"/>
      <c r="AO17" s="163"/>
      <c r="AP17" s="138"/>
      <c r="AQ17" s="138"/>
    </row>
    <row r="18" spans="1:43" hidden="1">
      <c r="A18" s="19"/>
      <c r="B18" s="2" t="str">
        <f>Sheet1!A25</f>
        <v>จำเลยที่ 5</v>
      </c>
      <c r="F18" s="262">
        <f>VLOOKUP(B18,Sheet1!A19:G49,2,0)</f>
        <v>0</v>
      </c>
      <c r="G18" s="262"/>
      <c r="H18" s="262"/>
      <c r="I18" s="262"/>
      <c r="J18" s="262"/>
      <c r="K18" s="262"/>
      <c r="L18" s="262"/>
      <c r="M18" s="262"/>
      <c r="N18" s="262"/>
      <c r="O18" s="262"/>
      <c r="P18" s="262"/>
      <c r="Q18" s="262"/>
      <c r="R18" s="262"/>
      <c r="S18" s="2" t="str">
        <f>Sheet1!A26</f>
        <v>คู่สมรสจำเลยที่ 5</v>
      </c>
      <c r="Y18" s="269">
        <f>VLOOKUP(S18,Sheet1!A19:G49,2,0)</f>
        <v>0</v>
      </c>
      <c r="Z18" s="269"/>
      <c r="AA18" s="269"/>
      <c r="AB18" s="269"/>
      <c r="AC18" s="269"/>
      <c r="AD18" s="269"/>
      <c r="AE18" s="269"/>
      <c r="AF18" s="269"/>
      <c r="AG18" s="269"/>
      <c r="AH18" s="269"/>
      <c r="AI18" s="269"/>
      <c r="AJ18" s="269"/>
      <c r="AK18" s="138"/>
      <c r="AL18" s="138"/>
      <c r="AM18" s="138"/>
      <c r="AN18" s="138"/>
      <c r="AO18" s="138"/>
      <c r="AP18" s="138"/>
      <c r="AQ18" s="138"/>
    </row>
    <row r="19" spans="1:43" hidden="1">
      <c r="A19" s="19"/>
      <c r="B19" s="2" t="str">
        <f>Sheet1!A27</f>
        <v>ทายาทโดยธรรม จำเลยที่ 6</v>
      </c>
      <c r="G19" s="231"/>
      <c r="H19" s="231"/>
      <c r="I19" s="231"/>
      <c r="J19" s="231"/>
      <c r="K19" s="262">
        <f>VLOOKUP(B19,Sheet1!A21:G51,2,0)</f>
        <v>0</v>
      </c>
      <c r="L19" s="262"/>
      <c r="M19" s="262"/>
      <c r="N19" s="262"/>
      <c r="O19" s="262"/>
      <c r="P19" s="262"/>
      <c r="Q19" s="262"/>
      <c r="R19" s="262"/>
      <c r="S19" s="262"/>
      <c r="T19" s="262"/>
      <c r="U19" s="262"/>
      <c r="V19" s="262"/>
      <c r="W19" s="262"/>
      <c r="X19" s="262"/>
      <c r="Y19" s="262"/>
      <c r="Z19" s="262"/>
      <c r="AA19" s="262"/>
      <c r="AB19" s="262"/>
      <c r="AC19" s="262"/>
      <c r="AD19" s="262"/>
      <c r="AE19" s="262"/>
      <c r="AF19" s="262"/>
      <c r="AG19" s="262"/>
      <c r="AH19" s="262"/>
      <c r="AI19" s="262"/>
      <c r="AJ19" s="262"/>
      <c r="AK19" s="138"/>
      <c r="AN19" s="138"/>
      <c r="AO19" s="163"/>
      <c r="AP19" s="138"/>
      <c r="AQ19" s="138"/>
    </row>
    <row r="20" spans="1:43" hidden="1">
      <c r="A20" s="19"/>
      <c r="B20" s="2" t="str">
        <f>Sheet1!A28</f>
        <v>จำเลยที่ 6</v>
      </c>
      <c r="F20" s="262">
        <f>VLOOKUP(B20,Sheet1!A21:G51,2,0)</f>
        <v>0</v>
      </c>
      <c r="G20" s="262"/>
      <c r="H20" s="262"/>
      <c r="I20" s="262"/>
      <c r="J20" s="262"/>
      <c r="K20" s="262"/>
      <c r="L20" s="262"/>
      <c r="M20" s="262"/>
      <c r="N20" s="262"/>
      <c r="O20" s="262"/>
      <c r="P20" s="262"/>
      <c r="Q20" s="262"/>
      <c r="R20" s="262"/>
      <c r="S20" s="2" t="str">
        <f>Sheet1!A29</f>
        <v>คู่สมรสจำเลยที่ 6</v>
      </c>
      <c r="Y20" s="269">
        <f>VLOOKUP(S20,Sheet1!A21:G51,2,0)</f>
        <v>0</v>
      </c>
      <c r="Z20" s="269"/>
      <c r="AA20" s="269"/>
      <c r="AB20" s="269"/>
      <c r="AC20" s="269"/>
      <c r="AD20" s="269"/>
      <c r="AE20" s="269"/>
      <c r="AF20" s="269"/>
      <c r="AG20" s="269"/>
      <c r="AH20" s="269"/>
      <c r="AI20" s="269"/>
      <c r="AJ20" s="269"/>
      <c r="AK20" s="138"/>
      <c r="AL20" s="138"/>
      <c r="AM20" s="138"/>
      <c r="AN20" s="138"/>
      <c r="AO20" s="138"/>
      <c r="AP20" s="138"/>
      <c r="AQ20" s="138"/>
    </row>
    <row r="21" spans="1:43" hidden="1">
      <c r="A21" s="19"/>
      <c r="B21" s="2" t="str">
        <f>Sheet1!A30</f>
        <v>ทายาทโดยธรรม จำเลยที่ 7</v>
      </c>
      <c r="G21" s="231"/>
      <c r="H21" s="231"/>
      <c r="I21" s="231"/>
      <c r="J21" s="231"/>
      <c r="K21" s="262">
        <f>VLOOKUP(B21,Sheet1!A23:G53,2,0)</f>
        <v>0</v>
      </c>
      <c r="L21" s="262"/>
      <c r="M21" s="262"/>
      <c r="N21" s="262"/>
      <c r="O21" s="262"/>
      <c r="P21" s="262"/>
      <c r="Q21" s="262"/>
      <c r="R21" s="262"/>
      <c r="S21" s="262"/>
      <c r="T21" s="262"/>
      <c r="U21" s="262"/>
      <c r="V21" s="262"/>
      <c r="W21" s="262"/>
      <c r="X21" s="262"/>
      <c r="Y21" s="262"/>
      <c r="Z21" s="262"/>
      <c r="AA21" s="262"/>
      <c r="AB21" s="262"/>
      <c r="AC21" s="262"/>
      <c r="AD21" s="262"/>
      <c r="AE21" s="262"/>
      <c r="AF21" s="262"/>
      <c r="AG21" s="262"/>
      <c r="AH21" s="262"/>
      <c r="AI21" s="262"/>
      <c r="AJ21" s="262"/>
      <c r="AK21" s="138"/>
      <c r="AN21" s="138"/>
      <c r="AO21" s="163"/>
      <c r="AP21" s="138"/>
      <c r="AQ21" s="138"/>
    </row>
    <row r="22" spans="1:43" hidden="1">
      <c r="A22" s="19"/>
      <c r="B22" s="2" t="str">
        <f>Sheet1!A31</f>
        <v>จำเลยที่ 7</v>
      </c>
      <c r="F22" s="262">
        <f>VLOOKUP(B22,Sheet1!A23:G53,2,0)</f>
        <v>0</v>
      </c>
      <c r="G22" s="262"/>
      <c r="H22" s="262"/>
      <c r="I22" s="262"/>
      <c r="J22" s="262"/>
      <c r="K22" s="262"/>
      <c r="L22" s="262"/>
      <c r="M22" s="262"/>
      <c r="N22" s="262"/>
      <c r="O22" s="262"/>
      <c r="P22" s="262"/>
      <c r="Q22" s="262"/>
      <c r="R22" s="262"/>
      <c r="S22" s="2" t="str">
        <f>Sheet1!A32</f>
        <v>คู่สมรสจำเลยที่ 7</v>
      </c>
      <c r="Y22" s="269">
        <f>VLOOKUP(S22,Sheet1!A23:G53,2,0)</f>
        <v>0</v>
      </c>
      <c r="Z22" s="269"/>
      <c r="AA22" s="269"/>
      <c r="AB22" s="269"/>
      <c r="AC22" s="269"/>
      <c r="AD22" s="269"/>
      <c r="AE22" s="269"/>
      <c r="AF22" s="269"/>
      <c r="AG22" s="269"/>
      <c r="AH22" s="269"/>
      <c r="AI22" s="269"/>
      <c r="AJ22" s="269"/>
      <c r="AK22" s="138"/>
      <c r="AL22" s="138"/>
      <c r="AM22" s="138"/>
      <c r="AN22" s="138"/>
      <c r="AO22" s="138"/>
      <c r="AP22" s="138"/>
      <c r="AQ22" s="138"/>
    </row>
    <row r="23" spans="1:43" hidden="1">
      <c r="A23" s="19"/>
      <c r="B23" s="2" t="str">
        <f>Sheet1!A33</f>
        <v>ทายาทโดยธรรม จำเลยที่ 8</v>
      </c>
      <c r="G23" s="231"/>
      <c r="H23" s="231"/>
      <c r="I23" s="231"/>
      <c r="J23" s="231"/>
      <c r="K23" s="262">
        <f>VLOOKUP(B23,Sheet1!A25:G55,2,0)</f>
        <v>0</v>
      </c>
      <c r="L23" s="262"/>
      <c r="M23" s="262"/>
      <c r="N23" s="262"/>
      <c r="O23" s="262"/>
      <c r="P23" s="262"/>
      <c r="Q23" s="262"/>
      <c r="R23" s="262"/>
      <c r="S23" s="262"/>
      <c r="T23" s="262"/>
      <c r="U23" s="262"/>
      <c r="V23" s="262"/>
      <c r="W23" s="262"/>
      <c r="X23" s="262"/>
      <c r="Y23" s="262"/>
      <c r="Z23" s="262"/>
      <c r="AA23" s="262"/>
      <c r="AB23" s="262"/>
      <c r="AC23" s="262"/>
      <c r="AD23" s="262"/>
      <c r="AE23" s="262"/>
      <c r="AF23" s="262"/>
      <c r="AG23" s="262"/>
      <c r="AH23" s="262"/>
      <c r="AI23" s="262"/>
      <c r="AJ23" s="262"/>
      <c r="AK23" s="138"/>
      <c r="AN23" s="138"/>
      <c r="AO23" s="163"/>
      <c r="AP23" s="138"/>
      <c r="AQ23" s="138"/>
    </row>
    <row r="24" spans="1:43" hidden="1">
      <c r="A24" s="19"/>
      <c r="B24" s="2" t="str">
        <f>Sheet1!A34</f>
        <v>จำเลยที่ 8</v>
      </c>
      <c r="F24" s="262">
        <f>VLOOKUP(B24,Sheet1!A25:G55,2,0)</f>
        <v>0</v>
      </c>
      <c r="G24" s="262"/>
      <c r="H24" s="262"/>
      <c r="I24" s="262"/>
      <c r="J24" s="262"/>
      <c r="K24" s="262"/>
      <c r="L24" s="262"/>
      <c r="M24" s="262"/>
      <c r="N24" s="262"/>
      <c r="O24" s="262"/>
      <c r="P24" s="262"/>
      <c r="Q24" s="262"/>
      <c r="R24" s="262"/>
      <c r="S24" s="2" t="str">
        <f>Sheet1!A35</f>
        <v>คู่สมรสจำเลยที่ 8</v>
      </c>
      <c r="Y24" s="269">
        <f>VLOOKUP(S24,Sheet1!A25:G55,2,0)</f>
        <v>0</v>
      </c>
      <c r="Z24" s="269"/>
      <c r="AA24" s="269"/>
      <c r="AB24" s="269"/>
      <c r="AC24" s="269"/>
      <c r="AD24" s="269"/>
      <c r="AE24" s="269"/>
      <c r="AF24" s="269"/>
      <c r="AG24" s="269"/>
      <c r="AH24" s="269"/>
      <c r="AI24" s="269"/>
      <c r="AJ24" s="269"/>
      <c r="AK24" s="138"/>
      <c r="AL24" s="138"/>
      <c r="AM24" s="138"/>
      <c r="AN24" s="138"/>
      <c r="AO24" s="138"/>
      <c r="AP24" s="138"/>
      <c r="AQ24" s="138"/>
    </row>
    <row r="25" spans="1:43" hidden="1">
      <c r="A25" s="19"/>
      <c r="B25" s="2" t="str">
        <f>Sheet1!A36</f>
        <v>ทายาทโดยธรรม จำเลยที่ 9</v>
      </c>
      <c r="G25" s="231"/>
      <c r="H25" s="231"/>
      <c r="I25" s="231"/>
      <c r="J25" s="231"/>
      <c r="K25" s="262">
        <f>VLOOKUP(B25,Sheet1!A27:G57,2,0)</f>
        <v>0</v>
      </c>
      <c r="L25" s="262"/>
      <c r="M25" s="262"/>
      <c r="N25" s="262"/>
      <c r="O25" s="262"/>
      <c r="P25" s="262"/>
      <c r="Q25" s="262"/>
      <c r="R25" s="262"/>
      <c r="S25" s="262"/>
      <c r="T25" s="262"/>
      <c r="U25" s="262"/>
      <c r="V25" s="262"/>
      <c r="W25" s="262"/>
      <c r="X25" s="262"/>
      <c r="Y25" s="262"/>
      <c r="Z25" s="262"/>
      <c r="AA25" s="262"/>
      <c r="AB25" s="262"/>
      <c r="AC25" s="262"/>
      <c r="AD25" s="262"/>
      <c r="AE25" s="262"/>
      <c r="AF25" s="262"/>
      <c r="AG25" s="262"/>
      <c r="AH25" s="262"/>
      <c r="AI25" s="262"/>
      <c r="AJ25" s="262"/>
      <c r="AK25" s="138"/>
      <c r="AN25" s="138"/>
      <c r="AO25" s="163"/>
      <c r="AP25" s="138"/>
      <c r="AQ25" s="138"/>
    </row>
    <row r="26" spans="1:43" hidden="1">
      <c r="A26" s="19"/>
      <c r="B26" s="2" t="str">
        <f>Sheet1!A37</f>
        <v>จำเลยที่ 9</v>
      </c>
      <c r="F26" s="262">
        <f>VLOOKUP(B26,Sheet1!A27:G57,2,0)</f>
        <v>0</v>
      </c>
      <c r="G26" s="262"/>
      <c r="H26" s="262"/>
      <c r="I26" s="262"/>
      <c r="J26" s="262"/>
      <c r="K26" s="262"/>
      <c r="L26" s="262"/>
      <c r="M26" s="262"/>
      <c r="N26" s="262"/>
      <c r="O26" s="262"/>
      <c r="P26" s="262"/>
      <c r="Q26" s="262"/>
      <c r="R26" s="262"/>
      <c r="S26" s="2" t="str">
        <f>Sheet1!A38</f>
        <v>คู่สมรสจำเลยที่ 9</v>
      </c>
      <c r="Y26" s="269">
        <f>VLOOKUP(S26,Sheet1!A27:G57,2,0)</f>
        <v>0</v>
      </c>
      <c r="Z26" s="269"/>
      <c r="AA26" s="269"/>
      <c r="AB26" s="269"/>
      <c r="AC26" s="269"/>
      <c r="AD26" s="269"/>
      <c r="AE26" s="269"/>
      <c r="AF26" s="269"/>
      <c r="AG26" s="269"/>
      <c r="AH26" s="269"/>
      <c r="AI26" s="269"/>
      <c r="AJ26" s="269"/>
      <c r="AK26" s="138"/>
      <c r="AL26" s="138"/>
      <c r="AM26" s="138"/>
      <c r="AN26" s="138"/>
      <c r="AO26" s="138"/>
      <c r="AP26" s="138"/>
      <c r="AQ26" s="138"/>
    </row>
    <row r="27" spans="1:43" hidden="1">
      <c r="A27" s="19"/>
      <c r="B27" s="2" t="str">
        <f>Sheet1!A39</f>
        <v>ทายาทโดยธรรม จำเลยที่ 10</v>
      </c>
      <c r="G27" s="231"/>
      <c r="H27" s="231"/>
      <c r="I27" s="231"/>
      <c r="J27" s="231"/>
      <c r="K27" s="262">
        <f>VLOOKUP(B27,Sheet1!A29:G59,2,0)</f>
        <v>0</v>
      </c>
      <c r="L27" s="262"/>
      <c r="M27" s="262"/>
      <c r="N27" s="262"/>
      <c r="O27" s="262"/>
      <c r="P27" s="262"/>
      <c r="Q27" s="262"/>
      <c r="R27" s="262"/>
      <c r="S27" s="262"/>
      <c r="T27" s="262"/>
      <c r="U27" s="262"/>
      <c r="V27" s="262"/>
      <c r="W27" s="262"/>
      <c r="X27" s="262"/>
      <c r="Y27" s="262"/>
      <c r="Z27" s="262"/>
      <c r="AA27" s="262"/>
      <c r="AB27" s="262"/>
      <c r="AC27" s="262"/>
      <c r="AD27" s="262"/>
      <c r="AE27" s="262"/>
      <c r="AF27" s="262"/>
      <c r="AG27" s="262"/>
      <c r="AH27" s="262"/>
      <c r="AI27" s="262"/>
      <c r="AJ27" s="262"/>
      <c r="AK27" s="138"/>
      <c r="AN27" s="138"/>
      <c r="AO27" s="163"/>
      <c r="AP27" s="138"/>
      <c r="AQ27" s="138"/>
    </row>
    <row r="28" spans="1:43" hidden="1">
      <c r="A28" s="19"/>
      <c r="B28" s="2" t="str">
        <f>Sheet1!A40</f>
        <v>จำเลยที่ 10</v>
      </c>
      <c r="F28" s="262">
        <f>VLOOKUP(B28,Sheet1!A29:G59,2,0)</f>
        <v>0</v>
      </c>
      <c r="G28" s="262"/>
      <c r="H28" s="262"/>
      <c r="I28" s="262"/>
      <c r="J28" s="262"/>
      <c r="K28" s="262"/>
      <c r="L28" s="262"/>
      <c r="M28" s="262"/>
      <c r="N28" s="262"/>
      <c r="O28" s="262"/>
      <c r="P28" s="262"/>
      <c r="Q28" s="262"/>
      <c r="R28" s="262"/>
      <c r="S28" s="2" t="str">
        <f>Sheet1!A41</f>
        <v>คู่สมรสจำเลยที่ 10</v>
      </c>
      <c r="Y28" s="269">
        <f>VLOOKUP(S28,Sheet1!A29:G59,2,0)</f>
        <v>0</v>
      </c>
      <c r="Z28" s="269"/>
      <c r="AA28" s="269"/>
      <c r="AB28" s="269"/>
      <c r="AC28" s="269"/>
      <c r="AD28" s="269"/>
      <c r="AE28" s="269"/>
      <c r="AF28" s="269"/>
      <c r="AG28" s="269"/>
      <c r="AH28" s="269"/>
      <c r="AI28" s="269"/>
      <c r="AJ28" s="269"/>
      <c r="AK28" s="138"/>
      <c r="AL28" s="138"/>
      <c r="AM28" s="138"/>
      <c r="AN28" s="138"/>
      <c r="AO28" s="138"/>
      <c r="AP28" s="138"/>
      <c r="AQ28" s="138"/>
    </row>
    <row r="29" spans="1:43">
      <c r="A29" s="19"/>
      <c r="B29" s="137"/>
      <c r="AC29" s="138"/>
      <c r="AD29" s="138"/>
      <c r="AE29" s="138"/>
      <c r="AF29" s="138"/>
      <c r="AG29" s="138"/>
      <c r="AH29" s="138"/>
      <c r="AI29" s="138"/>
      <c r="AJ29" s="138"/>
      <c r="AK29" s="138"/>
      <c r="AL29" s="138"/>
      <c r="AM29" s="138"/>
      <c r="AN29" s="138"/>
      <c r="AO29" s="138"/>
      <c r="AP29" s="138"/>
      <c r="AQ29" s="138"/>
    </row>
    <row r="30" spans="1:43">
      <c r="A30" s="257" t="s">
        <v>205</v>
      </c>
      <c r="B30" s="257"/>
      <c r="C30" s="257"/>
      <c r="D30" s="257"/>
      <c r="E30" s="257"/>
      <c r="F30" s="257"/>
      <c r="G30" s="257" t="s">
        <v>220</v>
      </c>
      <c r="H30" s="257"/>
      <c r="I30" s="257"/>
      <c r="J30" s="257"/>
      <c r="K30" s="257"/>
      <c r="L30" s="257"/>
      <c r="M30" s="257"/>
      <c r="N30" s="257"/>
      <c r="O30" s="257"/>
      <c r="P30" s="257"/>
      <c r="Q30" s="257"/>
      <c r="R30" s="257"/>
      <c r="S30" s="257"/>
      <c r="T30" s="257" t="s">
        <v>262</v>
      </c>
      <c r="U30" s="257"/>
      <c r="V30" s="257"/>
      <c r="W30" s="257"/>
      <c r="X30" s="273" t="s">
        <v>231</v>
      </c>
      <c r="Y30" s="273"/>
      <c r="Z30" s="273"/>
      <c r="AA30" s="273"/>
      <c r="AB30" s="273"/>
      <c r="AC30" s="273"/>
      <c r="AD30" s="273"/>
      <c r="AE30" s="273"/>
      <c r="AF30" s="273"/>
      <c r="AG30" s="273"/>
      <c r="AH30" s="273"/>
      <c r="AI30" s="273"/>
      <c r="AJ30" s="273"/>
      <c r="AK30" s="138"/>
      <c r="AL30" s="138"/>
      <c r="AM30" s="138"/>
      <c r="AN30" s="138"/>
      <c r="AO30" s="138"/>
      <c r="AP30" s="138"/>
      <c r="AQ30" s="138"/>
    </row>
    <row r="31" spans="1:43" ht="64.5" hidden="1" customHeight="1">
      <c r="A31" s="252" t="str">
        <f>IF(K9=0,"ซ่อนช่อง",B9)</f>
        <v>ซ่อนช่อง</v>
      </c>
      <c r="B31" s="252"/>
      <c r="C31" s="252"/>
      <c r="D31" s="252"/>
      <c r="E31" s="252"/>
      <c r="F31" s="252"/>
      <c r="G31" s="253" t="s">
        <v>232</v>
      </c>
      <c r="H31" s="253"/>
      <c r="I31" s="253"/>
      <c r="J31" s="253"/>
      <c r="K31" s="253"/>
      <c r="L31" s="253"/>
      <c r="M31" s="253"/>
      <c r="N31" s="253"/>
      <c r="O31" s="253"/>
      <c r="P31" s="253"/>
      <c r="Q31" s="253"/>
      <c r="R31" s="253"/>
      <c r="S31" s="253"/>
      <c r="T31" s="252" t="e">
        <f>VLOOKUP(A31,Sheet1!A11:G41,4,0)</f>
        <v>#N/A</v>
      </c>
      <c r="U31" s="252"/>
      <c r="V31" s="252"/>
      <c r="W31" s="252"/>
      <c r="X31" s="274" t="e">
        <f>IF(OR(T31="ไม่พบ",T31="-"),"-",VLOOKUP(A31,Sheet1!A11:G41,5,0))</f>
        <v>#N/A</v>
      </c>
      <c r="Y31" s="274"/>
      <c r="Z31" s="274"/>
      <c r="AA31" s="274"/>
      <c r="AB31" s="274"/>
      <c r="AC31" s="274"/>
      <c r="AD31" s="274"/>
      <c r="AE31" s="274"/>
      <c r="AF31" s="274"/>
      <c r="AG31" s="274"/>
      <c r="AH31" s="274"/>
      <c r="AI31" s="274"/>
      <c r="AJ31" s="274"/>
      <c r="AK31" s="138"/>
      <c r="AL31" s="138"/>
      <c r="AM31" s="138"/>
      <c r="AN31" s="138"/>
      <c r="AO31" s="138"/>
      <c r="AP31" s="138"/>
      <c r="AQ31" s="138"/>
    </row>
    <row r="32" spans="1:43" ht="21.75" hidden="1" customHeight="1">
      <c r="A32" s="252"/>
      <c r="B32" s="252"/>
      <c r="C32" s="252"/>
      <c r="D32" s="252"/>
      <c r="E32" s="252"/>
      <c r="F32" s="252"/>
      <c r="G32" s="253" t="s">
        <v>261</v>
      </c>
      <c r="H32" s="253"/>
      <c r="I32" s="253"/>
      <c r="J32" s="253"/>
      <c r="K32" s="253"/>
      <c r="L32" s="253"/>
      <c r="M32" s="253"/>
      <c r="N32" s="253"/>
      <c r="O32" s="253"/>
      <c r="P32" s="253"/>
      <c r="Q32" s="253"/>
      <c r="R32" s="253"/>
      <c r="S32" s="253"/>
      <c r="T32" s="179"/>
      <c r="U32" s="184" t="str">
        <f>IF(Sheet1!G13="พบ","R","£")</f>
        <v>£</v>
      </c>
      <c r="V32" s="181"/>
      <c r="W32" s="182" t="s">
        <v>238</v>
      </c>
      <c r="X32" s="181"/>
      <c r="Y32" s="181"/>
      <c r="Z32" s="180"/>
      <c r="AA32" s="181"/>
      <c r="AB32" s="184" t="str">
        <f>IF(Sheet1!G13="ไม่พบ","R","£")</f>
        <v>£</v>
      </c>
      <c r="AC32" s="181"/>
      <c r="AD32" s="182" t="s">
        <v>237</v>
      </c>
      <c r="AE32" s="181"/>
      <c r="AF32" s="181"/>
      <c r="AG32" s="181"/>
      <c r="AH32" s="181"/>
      <c r="AI32" s="181"/>
      <c r="AJ32" s="183"/>
      <c r="AK32" s="138"/>
      <c r="AL32" s="138"/>
      <c r="AM32" s="138"/>
      <c r="AN32" s="138"/>
      <c r="AO32" s="138"/>
      <c r="AP32" s="138"/>
      <c r="AQ32" s="138"/>
    </row>
    <row r="33" spans="1:43" ht="64.5" customHeight="1">
      <c r="A33" s="252" t="str">
        <f>IF(F10=0,"ซ่อนช่อง",B10)</f>
        <v>จำเลย1</v>
      </c>
      <c r="B33" s="252"/>
      <c r="C33" s="252"/>
      <c r="D33" s="252"/>
      <c r="E33" s="252"/>
      <c r="F33" s="252"/>
      <c r="G33" s="253" t="s">
        <v>232</v>
      </c>
      <c r="H33" s="253"/>
      <c r="I33" s="253"/>
      <c r="J33" s="253"/>
      <c r="K33" s="253"/>
      <c r="L33" s="253"/>
      <c r="M33" s="253"/>
      <c r="N33" s="253"/>
      <c r="O33" s="253"/>
      <c r="P33" s="253"/>
      <c r="Q33" s="253"/>
      <c r="R33" s="253"/>
      <c r="S33" s="253"/>
      <c r="T33" s="252">
        <f>VLOOKUP(A33,Sheet1!A11:G41,4,0)</f>
        <v>0</v>
      </c>
      <c r="U33" s="252"/>
      <c r="V33" s="252"/>
      <c r="W33" s="252"/>
      <c r="X33" s="274">
        <f>IF(OR(T33="ไม่พบ",T33="-"),"-",VLOOKUP(A33,Sheet1!A11:G41,5,0))</f>
        <v>0</v>
      </c>
      <c r="Y33" s="274"/>
      <c r="Z33" s="274"/>
      <c r="AA33" s="274"/>
      <c r="AB33" s="274"/>
      <c r="AC33" s="274"/>
      <c r="AD33" s="274"/>
      <c r="AE33" s="274"/>
      <c r="AF33" s="274"/>
      <c r="AG33" s="274"/>
      <c r="AH33" s="274"/>
      <c r="AI33" s="274"/>
      <c r="AJ33" s="274"/>
      <c r="AK33" s="138"/>
      <c r="AL33" s="138"/>
      <c r="AM33" s="138"/>
      <c r="AN33" s="138"/>
      <c r="AO33" s="138"/>
      <c r="AP33" s="138"/>
      <c r="AQ33" s="138"/>
    </row>
    <row r="34" spans="1:43" ht="21.75" customHeight="1">
      <c r="A34" s="252"/>
      <c r="B34" s="252"/>
      <c r="C34" s="252"/>
      <c r="D34" s="252"/>
      <c r="E34" s="252"/>
      <c r="F34" s="252"/>
      <c r="G34" s="253" t="s">
        <v>261</v>
      </c>
      <c r="H34" s="253"/>
      <c r="I34" s="253"/>
      <c r="J34" s="253"/>
      <c r="K34" s="253"/>
      <c r="L34" s="253"/>
      <c r="M34" s="253"/>
      <c r="N34" s="253"/>
      <c r="O34" s="253"/>
      <c r="P34" s="253"/>
      <c r="Q34" s="253"/>
      <c r="R34" s="253"/>
      <c r="S34" s="253"/>
      <c r="T34" s="179"/>
      <c r="U34" s="184" t="str">
        <f>IF(Sheet1!G14="พบ","R","£")</f>
        <v>£</v>
      </c>
      <c r="V34" s="181"/>
      <c r="W34" s="182" t="s">
        <v>238</v>
      </c>
      <c r="X34" s="181"/>
      <c r="Y34" s="181"/>
      <c r="Z34" s="180"/>
      <c r="AA34" s="181"/>
      <c r="AB34" s="184" t="str">
        <f>IF(Sheet1!G14="ไม่พบ","R","£")</f>
        <v>£</v>
      </c>
      <c r="AC34" s="181"/>
      <c r="AD34" s="182" t="s">
        <v>237</v>
      </c>
      <c r="AE34" s="181"/>
      <c r="AF34" s="181"/>
      <c r="AG34" s="181"/>
      <c r="AH34" s="181"/>
      <c r="AI34" s="181"/>
      <c r="AJ34" s="183"/>
      <c r="AK34" s="138"/>
      <c r="AL34" s="138"/>
      <c r="AM34" s="138"/>
      <c r="AN34" s="138"/>
      <c r="AO34" s="138"/>
      <c r="AP34" s="138"/>
      <c r="AQ34" s="138"/>
    </row>
    <row r="35" spans="1:43" ht="64.5" customHeight="1">
      <c r="A35" s="252" t="str">
        <f>IF(Y10=0,"ซ่อนช่อง",S10)</f>
        <v>คู่สมรสจำเลยที่1</v>
      </c>
      <c r="B35" s="252"/>
      <c r="C35" s="252"/>
      <c r="D35" s="252"/>
      <c r="E35" s="252"/>
      <c r="F35" s="252"/>
      <c r="G35" s="253" t="s">
        <v>232</v>
      </c>
      <c r="H35" s="253"/>
      <c r="I35" s="253"/>
      <c r="J35" s="253"/>
      <c r="K35" s="253"/>
      <c r="L35" s="253"/>
      <c r="M35" s="253"/>
      <c r="N35" s="253"/>
      <c r="O35" s="253"/>
      <c r="P35" s="253"/>
      <c r="Q35" s="253"/>
      <c r="R35" s="253"/>
      <c r="S35" s="253"/>
      <c r="T35" s="275">
        <f>VLOOKUP(A35,Sheet1!A11:G41,4,0)</f>
        <v>0</v>
      </c>
      <c r="U35" s="276"/>
      <c r="V35" s="276"/>
      <c r="W35" s="277"/>
      <c r="X35" s="278">
        <f>IF(OR(T35="ไม่พบ",T35="-"),"-",VLOOKUP(A35,Sheet1!A11:G41,5,0))</f>
        <v>0</v>
      </c>
      <c r="Y35" s="279"/>
      <c r="Z35" s="279"/>
      <c r="AA35" s="279"/>
      <c r="AB35" s="279"/>
      <c r="AC35" s="279"/>
      <c r="AD35" s="279"/>
      <c r="AE35" s="279"/>
      <c r="AF35" s="279"/>
      <c r="AG35" s="279"/>
      <c r="AH35" s="279"/>
      <c r="AI35" s="279"/>
      <c r="AJ35" s="280"/>
      <c r="AK35" s="138"/>
      <c r="AL35" s="138"/>
      <c r="AM35" s="138"/>
      <c r="AN35" s="138"/>
      <c r="AO35" s="138"/>
      <c r="AP35" s="138"/>
      <c r="AQ35" s="138"/>
    </row>
    <row r="36" spans="1:43" ht="21.75" customHeight="1">
      <c r="A36" s="252"/>
      <c r="B36" s="252"/>
      <c r="C36" s="252"/>
      <c r="D36" s="252"/>
      <c r="E36" s="252"/>
      <c r="F36" s="252"/>
      <c r="G36" s="253" t="s">
        <v>261</v>
      </c>
      <c r="H36" s="253"/>
      <c r="I36" s="253"/>
      <c r="J36" s="253"/>
      <c r="K36" s="253"/>
      <c r="L36" s="253"/>
      <c r="M36" s="253"/>
      <c r="N36" s="253"/>
      <c r="O36" s="253"/>
      <c r="P36" s="253"/>
      <c r="Q36" s="253"/>
      <c r="R36" s="253"/>
      <c r="S36" s="253"/>
      <c r="T36" s="179"/>
      <c r="U36" s="184" t="str">
        <f>IF(Sheet1!G16="พบ","R","£")</f>
        <v>£</v>
      </c>
      <c r="V36" s="181"/>
      <c r="W36" s="182" t="s">
        <v>238</v>
      </c>
      <c r="X36" s="181"/>
      <c r="Y36" s="181"/>
      <c r="Z36" s="180"/>
      <c r="AA36" s="181"/>
      <c r="AB36" s="184" t="str">
        <f>IF(Sheet1!G16="ไม่พบ","R","£")</f>
        <v>£</v>
      </c>
      <c r="AC36" s="181"/>
      <c r="AD36" s="182" t="s">
        <v>237</v>
      </c>
      <c r="AE36" s="181"/>
      <c r="AF36" s="181"/>
      <c r="AG36" s="181"/>
      <c r="AH36" s="181"/>
      <c r="AI36" s="181"/>
      <c r="AJ36" s="183"/>
      <c r="AK36" s="138"/>
      <c r="AL36" s="138"/>
      <c r="AM36" s="138"/>
      <c r="AN36" s="138"/>
      <c r="AO36" s="138"/>
      <c r="AP36" s="138"/>
      <c r="AQ36" s="138"/>
    </row>
    <row r="37" spans="1:43" ht="64.5" customHeight="1">
      <c r="A37" s="263" t="str">
        <f>IF(K11=0,"ซ่อนช่อง",B11)</f>
        <v>ทายาทโดยธรรม ผู้ค้ำที่ 1</v>
      </c>
      <c r="B37" s="264"/>
      <c r="C37" s="264"/>
      <c r="D37" s="264"/>
      <c r="E37" s="264"/>
      <c r="F37" s="265"/>
      <c r="G37" s="253" t="s">
        <v>232</v>
      </c>
      <c r="H37" s="253"/>
      <c r="I37" s="253"/>
      <c r="J37" s="253"/>
      <c r="K37" s="253"/>
      <c r="L37" s="253"/>
      <c r="M37" s="253"/>
      <c r="N37" s="253"/>
      <c r="O37" s="253"/>
      <c r="P37" s="253"/>
      <c r="Q37" s="253"/>
      <c r="R37" s="253"/>
      <c r="S37" s="253"/>
      <c r="T37" s="252">
        <f>VLOOKUP(A37,Sheet1!A11:G41,4,0)</f>
        <v>0</v>
      </c>
      <c r="U37" s="252"/>
      <c r="V37" s="252"/>
      <c r="W37" s="252"/>
      <c r="X37" s="274">
        <f>IF(OR(T37="ไม่พบ",T37="-"),"-",VLOOKUP(A37,Sheet1!A11:G41,5,0))</f>
        <v>0</v>
      </c>
      <c r="Y37" s="274"/>
      <c r="Z37" s="274"/>
      <c r="AA37" s="274"/>
      <c r="AB37" s="274"/>
      <c r="AC37" s="274"/>
      <c r="AD37" s="274"/>
      <c r="AE37" s="274"/>
      <c r="AF37" s="274"/>
      <c r="AG37" s="274"/>
      <c r="AH37" s="274"/>
      <c r="AI37" s="274"/>
      <c r="AJ37" s="274"/>
      <c r="AK37" s="138"/>
      <c r="AL37" s="138"/>
      <c r="AM37" s="138"/>
      <c r="AN37" s="138"/>
      <c r="AO37" s="138"/>
      <c r="AP37" s="138"/>
      <c r="AQ37" s="138"/>
    </row>
    <row r="38" spans="1:43" ht="21.75" customHeight="1">
      <c r="A38" s="266"/>
      <c r="B38" s="267"/>
      <c r="C38" s="267"/>
      <c r="D38" s="267"/>
      <c r="E38" s="267"/>
      <c r="F38" s="268"/>
      <c r="G38" s="253" t="s">
        <v>261</v>
      </c>
      <c r="H38" s="253"/>
      <c r="I38" s="253"/>
      <c r="J38" s="253"/>
      <c r="K38" s="253"/>
      <c r="L38" s="253"/>
      <c r="M38" s="253"/>
      <c r="N38" s="253"/>
      <c r="O38" s="253"/>
      <c r="P38" s="253"/>
      <c r="Q38" s="253"/>
      <c r="R38" s="253"/>
      <c r="S38" s="253"/>
      <c r="T38" s="179"/>
      <c r="U38" s="184" t="str">
        <f>IF(Sheet1!G17="พบ","R","£")</f>
        <v>£</v>
      </c>
      <c r="V38" s="181"/>
      <c r="W38" s="182" t="s">
        <v>238</v>
      </c>
      <c r="X38" s="181"/>
      <c r="Y38" s="181"/>
      <c r="Z38" s="180"/>
      <c r="AA38" s="181"/>
      <c r="AB38" s="184" t="str">
        <f>IF(Sheet1!G17="ไม่พบ","R","£")</f>
        <v>£</v>
      </c>
      <c r="AC38" s="181"/>
      <c r="AD38" s="182" t="s">
        <v>237</v>
      </c>
      <c r="AE38" s="181"/>
      <c r="AF38" s="181"/>
      <c r="AG38" s="181"/>
      <c r="AH38" s="181"/>
      <c r="AI38" s="181"/>
      <c r="AJ38" s="183"/>
      <c r="AK38" s="138"/>
      <c r="AL38" s="138"/>
      <c r="AM38" s="138"/>
      <c r="AN38" s="138"/>
      <c r="AO38" s="138"/>
      <c r="AP38" s="138"/>
      <c r="AQ38" s="138"/>
    </row>
    <row r="39" spans="1:43" ht="64.5" hidden="1" customHeight="1">
      <c r="A39" s="263" t="str">
        <f>IF(F12=0,"ซ่อนช่อง",B12)</f>
        <v>ซ่อนช่อง</v>
      </c>
      <c r="B39" s="264"/>
      <c r="C39" s="264"/>
      <c r="D39" s="264"/>
      <c r="E39" s="264"/>
      <c r="F39" s="265"/>
      <c r="G39" s="253" t="s">
        <v>232</v>
      </c>
      <c r="H39" s="253"/>
      <c r="I39" s="253"/>
      <c r="J39" s="253"/>
      <c r="K39" s="253"/>
      <c r="L39" s="253"/>
      <c r="M39" s="253"/>
      <c r="N39" s="253"/>
      <c r="O39" s="253"/>
      <c r="P39" s="253"/>
      <c r="Q39" s="253"/>
      <c r="R39" s="253"/>
      <c r="S39" s="253"/>
      <c r="T39" s="252" t="e">
        <f>VLOOKUP(A39,Sheet1!A11:G41,4,0)</f>
        <v>#N/A</v>
      </c>
      <c r="U39" s="252"/>
      <c r="V39" s="252"/>
      <c r="W39" s="252"/>
      <c r="X39" s="274" t="e">
        <f>IF(OR(T39="ไม่พบ",T39="-"),"-",VLOOKUP(A39,Sheet1!A11:G41,5,0))</f>
        <v>#N/A</v>
      </c>
      <c r="Y39" s="274"/>
      <c r="Z39" s="274"/>
      <c r="AA39" s="274"/>
      <c r="AB39" s="274"/>
      <c r="AC39" s="274"/>
      <c r="AD39" s="274"/>
      <c r="AE39" s="274"/>
      <c r="AF39" s="274"/>
      <c r="AG39" s="274"/>
      <c r="AH39" s="274"/>
      <c r="AI39" s="274"/>
      <c r="AJ39" s="274"/>
      <c r="AK39" s="138"/>
      <c r="AL39" s="138"/>
      <c r="AM39" s="138"/>
      <c r="AN39" s="138"/>
      <c r="AO39" s="138"/>
      <c r="AP39" s="138"/>
      <c r="AQ39" s="138"/>
    </row>
    <row r="40" spans="1:43" ht="21.75" hidden="1" customHeight="1">
      <c r="A40" s="266"/>
      <c r="B40" s="267"/>
      <c r="C40" s="267"/>
      <c r="D40" s="267"/>
      <c r="E40" s="267"/>
      <c r="F40" s="268"/>
      <c r="G40" s="253" t="s">
        <v>261</v>
      </c>
      <c r="H40" s="253"/>
      <c r="I40" s="253"/>
      <c r="J40" s="253"/>
      <c r="K40" s="253"/>
      <c r="L40" s="253"/>
      <c r="M40" s="253"/>
      <c r="N40" s="253"/>
      <c r="O40" s="253"/>
      <c r="P40" s="253"/>
      <c r="Q40" s="253"/>
      <c r="R40" s="253"/>
      <c r="S40" s="253"/>
      <c r="T40" s="179"/>
      <c r="U40" s="184" t="str">
        <f>IF(Sheet1!G19="พบ","R","£")</f>
        <v>£</v>
      </c>
      <c r="V40" s="181"/>
      <c r="W40" s="182" t="s">
        <v>238</v>
      </c>
      <c r="X40" s="181"/>
      <c r="Y40" s="181"/>
      <c r="Z40" s="180"/>
      <c r="AA40" s="181"/>
      <c r="AB40" s="184" t="str">
        <f>IF(Sheet1!G19="ไม่พบ","R","£")</f>
        <v>£</v>
      </c>
      <c r="AC40" s="181"/>
      <c r="AD40" s="182" t="s">
        <v>237</v>
      </c>
      <c r="AE40" s="181"/>
      <c r="AF40" s="181"/>
      <c r="AG40" s="181"/>
      <c r="AH40" s="181"/>
      <c r="AI40" s="181"/>
      <c r="AJ40" s="183"/>
      <c r="AK40" s="138"/>
      <c r="AL40" s="138"/>
      <c r="AM40" s="138"/>
      <c r="AN40" s="138"/>
      <c r="AO40" s="138"/>
      <c r="AP40" s="138"/>
      <c r="AQ40" s="138"/>
    </row>
    <row r="41" spans="1:43" ht="64.5" hidden="1" customHeight="1">
      <c r="A41" s="263" t="str">
        <f>IF(Y12=0,"ซ่อนช่อง",S12)</f>
        <v>ซ่อนช่อง</v>
      </c>
      <c r="B41" s="264"/>
      <c r="C41" s="264"/>
      <c r="D41" s="264"/>
      <c r="E41" s="264"/>
      <c r="F41" s="265"/>
      <c r="G41" s="253" t="s">
        <v>232</v>
      </c>
      <c r="H41" s="253"/>
      <c r="I41" s="253"/>
      <c r="J41" s="253"/>
      <c r="K41" s="253"/>
      <c r="L41" s="253"/>
      <c r="M41" s="253"/>
      <c r="N41" s="253"/>
      <c r="O41" s="253"/>
      <c r="P41" s="253"/>
      <c r="Q41" s="253"/>
      <c r="R41" s="253"/>
      <c r="S41" s="253"/>
      <c r="T41" s="252" t="e">
        <f>VLOOKUP(A41,Sheet1!A11:G41,4,0)</f>
        <v>#N/A</v>
      </c>
      <c r="U41" s="252"/>
      <c r="V41" s="252"/>
      <c r="W41" s="252"/>
      <c r="X41" s="274" t="e">
        <f>IF(OR(T41="ไม่พบ",T41="-"),"-",VLOOKUP(A41,Sheet1!A11:G41,5,0))</f>
        <v>#N/A</v>
      </c>
      <c r="Y41" s="274"/>
      <c r="Z41" s="274"/>
      <c r="AA41" s="274"/>
      <c r="AB41" s="274"/>
      <c r="AC41" s="274"/>
      <c r="AD41" s="274"/>
      <c r="AE41" s="274"/>
      <c r="AF41" s="274"/>
      <c r="AG41" s="274"/>
      <c r="AH41" s="274"/>
      <c r="AI41" s="274"/>
      <c r="AJ41" s="274"/>
      <c r="AK41" s="138"/>
      <c r="AL41" s="138"/>
      <c r="AM41" s="138"/>
      <c r="AN41" s="138"/>
      <c r="AO41" s="138"/>
      <c r="AP41" s="138"/>
      <c r="AQ41" s="138"/>
    </row>
    <row r="42" spans="1:43" ht="21.75" hidden="1" customHeight="1">
      <c r="A42" s="266"/>
      <c r="B42" s="267"/>
      <c r="C42" s="267"/>
      <c r="D42" s="267"/>
      <c r="E42" s="267"/>
      <c r="F42" s="268"/>
      <c r="G42" s="253" t="s">
        <v>261</v>
      </c>
      <c r="H42" s="253"/>
      <c r="I42" s="253"/>
      <c r="J42" s="253"/>
      <c r="K42" s="253"/>
      <c r="L42" s="253"/>
      <c r="M42" s="253"/>
      <c r="N42" s="253"/>
      <c r="O42" s="253"/>
      <c r="P42" s="253"/>
      <c r="Q42" s="253"/>
      <c r="R42" s="253"/>
      <c r="S42" s="253"/>
      <c r="T42" s="179"/>
      <c r="U42" s="184" t="str">
        <f>IF(Sheet1!G20="พบ","R","£")</f>
        <v>£</v>
      </c>
      <c r="V42" s="181"/>
      <c r="W42" s="182" t="s">
        <v>238</v>
      </c>
      <c r="X42" s="181"/>
      <c r="Y42" s="181"/>
      <c r="Z42" s="180"/>
      <c r="AA42" s="181"/>
      <c r="AB42" s="184" t="str">
        <f>IF(Sheet1!G20="ไม่พบ","R","£")</f>
        <v>£</v>
      </c>
      <c r="AC42" s="181"/>
      <c r="AD42" s="182" t="s">
        <v>237</v>
      </c>
      <c r="AE42" s="181"/>
      <c r="AF42" s="181"/>
      <c r="AG42" s="181"/>
      <c r="AH42" s="181"/>
      <c r="AI42" s="181"/>
      <c r="AJ42" s="183"/>
      <c r="AK42" s="138"/>
      <c r="AL42" s="138"/>
      <c r="AM42" s="138"/>
      <c r="AN42" s="138"/>
      <c r="AO42" s="138"/>
      <c r="AP42" s="138"/>
      <c r="AQ42" s="138"/>
    </row>
    <row r="43" spans="1:43" ht="64.5" customHeight="1">
      <c r="A43" s="263" t="str">
        <f>IF(K13=0,"ซ่อนช่อง",B13)</f>
        <v>ทายาทโดยธรรม ผู้ค้ำที่ 2</v>
      </c>
      <c r="B43" s="264"/>
      <c r="C43" s="264"/>
      <c r="D43" s="264"/>
      <c r="E43" s="264"/>
      <c r="F43" s="265"/>
      <c r="G43" s="253" t="s">
        <v>232</v>
      </c>
      <c r="H43" s="253"/>
      <c r="I43" s="253"/>
      <c r="J43" s="253"/>
      <c r="K43" s="253"/>
      <c r="L43" s="253"/>
      <c r="M43" s="253"/>
      <c r="N43" s="253"/>
      <c r="O43" s="253"/>
      <c r="P43" s="253"/>
      <c r="Q43" s="253"/>
      <c r="R43" s="253"/>
      <c r="S43" s="253"/>
      <c r="T43" s="252">
        <f>VLOOKUP(A43,Sheet1!A11:G41,4,0)</f>
        <v>0</v>
      </c>
      <c r="U43" s="252"/>
      <c r="V43" s="252"/>
      <c r="W43" s="252"/>
      <c r="X43" s="274">
        <f>IF(OR(T43="ไม่พบ",T43="-"),"-",VLOOKUP(A43,Sheet1!A11:G41,5,0))</f>
        <v>0</v>
      </c>
      <c r="Y43" s="274"/>
      <c r="Z43" s="274"/>
      <c r="AA43" s="274"/>
      <c r="AB43" s="274"/>
      <c r="AC43" s="274"/>
      <c r="AD43" s="274"/>
      <c r="AE43" s="274"/>
      <c r="AF43" s="274"/>
      <c r="AG43" s="274"/>
      <c r="AH43" s="274"/>
      <c r="AI43" s="274"/>
      <c r="AJ43" s="274"/>
      <c r="AK43" s="138"/>
      <c r="AL43" s="138"/>
      <c r="AM43" s="138"/>
      <c r="AN43" s="138"/>
      <c r="AO43" s="138"/>
      <c r="AP43" s="138"/>
      <c r="AQ43" s="138"/>
    </row>
    <row r="44" spans="1:43" ht="21.75" customHeight="1">
      <c r="A44" s="266"/>
      <c r="B44" s="267"/>
      <c r="C44" s="267"/>
      <c r="D44" s="267"/>
      <c r="E44" s="267"/>
      <c r="F44" s="268"/>
      <c r="G44" s="253" t="s">
        <v>261</v>
      </c>
      <c r="H44" s="253"/>
      <c r="I44" s="253"/>
      <c r="J44" s="253"/>
      <c r="K44" s="253"/>
      <c r="L44" s="253"/>
      <c r="M44" s="253"/>
      <c r="N44" s="253"/>
      <c r="O44" s="253"/>
      <c r="P44" s="253"/>
      <c r="Q44" s="253"/>
      <c r="R44" s="253"/>
      <c r="S44" s="253"/>
      <c r="T44" s="179"/>
      <c r="U44" s="184" t="str">
        <f>IF(Sheet1!G22="พบ","R","£")</f>
        <v>£</v>
      </c>
      <c r="V44" s="181"/>
      <c r="W44" s="182" t="s">
        <v>238</v>
      </c>
      <c r="X44" s="181"/>
      <c r="Y44" s="181"/>
      <c r="Z44" s="180"/>
      <c r="AA44" s="181"/>
      <c r="AB44" s="184" t="str">
        <f>IF(Sheet1!G22="ไม่พบ","R","£")</f>
        <v>£</v>
      </c>
      <c r="AC44" s="181"/>
      <c r="AD44" s="182" t="s">
        <v>237</v>
      </c>
      <c r="AE44" s="181"/>
      <c r="AF44" s="181"/>
      <c r="AG44" s="181"/>
      <c r="AH44" s="181"/>
      <c r="AI44" s="181"/>
      <c r="AJ44" s="183"/>
      <c r="AK44" s="138"/>
      <c r="AL44" s="138"/>
      <c r="AM44" s="138"/>
      <c r="AN44" s="138"/>
      <c r="AO44" s="138"/>
      <c r="AP44" s="138"/>
      <c r="AQ44" s="138"/>
    </row>
    <row r="45" spans="1:43" ht="64.5" hidden="1" customHeight="1">
      <c r="A45" s="252" t="str">
        <f>IF(F14=0,"ซ่อนช่อง",B14)</f>
        <v>ซ่อนช่อง</v>
      </c>
      <c r="B45" s="252"/>
      <c r="C45" s="252"/>
      <c r="D45" s="252"/>
      <c r="E45" s="252"/>
      <c r="F45" s="252"/>
      <c r="G45" s="253" t="s">
        <v>232</v>
      </c>
      <c r="H45" s="253"/>
      <c r="I45" s="253"/>
      <c r="J45" s="253"/>
      <c r="K45" s="253"/>
      <c r="L45" s="253"/>
      <c r="M45" s="253"/>
      <c r="N45" s="253"/>
      <c r="O45" s="253"/>
      <c r="P45" s="253"/>
      <c r="Q45" s="253"/>
      <c r="R45" s="253"/>
      <c r="S45" s="253"/>
      <c r="T45" s="252" t="e">
        <f>VLOOKUP(A45,Sheet1!A11:G41,4,0)</f>
        <v>#N/A</v>
      </c>
      <c r="U45" s="252"/>
      <c r="V45" s="252"/>
      <c r="W45" s="252"/>
      <c r="X45" s="274" t="e">
        <f>IF(OR(T45="ไม่พบ",T45="-"),"-",VLOOKUP(A45,Sheet1!A11:G41,5,0))</f>
        <v>#N/A</v>
      </c>
      <c r="Y45" s="274"/>
      <c r="Z45" s="274"/>
      <c r="AA45" s="274"/>
      <c r="AB45" s="274"/>
      <c r="AC45" s="274"/>
      <c r="AD45" s="274"/>
      <c r="AE45" s="274"/>
      <c r="AF45" s="274"/>
      <c r="AG45" s="274"/>
      <c r="AH45" s="274"/>
      <c r="AI45" s="274"/>
      <c r="AJ45" s="274"/>
      <c r="AK45" s="138"/>
      <c r="AL45" s="138"/>
      <c r="AM45" s="138"/>
      <c r="AN45" s="138"/>
      <c r="AO45" s="138"/>
      <c r="AP45" s="138"/>
      <c r="AQ45" s="138"/>
    </row>
    <row r="46" spans="1:43" ht="21.75" hidden="1" customHeight="1">
      <c r="A46" s="252"/>
      <c r="B46" s="252"/>
      <c r="C46" s="252"/>
      <c r="D46" s="252"/>
      <c r="E46" s="252"/>
      <c r="F46" s="252"/>
      <c r="G46" s="253" t="s">
        <v>261</v>
      </c>
      <c r="H46" s="253"/>
      <c r="I46" s="253"/>
      <c r="J46" s="253"/>
      <c r="K46" s="253"/>
      <c r="L46" s="253"/>
      <c r="M46" s="253"/>
      <c r="N46" s="253"/>
      <c r="O46" s="253"/>
      <c r="P46" s="253"/>
      <c r="Q46" s="253"/>
      <c r="R46" s="253"/>
      <c r="S46" s="253"/>
      <c r="T46" s="179"/>
      <c r="U46" s="184" t="str">
        <f>IF(Sheet1!G23="พบ","R","£")</f>
        <v>£</v>
      </c>
      <c r="V46" s="181"/>
      <c r="W46" s="182" t="s">
        <v>238</v>
      </c>
      <c r="X46" s="181"/>
      <c r="Y46" s="181"/>
      <c r="Z46" s="180"/>
      <c r="AA46" s="181"/>
      <c r="AB46" s="184" t="str">
        <f>IF(Sheet1!G23="ไม่พบ","R","£")</f>
        <v>£</v>
      </c>
      <c r="AC46" s="181"/>
      <c r="AD46" s="182" t="s">
        <v>237</v>
      </c>
      <c r="AE46" s="181"/>
      <c r="AF46" s="181"/>
      <c r="AG46" s="181"/>
      <c r="AH46" s="181"/>
      <c r="AI46" s="181"/>
      <c r="AJ46" s="183"/>
      <c r="AK46" s="138"/>
      <c r="AL46" s="138"/>
      <c r="AM46" s="138"/>
      <c r="AN46" s="138"/>
      <c r="AO46" s="138"/>
      <c r="AP46" s="138"/>
      <c r="AQ46" s="138"/>
    </row>
    <row r="47" spans="1:43" ht="64.5" hidden="1" customHeight="1">
      <c r="A47" s="252" t="str">
        <f>IF(Y14=0,"ซ่อนช่อง",S14)</f>
        <v>ซ่อนช่อง</v>
      </c>
      <c r="B47" s="252"/>
      <c r="C47" s="252"/>
      <c r="D47" s="252"/>
      <c r="E47" s="252"/>
      <c r="F47" s="252"/>
      <c r="G47" s="253" t="s">
        <v>232</v>
      </c>
      <c r="H47" s="253"/>
      <c r="I47" s="253"/>
      <c r="J47" s="253"/>
      <c r="K47" s="253"/>
      <c r="L47" s="253"/>
      <c r="M47" s="253"/>
      <c r="N47" s="253"/>
      <c r="O47" s="253"/>
      <c r="P47" s="253"/>
      <c r="Q47" s="253"/>
      <c r="R47" s="253"/>
      <c r="S47" s="253"/>
      <c r="T47" s="252" t="e">
        <f>VLOOKUP(A47,Sheet1!A11:G41,4,0)</f>
        <v>#N/A</v>
      </c>
      <c r="U47" s="252"/>
      <c r="V47" s="252"/>
      <c r="W47" s="252"/>
      <c r="X47" s="274" t="e">
        <f>IF(OR(T47="ไม่พบ",T47="-"),"-",VLOOKUP(A47,Sheet1!A11:G41,5,0))</f>
        <v>#N/A</v>
      </c>
      <c r="Y47" s="274"/>
      <c r="Z47" s="274"/>
      <c r="AA47" s="274"/>
      <c r="AB47" s="274"/>
      <c r="AC47" s="274"/>
      <c r="AD47" s="274"/>
      <c r="AE47" s="274"/>
      <c r="AF47" s="274"/>
      <c r="AG47" s="274"/>
      <c r="AH47" s="274"/>
      <c r="AI47" s="274"/>
      <c r="AJ47" s="274"/>
      <c r="AK47" s="138"/>
      <c r="AL47" s="138"/>
      <c r="AM47" s="138"/>
      <c r="AN47" s="138"/>
      <c r="AO47" s="138"/>
      <c r="AP47" s="138"/>
      <c r="AQ47" s="138"/>
    </row>
    <row r="48" spans="1:43" ht="21.75" hidden="1" customHeight="1">
      <c r="A48" s="252"/>
      <c r="B48" s="252"/>
      <c r="C48" s="252"/>
      <c r="D48" s="252"/>
      <c r="E48" s="252"/>
      <c r="F48" s="252"/>
      <c r="G48" s="253" t="s">
        <v>261</v>
      </c>
      <c r="H48" s="253"/>
      <c r="I48" s="253"/>
      <c r="J48" s="253"/>
      <c r="K48" s="253"/>
      <c r="L48" s="253"/>
      <c r="M48" s="253"/>
      <c r="N48" s="253"/>
      <c r="O48" s="253"/>
      <c r="P48" s="253"/>
      <c r="Q48" s="253"/>
      <c r="R48" s="253"/>
      <c r="S48" s="253"/>
      <c r="T48" s="179"/>
      <c r="U48" s="184" t="str">
        <f>IF(Sheet1!G25="พบ","R","£")</f>
        <v>£</v>
      </c>
      <c r="V48" s="181"/>
      <c r="W48" s="182" t="s">
        <v>238</v>
      </c>
      <c r="X48" s="181"/>
      <c r="Y48" s="181"/>
      <c r="Z48" s="180"/>
      <c r="AA48" s="181"/>
      <c r="AB48" s="184" t="str">
        <f>IF(Sheet1!G25="ไม่พบ","R","£")</f>
        <v>£</v>
      </c>
      <c r="AC48" s="181"/>
      <c r="AD48" s="182" t="s">
        <v>237</v>
      </c>
      <c r="AE48" s="181"/>
      <c r="AF48" s="181"/>
      <c r="AG48" s="181"/>
      <c r="AH48" s="181"/>
      <c r="AI48" s="181"/>
      <c r="AJ48" s="183"/>
      <c r="AK48" s="138"/>
      <c r="AL48" s="138"/>
      <c r="AM48" s="138"/>
      <c r="AN48" s="138"/>
      <c r="AO48" s="138"/>
      <c r="AP48" s="138"/>
      <c r="AQ48" s="138"/>
    </row>
    <row r="49" spans="1:43" ht="64.5" customHeight="1">
      <c r="A49" s="252" t="str">
        <f>IF(K15=0,"ซ่อนช่อง",B15)</f>
        <v>ทายาทโดยธรรม ผู้ค้ำที่ 3</v>
      </c>
      <c r="B49" s="252"/>
      <c r="C49" s="252"/>
      <c r="D49" s="252"/>
      <c r="E49" s="252"/>
      <c r="F49" s="252"/>
      <c r="G49" s="253" t="s">
        <v>232</v>
      </c>
      <c r="H49" s="253"/>
      <c r="I49" s="253"/>
      <c r="J49" s="253"/>
      <c r="K49" s="253"/>
      <c r="L49" s="253"/>
      <c r="M49" s="253"/>
      <c r="N49" s="253"/>
      <c r="O49" s="253"/>
      <c r="P49" s="253"/>
      <c r="Q49" s="253"/>
      <c r="R49" s="253"/>
      <c r="S49" s="253"/>
      <c r="T49" s="252">
        <f>VLOOKUP(A49,Sheet1!A11:G41,4,0)</f>
        <v>0</v>
      </c>
      <c r="U49" s="252"/>
      <c r="V49" s="252"/>
      <c r="W49" s="252"/>
      <c r="X49" s="274">
        <f>IF(OR(T49="ไม่พบ",T49="-"),"-",VLOOKUP(A49,Sheet1!A11:G41,5,0))</f>
        <v>0</v>
      </c>
      <c r="Y49" s="274"/>
      <c r="Z49" s="274"/>
      <c r="AA49" s="274"/>
      <c r="AB49" s="274"/>
      <c r="AC49" s="274"/>
      <c r="AD49" s="274"/>
      <c r="AE49" s="274"/>
      <c r="AF49" s="274"/>
      <c r="AG49" s="274"/>
      <c r="AH49" s="274"/>
      <c r="AI49" s="274"/>
      <c r="AJ49" s="274"/>
      <c r="AK49" s="138"/>
      <c r="AL49" s="138"/>
      <c r="AM49" s="138"/>
      <c r="AN49" s="138"/>
      <c r="AO49" s="138"/>
      <c r="AP49" s="138"/>
      <c r="AQ49" s="138"/>
    </row>
    <row r="50" spans="1:43" ht="21.75" customHeight="1">
      <c r="A50" s="252"/>
      <c r="B50" s="252"/>
      <c r="C50" s="252"/>
      <c r="D50" s="252"/>
      <c r="E50" s="252"/>
      <c r="F50" s="252"/>
      <c r="G50" s="253" t="s">
        <v>261</v>
      </c>
      <c r="H50" s="253"/>
      <c r="I50" s="253"/>
      <c r="J50" s="253"/>
      <c r="K50" s="253"/>
      <c r="L50" s="253"/>
      <c r="M50" s="253"/>
      <c r="N50" s="253"/>
      <c r="O50" s="253"/>
      <c r="P50" s="253"/>
      <c r="Q50" s="253"/>
      <c r="R50" s="253"/>
      <c r="S50" s="253"/>
      <c r="T50" s="179"/>
      <c r="U50" s="184" t="str">
        <f>IF(Sheet1!G26="พบ","R","£")</f>
        <v>£</v>
      </c>
      <c r="V50" s="181"/>
      <c r="W50" s="182" t="s">
        <v>238</v>
      </c>
      <c r="X50" s="181"/>
      <c r="Y50" s="181"/>
      <c r="Z50" s="180"/>
      <c r="AA50" s="181"/>
      <c r="AB50" s="184" t="str">
        <f>IF(Sheet1!G26="ไม่พบ","R","£")</f>
        <v>£</v>
      </c>
      <c r="AC50" s="181"/>
      <c r="AD50" s="182" t="s">
        <v>237</v>
      </c>
      <c r="AE50" s="181"/>
      <c r="AF50" s="181"/>
      <c r="AG50" s="181"/>
      <c r="AH50" s="181"/>
      <c r="AI50" s="181"/>
      <c r="AJ50" s="183"/>
      <c r="AK50" s="138"/>
      <c r="AL50" s="138"/>
      <c r="AM50" s="138"/>
      <c r="AN50" s="138"/>
      <c r="AO50" s="138"/>
      <c r="AP50" s="138"/>
      <c r="AQ50" s="138"/>
    </row>
    <row r="51" spans="1:43" ht="64.5" customHeight="1">
      <c r="A51" s="252" t="str">
        <f>IF(F16=0,"ซ่อนช่อง",B16)</f>
        <v>ผู้ค้ำ</v>
      </c>
      <c r="B51" s="252"/>
      <c r="C51" s="252"/>
      <c r="D51" s="252"/>
      <c r="E51" s="252"/>
      <c r="F51" s="252"/>
      <c r="G51" s="253" t="s">
        <v>232</v>
      </c>
      <c r="H51" s="253"/>
      <c r="I51" s="253"/>
      <c r="J51" s="253"/>
      <c r="K51" s="253"/>
      <c r="L51" s="253"/>
      <c r="M51" s="253"/>
      <c r="N51" s="253"/>
      <c r="O51" s="253"/>
      <c r="P51" s="253"/>
      <c r="Q51" s="253"/>
      <c r="R51" s="253"/>
      <c r="S51" s="253"/>
      <c r="T51" s="252">
        <f>VLOOKUP(A51,Sheet1!A11:G41,4,0)</f>
        <v>0</v>
      </c>
      <c r="U51" s="252"/>
      <c r="V51" s="252"/>
      <c r="W51" s="252"/>
      <c r="X51" s="274">
        <f>IF(OR(T51="ไม่พบ",T51="-"),"-",VLOOKUP(A51,Sheet1!A11:G41,5,0))</f>
        <v>0</v>
      </c>
      <c r="Y51" s="274"/>
      <c r="Z51" s="274"/>
      <c r="AA51" s="274"/>
      <c r="AB51" s="274"/>
      <c r="AC51" s="274"/>
      <c r="AD51" s="274"/>
      <c r="AE51" s="274"/>
      <c r="AF51" s="274"/>
      <c r="AG51" s="274"/>
      <c r="AH51" s="274"/>
      <c r="AI51" s="274"/>
      <c r="AJ51" s="274"/>
      <c r="AK51" s="138"/>
      <c r="AL51" s="138"/>
      <c r="AM51" s="138"/>
      <c r="AN51" s="138"/>
      <c r="AO51" s="138"/>
      <c r="AP51" s="138"/>
      <c r="AQ51" s="138"/>
    </row>
    <row r="52" spans="1:43" ht="21.75" customHeight="1">
      <c r="A52" s="252"/>
      <c r="B52" s="252"/>
      <c r="C52" s="252"/>
      <c r="D52" s="252"/>
      <c r="E52" s="252"/>
      <c r="F52" s="252"/>
      <c r="G52" s="253" t="s">
        <v>261</v>
      </c>
      <c r="H52" s="253"/>
      <c r="I52" s="253"/>
      <c r="J52" s="253"/>
      <c r="K52" s="253"/>
      <c r="L52" s="253"/>
      <c r="M52" s="253"/>
      <c r="N52" s="253"/>
      <c r="O52" s="253"/>
      <c r="P52" s="253"/>
      <c r="Q52" s="253"/>
      <c r="R52" s="253"/>
      <c r="S52" s="253"/>
      <c r="T52" s="179"/>
      <c r="U52" s="184" t="str">
        <f>IF(Sheet1!G28="พบ","R","£")</f>
        <v>£</v>
      </c>
      <c r="V52" s="181"/>
      <c r="W52" s="182" t="s">
        <v>238</v>
      </c>
      <c r="X52" s="181"/>
      <c r="Y52" s="181"/>
      <c r="Z52" s="180"/>
      <c r="AA52" s="181"/>
      <c r="AB52" s="184" t="str">
        <f>IF(Sheet1!G28="ไม่พบ","R","£")</f>
        <v>£</v>
      </c>
      <c r="AC52" s="181"/>
      <c r="AD52" s="182" t="s">
        <v>237</v>
      </c>
      <c r="AE52" s="181"/>
      <c r="AF52" s="181"/>
      <c r="AG52" s="181"/>
      <c r="AH52" s="181"/>
      <c r="AI52" s="181"/>
      <c r="AJ52" s="183"/>
      <c r="AK52" s="138"/>
      <c r="AL52" s="138"/>
      <c r="AM52" s="138"/>
      <c r="AN52" s="138"/>
      <c r="AO52" s="138"/>
      <c r="AP52" s="138"/>
      <c r="AQ52" s="138"/>
    </row>
    <row r="53" spans="1:43" ht="64.5" hidden="1" customHeight="1">
      <c r="A53" s="252" t="str">
        <f>IF(Y16=0,"ซ่อนช่อง",S16)</f>
        <v>คู่สมรสผู้ค้ำ</v>
      </c>
      <c r="B53" s="252"/>
      <c r="C53" s="252"/>
      <c r="D53" s="252"/>
      <c r="E53" s="252"/>
      <c r="F53" s="252"/>
      <c r="G53" s="253" t="s">
        <v>232</v>
      </c>
      <c r="H53" s="253"/>
      <c r="I53" s="253"/>
      <c r="J53" s="253"/>
      <c r="K53" s="253"/>
      <c r="L53" s="253"/>
      <c r="M53" s="253"/>
      <c r="N53" s="253"/>
      <c r="O53" s="253"/>
      <c r="P53" s="253"/>
      <c r="Q53" s="253"/>
      <c r="R53" s="253"/>
      <c r="S53" s="253"/>
      <c r="T53" s="252">
        <f>VLOOKUP(A53,Sheet1!A11:G41,4,0)</f>
        <v>0</v>
      </c>
      <c r="U53" s="252"/>
      <c r="V53" s="252"/>
      <c r="W53" s="252"/>
      <c r="X53" s="274">
        <f>IF(OR(T53="ไม่พบ",T53="-"),"-",VLOOKUP(A53,Sheet1!A11:G41,5,0))</f>
        <v>0</v>
      </c>
      <c r="Y53" s="274"/>
      <c r="Z53" s="274"/>
      <c r="AA53" s="274"/>
      <c r="AB53" s="274"/>
      <c r="AC53" s="274"/>
      <c r="AD53" s="274"/>
      <c r="AE53" s="274"/>
      <c r="AF53" s="274"/>
      <c r="AG53" s="274"/>
      <c r="AH53" s="274"/>
      <c r="AI53" s="274"/>
      <c r="AJ53" s="274"/>
      <c r="AK53" s="138"/>
      <c r="AL53" s="138"/>
      <c r="AM53" s="138"/>
      <c r="AN53" s="138"/>
      <c r="AO53" s="138"/>
      <c r="AP53" s="138"/>
      <c r="AQ53" s="138"/>
    </row>
    <row r="54" spans="1:43" ht="21.75" hidden="1" customHeight="1">
      <c r="A54" s="252"/>
      <c r="B54" s="252"/>
      <c r="C54" s="252"/>
      <c r="D54" s="252"/>
      <c r="E54" s="252"/>
      <c r="F54" s="252"/>
      <c r="G54" s="253" t="s">
        <v>261</v>
      </c>
      <c r="H54" s="253"/>
      <c r="I54" s="253"/>
      <c r="J54" s="253"/>
      <c r="K54" s="253"/>
      <c r="L54" s="253"/>
      <c r="M54" s="253"/>
      <c r="N54" s="253"/>
      <c r="O54" s="253"/>
      <c r="P54" s="253"/>
      <c r="Q54" s="253"/>
      <c r="R54" s="253"/>
      <c r="S54" s="253"/>
      <c r="T54" s="179"/>
      <c r="U54" s="184" t="str">
        <f>IF(Sheet1!G29="พบ","R","£")</f>
        <v>£</v>
      </c>
      <c r="V54" s="181"/>
      <c r="W54" s="182" t="s">
        <v>238</v>
      </c>
      <c r="X54" s="181"/>
      <c r="Y54" s="181"/>
      <c r="Z54" s="180"/>
      <c r="AA54" s="181"/>
      <c r="AB54" s="184" t="str">
        <f>IF(Sheet1!G29="ไม่พบ","R","£")</f>
        <v>£</v>
      </c>
      <c r="AC54" s="181"/>
      <c r="AD54" s="182" t="s">
        <v>237</v>
      </c>
      <c r="AE54" s="181"/>
      <c r="AF54" s="181"/>
      <c r="AG54" s="181"/>
      <c r="AH54" s="181"/>
      <c r="AI54" s="181"/>
      <c r="AJ54" s="183"/>
      <c r="AK54" s="138"/>
      <c r="AL54" s="138"/>
      <c r="AM54" s="138"/>
      <c r="AN54" s="138"/>
      <c r="AO54" s="138"/>
      <c r="AP54" s="138"/>
      <c r="AQ54" s="138"/>
    </row>
    <row r="55" spans="1:43" ht="64.5" hidden="1" customHeight="1">
      <c r="A55" s="252" t="str">
        <f>IF(K17=0,"ซ่อนช่อง",B17)</f>
        <v>ซ่อนช่อง</v>
      </c>
      <c r="B55" s="252"/>
      <c r="C55" s="252"/>
      <c r="D55" s="252"/>
      <c r="E55" s="252"/>
      <c r="F55" s="252"/>
      <c r="G55" s="253" t="s">
        <v>232</v>
      </c>
      <c r="H55" s="253"/>
      <c r="I55" s="253"/>
      <c r="J55" s="253"/>
      <c r="K55" s="253"/>
      <c r="L55" s="253"/>
      <c r="M55" s="253"/>
      <c r="N55" s="253"/>
      <c r="O55" s="253"/>
      <c r="P55" s="253"/>
      <c r="Q55" s="253"/>
      <c r="R55" s="253"/>
      <c r="S55" s="253"/>
      <c r="T55" s="252" t="e">
        <f>VLOOKUP(A55,Sheet1!A11:G41,4,0)</f>
        <v>#N/A</v>
      </c>
      <c r="U55" s="252"/>
      <c r="V55" s="252"/>
      <c r="W55" s="252"/>
      <c r="X55" s="274" t="e">
        <f>IF(OR(T55="ไม่พบ",T55="-"),"-",VLOOKUP(A55,Sheet1!A11:G41,5,0))</f>
        <v>#N/A</v>
      </c>
      <c r="Y55" s="274"/>
      <c r="Z55" s="274"/>
      <c r="AA55" s="274"/>
      <c r="AB55" s="274"/>
      <c r="AC55" s="274"/>
      <c r="AD55" s="274"/>
      <c r="AE55" s="274"/>
      <c r="AF55" s="274"/>
      <c r="AG55" s="274"/>
      <c r="AH55" s="274"/>
      <c r="AI55" s="274"/>
      <c r="AJ55" s="274"/>
      <c r="AK55" s="138"/>
      <c r="AL55" s="138"/>
      <c r="AM55" s="138"/>
      <c r="AN55" s="138"/>
      <c r="AO55" s="138"/>
      <c r="AP55" s="138"/>
      <c r="AQ55" s="138"/>
    </row>
    <row r="56" spans="1:43" ht="21.75" hidden="1" customHeight="1">
      <c r="A56" s="252"/>
      <c r="B56" s="252"/>
      <c r="C56" s="252"/>
      <c r="D56" s="252"/>
      <c r="E56" s="252"/>
      <c r="F56" s="252"/>
      <c r="G56" s="253" t="s">
        <v>261</v>
      </c>
      <c r="H56" s="253"/>
      <c r="I56" s="253"/>
      <c r="J56" s="253"/>
      <c r="K56" s="253"/>
      <c r="L56" s="253"/>
      <c r="M56" s="253"/>
      <c r="N56" s="253"/>
      <c r="O56" s="253"/>
      <c r="P56" s="253"/>
      <c r="Q56" s="253"/>
      <c r="R56" s="253"/>
      <c r="S56" s="253"/>
      <c r="T56" s="179"/>
      <c r="U56" s="184" t="str">
        <f>IF(Sheet1!G31="พบ","R","£")</f>
        <v>£</v>
      </c>
      <c r="V56" s="181"/>
      <c r="W56" s="182" t="s">
        <v>238</v>
      </c>
      <c r="X56" s="181"/>
      <c r="Y56" s="181"/>
      <c r="Z56" s="180"/>
      <c r="AA56" s="181"/>
      <c r="AB56" s="184" t="str">
        <f>IF(Sheet1!G31="ไม่พบ","R","£")</f>
        <v>£</v>
      </c>
      <c r="AC56" s="181"/>
      <c r="AD56" s="182" t="s">
        <v>237</v>
      </c>
      <c r="AE56" s="181"/>
      <c r="AF56" s="181"/>
      <c r="AG56" s="181"/>
      <c r="AH56" s="181"/>
      <c r="AI56" s="181"/>
      <c r="AJ56" s="183"/>
      <c r="AK56" s="138"/>
      <c r="AL56" s="138"/>
      <c r="AM56" s="138"/>
      <c r="AN56" s="138"/>
      <c r="AO56" s="138"/>
      <c r="AP56" s="138"/>
      <c r="AQ56" s="138"/>
    </row>
    <row r="57" spans="1:43" ht="64.5" hidden="1" customHeight="1">
      <c r="A57" s="252" t="str">
        <f>IF(F18=0,"ซ่อนช่อง",B18)</f>
        <v>ซ่อนช่อง</v>
      </c>
      <c r="B57" s="252"/>
      <c r="C57" s="252"/>
      <c r="D57" s="252"/>
      <c r="E57" s="252"/>
      <c r="F57" s="252"/>
      <c r="G57" s="253" t="s">
        <v>232</v>
      </c>
      <c r="H57" s="253"/>
      <c r="I57" s="253"/>
      <c r="J57" s="253"/>
      <c r="K57" s="253"/>
      <c r="L57" s="253"/>
      <c r="M57" s="253"/>
      <c r="N57" s="253"/>
      <c r="O57" s="253"/>
      <c r="P57" s="253"/>
      <c r="Q57" s="253"/>
      <c r="R57" s="253"/>
      <c r="S57" s="253"/>
      <c r="T57" s="252" t="e">
        <f>VLOOKUP(A57,Sheet1!A11:G41,4,0)</f>
        <v>#N/A</v>
      </c>
      <c r="U57" s="252"/>
      <c r="V57" s="252"/>
      <c r="W57" s="252"/>
      <c r="X57" s="274" t="e">
        <f>IF(OR(T57="ไม่พบ",T57="-"),"-",VLOOKUP(A57,Sheet1!A11:G41,5,0))</f>
        <v>#N/A</v>
      </c>
      <c r="Y57" s="274"/>
      <c r="Z57" s="274"/>
      <c r="AA57" s="274"/>
      <c r="AB57" s="274"/>
      <c r="AC57" s="274"/>
      <c r="AD57" s="274"/>
      <c r="AE57" s="274"/>
      <c r="AF57" s="274"/>
      <c r="AG57" s="274"/>
      <c r="AH57" s="274"/>
      <c r="AI57" s="274"/>
      <c r="AJ57" s="274"/>
      <c r="AK57" s="138"/>
      <c r="AL57" s="138"/>
      <c r="AM57" s="138"/>
      <c r="AN57" s="138"/>
      <c r="AO57" s="138"/>
      <c r="AP57" s="138"/>
      <c r="AQ57" s="138"/>
    </row>
    <row r="58" spans="1:43" ht="21.75" hidden="1" customHeight="1">
      <c r="A58" s="252"/>
      <c r="B58" s="252"/>
      <c r="C58" s="252"/>
      <c r="D58" s="252"/>
      <c r="E58" s="252"/>
      <c r="F58" s="252"/>
      <c r="G58" s="253" t="s">
        <v>261</v>
      </c>
      <c r="H58" s="253"/>
      <c r="I58" s="253"/>
      <c r="J58" s="253"/>
      <c r="K58" s="253"/>
      <c r="L58" s="253"/>
      <c r="M58" s="253"/>
      <c r="N58" s="253"/>
      <c r="O58" s="253"/>
      <c r="P58" s="253"/>
      <c r="Q58" s="253"/>
      <c r="R58" s="253"/>
      <c r="S58" s="253"/>
      <c r="T58" s="179"/>
      <c r="U58" s="184" t="str">
        <f>IF(Sheet1!G32="พบ","R","£")</f>
        <v>£</v>
      </c>
      <c r="V58" s="181"/>
      <c r="W58" s="182" t="s">
        <v>238</v>
      </c>
      <c r="X58" s="181"/>
      <c r="Y58" s="181"/>
      <c r="Z58" s="180"/>
      <c r="AA58" s="181"/>
      <c r="AB58" s="184" t="str">
        <f>IF(Sheet1!G32="ไม่พบ","R","£")</f>
        <v>£</v>
      </c>
      <c r="AC58" s="181"/>
      <c r="AD58" s="182" t="s">
        <v>237</v>
      </c>
      <c r="AE58" s="181"/>
      <c r="AF58" s="181"/>
      <c r="AG58" s="181"/>
      <c r="AH58" s="181"/>
      <c r="AI58" s="181"/>
      <c r="AJ58" s="183"/>
      <c r="AK58" s="138"/>
      <c r="AL58" s="138"/>
      <c r="AM58" s="138"/>
      <c r="AN58" s="138"/>
      <c r="AO58" s="138"/>
      <c r="AP58" s="138"/>
      <c r="AQ58" s="138"/>
    </row>
    <row r="59" spans="1:43" ht="64.5" hidden="1" customHeight="1">
      <c r="A59" s="252" t="str">
        <f>IF(Y18=0,"ซ่อนช่อง",S18)</f>
        <v>ซ่อนช่อง</v>
      </c>
      <c r="B59" s="252"/>
      <c r="C59" s="252"/>
      <c r="D59" s="252"/>
      <c r="E59" s="252"/>
      <c r="F59" s="252"/>
      <c r="G59" s="253" t="s">
        <v>232</v>
      </c>
      <c r="H59" s="253"/>
      <c r="I59" s="253"/>
      <c r="J59" s="253"/>
      <c r="K59" s="253"/>
      <c r="L59" s="253"/>
      <c r="M59" s="253"/>
      <c r="N59" s="253"/>
      <c r="O59" s="253"/>
      <c r="P59" s="253"/>
      <c r="Q59" s="253"/>
      <c r="R59" s="253"/>
      <c r="S59" s="253"/>
      <c r="T59" s="252" t="e">
        <f>VLOOKUP(A59,Sheet1!A11:G41,4,0)</f>
        <v>#N/A</v>
      </c>
      <c r="U59" s="252"/>
      <c r="V59" s="252"/>
      <c r="W59" s="252"/>
      <c r="X59" s="274" t="e">
        <f>IF(OR(T59="ไม่พบ",T59="-"),"-",VLOOKUP(A59,Sheet1!A11:G41,5,0))</f>
        <v>#N/A</v>
      </c>
      <c r="Y59" s="274"/>
      <c r="Z59" s="274"/>
      <c r="AA59" s="274"/>
      <c r="AB59" s="274"/>
      <c r="AC59" s="274"/>
      <c r="AD59" s="274"/>
      <c r="AE59" s="274"/>
      <c r="AF59" s="274"/>
      <c r="AG59" s="274"/>
      <c r="AH59" s="274"/>
      <c r="AI59" s="274"/>
      <c r="AJ59" s="274"/>
      <c r="AK59" s="138"/>
      <c r="AL59" s="138"/>
      <c r="AM59" s="138"/>
      <c r="AN59" s="138"/>
      <c r="AO59" s="138"/>
      <c r="AP59" s="138"/>
      <c r="AQ59" s="138"/>
    </row>
    <row r="60" spans="1:43" ht="21.75" hidden="1" customHeight="1">
      <c r="A60" s="252"/>
      <c r="B60" s="252"/>
      <c r="C60" s="252"/>
      <c r="D60" s="252"/>
      <c r="E60" s="252"/>
      <c r="F60" s="252"/>
      <c r="G60" s="253" t="s">
        <v>261</v>
      </c>
      <c r="H60" s="253"/>
      <c r="I60" s="253"/>
      <c r="J60" s="253"/>
      <c r="K60" s="253"/>
      <c r="L60" s="253"/>
      <c r="M60" s="253"/>
      <c r="N60" s="253"/>
      <c r="O60" s="253"/>
      <c r="P60" s="253"/>
      <c r="Q60" s="253"/>
      <c r="R60" s="253"/>
      <c r="S60" s="253"/>
      <c r="T60" s="179"/>
      <c r="U60" s="184" t="str">
        <f>IF(Sheet1!G34="พบ","R","£")</f>
        <v>£</v>
      </c>
      <c r="V60" s="181"/>
      <c r="W60" s="182" t="s">
        <v>238</v>
      </c>
      <c r="X60" s="181"/>
      <c r="Y60" s="181"/>
      <c r="Z60" s="180"/>
      <c r="AA60" s="181"/>
      <c r="AB60" s="184" t="str">
        <f>IF(Sheet1!G34="ไม่พบ","R","£")</f>
        <v>£</v>
      </c>
      <c r="AC60" s="181"/>
      <c r="AD60" s="182" t="s">
        <v>237</v>
      </c>
      <c r="AE60" s="181"/>
      <c r="AF60" s="181"/>
      <c r="AG60" s="181"/>
      <c r="AH60" s="181"/>
      <c r="AI60" s="181"/>
      <c r="AJ60" s="183"/>
      <c r="AK60" s="138"/>
      <c r="AL60" s="138"/>
      <c r="AM60" s="138"/>
      <c r="AN60" s="138"/>
      <c r="AO60" s="138"/>
      <c r="AP60" s="138"/>
      <c r="AQ60" s="138"/>
    </row>
    <row r="61" spans="1:43" ht="64.5" hidden="1" customHeight="1">
      <c r="A61" s="252" t="str">
        <f>IF(K19=0,"ซ่อนช่อง",B19)</f>
        <v>ซ่อนช่อง</v>
      </c>
      <c r="B61" s="252"/>
      <c r="C61" s="252"/>
      <c r="D61" s="252"/>
      <c r="E61" s="252"/>
      <c r="F61" s="252"/>
      <c r="G61" s="253" t="s">
        <v>232</v>
      </c>
      <c r="H61" s="253"/>
      <c r="I61" s="253"/>
      <c r="J61" s="253"/>
      <c r="K61" s="253"/>
      <c r="L61" s="253"/>
      <c r="M61" s="253"/>
      <c r="N61" s="253"/>
      <c r="O61" s="253"/>
      <c r="P61" s="253"/>
      <c r="Q61" s="253"/>
      <c r="R61" s="253"/>
      <c r="S61" s="253"/>
      <c r="T61" s="252" t="e">
        <f>VLOOKUP(A61,Sheet1!A11:G41,4,0)</f>
        <v>#N/A</v>
      </c>
      <c r="U61" s="252"/>
      <c r="V61" s="252"/>
      <c r="W61" s="252"/>
      <c r="X61" s="274" t="e">
        <f>IF(OR(T61="ไม่พบ",T61="-"),"-",VLOOKUP(A61,Sheet1!A11:G41,5,0))</f>
        <v>#N/A</v>
      </c>
      <c r="Y61" s="274"/>
      <c r="Z61" s="274"/>
      <c r="AA61" s="274"/>
      <c r="AB61" s="274"/>
      <c r="AC61" s="274"/>
      <c r="AD61" s="274"/>
      <c r="AE61" s="274"/>
      <c r="AF61" s="274"/>
      <c r="AG61" s="274"/>
      <c r="AH61" s="274"/>
      <c r="AI61" s="274"/>
      <c r="AJ61" s="274"/>
      <c r="AK61" s="138"/>
      <c r="AL61" s="138"/>
      <c r="AM61" s="138"/>
      <c r="AN61" s="138"/>
      <c r="AO61" s="138"/>
      <c r="AP61" s="138"/>
      <c r="AQ61" s="138"/>
    </row>
    <row r="62" spans="1:43" ht="21.75" hidden="1" customHeight="1">
      <c r="A62" s="252"/>
      <c r="B62" s="252"/>
      <c r="C62" s="252"/>
      <c r="D62" s="252"/>
      <c r="E62" s="252"/>
      <c r="F62" s="252"/>
      <c r="G62" s="253" t="s">
        <v>261</v>
      </c>
      <c r="H62" s="253"/>
      <c r="I62" s="253"/>
      <c r="J62" s="253"/>
      <c r="K62" s="253"/>
      <c r="L62" s="253"/>
      <c r="M62" s="253"/>
      <c r="N62" s="253"/>
      <c r="O62" s="253"/>
      <c r="P62" s="253"/>
      <c r="Q62" s="253"/>
      <c r="R62" s="253"/>
      <c r="S62" s="253"/>
      <c r="T62" s="179"/>
      <c r="U62" s="184" t="str">
        <f>IF(Sheet1!G35="พบ","R","£")</f>
        <v>£</v>
      </c>
      <c r="V62" s="181"/>
      <c r="W62" s="182" t="s">
        <v>238</v>
      </c>
      <c r="X62" s="181"/>
      <c r="Y62" s="181"/>
      <c r="Z62" s="180"/>
      <c r="AA62" s="181"/>
      <c r="AB62" s="184" t="str">
        <f>IF(Sheet1!G35="ไม่พบ","R","£")</f>
        <v>£</v>
      </c>
      <c r="AC62" s="181"/>
      <c r="AD62" s="182" t="s">
        <v>237</v>
      </c>
      <c r="AE62" s="181"/>
      <c r="AF62" s="181"/>
      <c r="AG62" s="181"/>
      <c r="AH62" s="181"/>
      <c r="AI62" s="181"/>
      <c r="AJ62" s="183"/>
      <c r="AK62" s="138"/>
      <c r="AL62" s="138"/>
      <c r="AM62" s="138"/>
      <c r="AN62" s="138"/>
      <c r="AO62" s="138"/>
      <c r="AP62" s="138"/>
      <c r="AQ62" s="138"/>
    </row>
    <row r="63" spans="1:43" ht="64.5" hidden="1" customHeight="1">
      <c r="A63" s="252" t="str">
        <f>IF(F20=0,"ซ่อนช่อง",B20)</f>
        <v>ซ่อนช่อง</v>
      </c>
      <c r="B63" s="252"/>
      <c r="C63" s="252"/>
      <c r="D63" s="252"/>
      <c r="E63" s="252"/>
      <c r="F63" s="252"/>
      <c r="G63" s="253" t="s">
        <v>232</v>
      </c>
      <c r="H63" s="253"/>
      <c r="I63" s="253"/>
      <c r="J63" s="253"/>
      <c r="K63" s="253"/>
      <c r="L63" s="253"/>
      <c r="M63" s="253"/>
      <c r="N63" s="253"/>
      <c r="O63" s="253"/>
      <c r="P63" s="253"/>
      <c r="Q63" s="253"/>
      <c r="R63" s="253"/>
      <c r="S63" s="253"/>
      <c r="T63" s="254" t="e">
        <f>VLOOKUP(A63,Sheet1!A11:G41,4,0)</f>
        <v>#N/A</v>
      </c>
      <c r="U63" s="254"/>
      <c r="V63" s="254"/>
      <c r="W63" s="254"/>
      <c r="X63" s="255" t="e">
        <f>VLOOKUP(A63,Sheet1!A11:G41,5,0)</f>
        <v>#N/A</v>
      </c>
      <c r="Y63" s="255"/>
      <c r="Z63" s="255"/>
      <c r="AA63" s="255"/>
      <c r="AB63" s="255"/>
      <c r="AC63" s="255"/>
      <c r="AD63" s="255"/>
      <c r="AE63" s="255"/>
      <c r="AF63" s="255"/>
      <c r="AG63" s="255"/>
      <c r="AH63" s="255"/>
      <c r="AI63" s="255"/>
      <c r="AJ63" s="255"/>
      <c r="AK63" s="138"/>
      <c r="AL63" s="138"/>
      <c r="AM63" s="138"/>
      <c r="AN63" s="138"/>
      <c r="AO63" s="138"/>
      <c r="AP63" s="138"/>
      <c r="AQ63" s="138"/>
    </row>
    <row r="64" spans="1:43" ht="21.75" hidden="1" customHeight="1">
      <c r="A64" s="252"/>
      <c r="B64" s="252"/>
      <c r="C64" s="252"/>
      <c r="D64" s="252"/>
      <c r="E64" s="252"/>
      <c r="F64" s="252"/>
      <c r="G64" s="253" t="s">
        <v>261</v>
      </c>
      <c r="H64" s="253"/>
      <c r="I64" s="253"/>
      <c r="J64" s="253"/>
      <c r="K64" s="253"/>
      <c r="L64" s="253"/>
      <c r="M64" s="253"/>
      <c r="N64" s="253"/>
      <c r="O64" s="253"/>
      <c r="P64" s="253"/>
      <c r="Q64" s="253"/>
      <c r="R64" s="253"/>
      <c r="S64" s="253"/>
      <c r="T64" s="179"/>
      <c r="U64" s="184" t="str">
        <f>IF(Sheet1!G37="พบ","R","£")</f>
        <v>£</v>
      </c>
      <c r="V64" s="181"/>
      <c r="W64" s="182" t="s">
        <v>238</v>
      </c>
      <c r="X64" s="181"/>
      <c r="Y64" s="181"/>
      <c r="Z64" s="180"/>
      <c r="AA64" s="181"/>
      <c r="AB64" s="184" t="str">
        <f>IF(Sheet1!G37="ไม่พบ","R","£")</f>
        <v>£</v>
      </c>
      <c r="AC64" s="181"/>
      <c r="AD64" s="182" t="s">
        <v>237</v>
      </c>
      <c r="AE64" s="181"/>
      <c r="AF64" s="181"/>
      <c r="AG64" s="181"/>
      <c r="AH64" s="181"/>
      <c r="AI64" s="181"/>
      <c r="AJ64" s="183"/>
      <c r="AK64" s="138"/>
      <c r="AL64" s="138"/>
      <c r="AM64" s="138"/>
      <c r="AN64" s="138"/>
      <c r="AO64" s="138"/>
      <c r="AP64" s="138"/>
      <c r="AQ64" s="138"/>
    </row>
    <row r="65" spans="1:43" ht="64.5" hidden="1" customHeight="1">
      <c r="A65" s="252" t="str">
        <f>IF(Y20=0,"ซ่อนช่อง",S20)</f>
        <v>ซ่อนช่อง</v>
      </c>
      <c r="B65" s="252"/>
      <c r="C65" s="252"/>
      <c r="D65" s="252"/>
      <c r="E65" s="252"/>
      <c r="F65" s="252"/>
      <c r="G65" s="253" t="s">
        <v>232</v>
      </c>
      <c r="H65" s="253"/>
      <c r="I65" s="253"/>
      <c r="J65" s="253"/>
      <c r="K65" s="253"/>
      <c r="L65" s="253"/>
      <c r="M65" s="253"/>
      <c r="N65" s="253"/>
      <c r="O65" s="253"/>
      <c r="P65" s="253"/>
      <c r="Q65" s="253"/>
      <c r="R65" s="253"/>
      <c r="S65" s="253"/>
      <c r="T65" s="254" t="e">
        <f>VLOOKUP(A65,Sheet1!A11:G41,4,0)</f>
        <v>#N/A</v>
      </c>
      <c r="U65" s="254"/>
      <c r="V65" s="254"/>
      <c r="W65" s="254"/>
      <c r="X65" s="255" t="e">
        <f>VLOOKUP(A65,Sheet1!A11:G41,5,0)</f>
        <v>#N/A</v>
      </c>
      <c r="Y65" s="255"/>
      <c r="Z65" s="255"/>
      <c r="AA65" s="255"/>
      <c r="AB65" s="255"/>
      <c r="AC65" s="255"/>
      <c r="AD65" s="255"/>
      <c r="AE65" s="255"/>
      <c r="AF65" s="255"/>
      <c r="AG65" s="255"/>
      <c r="AH65" s="255"/>
      <c r="AI65" s="255"/>
      <c r="AJ65" s="255"/>
      <c r="AK65" s="138"/>
      <c r="AL65" s="138"/>
      <c r="AM65" s="138"/>
      <c r="AN65" s="138"/>
      <c r="AO65" s="138"/>
      <c r="AP65" s="138"/>
      <c r="AQ65" s="138"/>
    </row>
    <row r="66" spans="1:43" ht="21.75" hidden="1" customHeight="1">
      <c r="A66" s="252"/>
      <c r="B66" s="252"/>
      <c r="C66" s="252"/>
      <c r="D66" s="252"/>
      <c r="E66" s="252"/>
      <c r="F66" s="252"/>
      <c r="G66" s="253" t="s">
        <v>261</v>
      </c>
      <c r="H66" s="253"/>
      <c r="I66" s="253"/>
      <c r="J66" s="253"/>
      <c r="K66" s="253"/>
      <c r="L66" s="253"/>
      <c r="M66" s="253"/>
      <c r="N66" s="253"/>
      <c r="O66" s="253"/>
      <c r="P66" s="253"/>
      <c r="Q66" s="253"/>
      <c r="R66" s="253"/>
      <c r="S66" s="253"/>
      <c r="T66" s="179"/>
      <c r="U66" s="184" t="str">
        <f>IF(Sheet1!G38="พบ","R","£")</f>
        <v>£</v>
      </c>
      <c r="V66" s="181"/>
      <c r="W66" s="182" t="s">
        <v>238</v>
      </c>
      <c r="X66" s="181"/>
      <c r="Y66" s="181"/>
      <c r="Z66" s="180"/>
      <c r="AA66" s="181"/>
      <c r="AB66" s="184" t="str">
        <f>IF(Sheet1!G38="ไม่พบ","R","£")</f>
        <v>£</v>
      </c>
      <c r="AC66" s="181"/>
      <c r="AD66" s="182" t="s">
        <v>237</v>
      </c>
      <c r="AE66" s="181"/>
      <c r="AF66" s="181"/>
      <c r="AG66" s="181"/>
      <c r="AH66" s="181"/>
      <c r="AI66" s="181"/>
      <c r="AJ66" s="183"/>
      <c r="AK66" s="138"/>
      <c r="AL66" s="138"/>
      <c r="AM66" s="138"/>
      <c r="AN66" s="138"/>
      <c r="AO66" s="138"/>
      <c r="AP66" s="138"/>
      <c r="AQ66" s="138"/>
    </row>
    <row r="67" spans="1:43" ht="64.5" hidden="1" customHeight="1">
      <c r="A67" s="252" t="str">
        <f>IF(K21=0,"ซ่อนช่อง",B21)</f>
        <v>ซ่อนช่อง</v>
      </c>
      <c r="B67" s="252"/>
      <c r="C67" s="252"/>
      <c r="D67" s="252"/>
      <c r="E67" s="252"/>
      <c r="F67" s="252"/>
      <c r="G67" s="253" t="s">
        <v>232</v>
      </c>
      <c r="H67" s="253"/>
      <c r="I67" s="253"/>
      <c r="J67" s="253"/>
      <c r="K67" s="253"/>
      <c r="L67" s="253"/>
      <c r="M67" s="253"/>
      <c r="N67" s="253"/>
      <c r="O67" s="253"/>
      <c r="P67" s="253"/>
      <c r="Q67" s="253"/>
      <c r="R67" s="253"/>
      <c r="S67" s="253"/>
      <c r="T67" s="254" t="e">
        <f>VLOOKUP(A67,Sheet1!A11:G41,4,0)</f>
        <v>#N/A</v>
      </c>
      <c r="U67" s="254"/>
      <c r="V67" s="254"/>
      <c r="W67" s="254"/>
      <c r="X67" s="255" t="e">
        <f>VLOOKUP(A67,Sheet1!A11:G41,5,0)</f>
        <v>#N/A</v>
      </c>
      <c r="Y67" s="255"/>
      <c r="Z67" s="255"/>
      <c r="AA67" s="255"/>
      <c r="AB67" s="255"/>
      <c r="AC67" s="255"/>
      <c r="AD67" s="255"/>
      <c r="AE67" s="255"/>
      <c r="AF67" s="255"/>
      <c r="AG67" s="255"/>
      <c r="AH67" s="255"/>
      <c r="AI67" s="255"/>
      <c r="AJ67" s="255"/>
      <c r="AK67" s="138"/>
      <c r="AL67" s="138"/>
      <c r="AM67" s="138"/>
      <c r="AN67" s="138"/>
      <c r="AO67" s="138"/>
      <c r="AP67" s="138"/>
      <c r="AQ67" s="138"/>
    </row>
    <row r="68" spans="1:43" ht="21.75" hidden="1" customHeight="1">
      <c r="A68" s="252"/>
      <c r="B68" s="252"/>
      <c r="C68" s="252"/>
      <c r="D68" s="252"/>
      <c r="E68" s="252"/>
      <c r="F68" s="252"/>
      <c r="G68" s="253" t="s">
        <v>261</v>
      </c>
      <c r="H68" s="253"/>
      <c r="I68" s="253"/>
      <c r="J68" s="253"/>
      <c r="K68" s="253"/>
      <c r="L68" s="253"/>
      <c r="M68" s="253"/>
      <c r="N68" s="253"/>
      <c r="O68" s="253"/>
      <c r="P68" s="253"/>
      <c r="Q68" s="253"/>
      <c r="R68" s="253"/>
      <c r="S68" s="253"/>
      <c r="T68" s="179"/>
      <c r="U68" s="184" t="str">
        <f>IF(Sheet1!G40="พบ","R","£")</f>
        <v>£</v>
      </c>
      <c r="V68" s="181"/>
      <c r="W68" s="182" t="s">
        <v>238</v>
      </c>
      <c r="X68" s="181"/>
      <c r="Y68" s="181"/>
      <c r="Z68" s="180"/>
      <c r="AA68" s="181"/>
      <c r="AB68" s="184" t="str">
        <f>IF(Sheet1!G40="ไม่พบ","R","£")</f>
        <v>£</v>
      </c>
      <c r="AC68" s="181"/>
      <c r="AD68" s="182" t="s">
        <v>237</v>
      </c>
      <c r="AE68" s="181"/>
      <c r="AF68" s="181"/>
      <c r="AG68" s="181"/>
      <c r="AH68" s="181"/>
      <c r="AI68" s="181"/>
      <c r="AJ68" s="183"/>
      <c r="AK68" s="138"/>
      <c r="AL68" s="138"/>
      <c r="AM68" s="138"/>
      <c r="AN68" s="138"/>
      <c r="AO68" s="138"/>
      <c r="AP68" s="138"/>
      <c r="AQ68" s="138"/>
    </row>
    <row r="69" spans="1:43" ht="64.5" hidden="1" customHeight="1">
      <c r="A69" s="252" t="str">
        <f>IF(F22=0,"ซ่อนช่อง",B22)</f>
        <v>ซ่อนช่อง</v>
      </c>
      <c r="B69" s="252"/>
      <c r="C69" s="252"/>
      <c r="D69" s="252"/>
      <c r="E69" s="252"/>
      <c r="F69" s="252"/>
      <c r="G69" s="253" t="s">
        <v>232</v>
      </c>
      <c r="H69" s="253"/>
      <c r="I69" s="253"/>
      <c r="J69" s="253"/>
      <c r="K69" s="253"/>
      <c r="L69" s="253"/>
      <c r="M69" s="253"/>
      <c r="N69" s="253"/>
      <c r="O69" s="253"/>
      <c r="P69" s="253"/>
      <c r="Q69" s="253"/>
      <c r="R69" s="253"/>
      <c r="S69" s="253"/>
      <c r="T69" s="254" t="e">
        <f>VLOOKUP(A69,Sheet1!A11:G41,4,0)</f>
        <v>#N/A</v>
      </c>
      <c r="U69" s="254"/>
      <c r="V69" s="254"/>
      <c r="W69" s="254"/>
      <c r="X69" s="255" t="e">
        <f>VLOOKUP(A69,Sheet1!A11:G41,5,0)</f>
        <v>#N/A</v>
      </c>
      <c r="Y69" s="255"/>
      <c r="Z69" s="255"/>
      <c r="AA69" s="255"/>
      <c r="AB69" s="255"/>
      <c r="AC69" s="255"/>
      <c r="AD69" s="255"/>
      <c r="AE69" s="255"/>
      <c r="AF69" s="255"/>
      <c r="AG69" s="255"/>
      <c r="AH69" s="255"/>
      <c r="AI69" s="255"/>
      <c r="AJ69" s="255"/>
      <c r="AK69" s="138"/>
      <c r="AL69" s="138"/>
      <c r="AM69" s="138"/>
      <c r="AN69" s="138"/>
      <c r="AO69" s="138"/>
      <c r="AP69" s="138"/>
      <c r="AQ69" s="138"/>
    </row>
    <row r="70" spans="1:43" ht="21.6" hidden="1" customHeight="1">
      <c r="A70" s="252"/>
      <c r="B70" s="252"/>
      <c r="C70" s="252"/>
      <c r="D70" s="252"/>
      <c r="E70" s="252"/>
      <c r="F70" s="252"/>
      <c r="G70" s="253" t="s">
        <v>261</v>
      </c>
      <c r="H70" s="253"/>
      <c r="I70" s="253"/>
      <c r="J70" s="253"/>
      <c r="K70" s="253"/>
      <c r="L70" s="253"/>
      <c r="M70" s="253"/>
      <c r="N70" s="253"/>
      <c r="O70" s="253"/>
      <c r="P70" s="253"/>
      <c r="Q70" s="253"/>
      <c r="R70" s="253"/>
      <c r="S70" s="253"/>
      <c r="T70" s="179"/>
      <c r="U70" s="184" t="str">
        <f>IF(Sheet1!G41="พบ","R","£")</f>
        <v>£</v>
      </c>
      <c r="V70" s="181"/>
      <c r="W70" s="182" t="s">
        <v>238</v>
      </c>
      <c r="X70" s="181"/>
      <c r="Y70" s="181"/>
      <c r="Z70" s="180"/>
      <c r="AA70" s="181"/>
      <c r="AB70" s="184" t="str">
        <f>IF(Sheet1!G41="ไม่พบ","R","£")</f>
        <v>£</v>
      </c>
      <c r="AC70" s="181"/>
      <c r="AD70" s="182" t="s">
        <v>237</v>
      </c>
      <c r="AE70" s="181"/>
      <c r="AF70" s="181"/>
      <c r="AG70" s="181"/>
      <c r="AH70" s="181"/>
      <c r="AI70" s="181"/>
      <c r="AJ70" s="183"/>
      <c r="AK70" s="138"/>
      <c r="AL70" s="138"/>
      <c r="AM70" s="138"/>
      <c r="AN70" s="138"/>
      <c r="AO70" s="138"/>
      <c r="AP70" s="138"/>
      <c r="AQ70" s="138"/>
    </row>
    <row r="71" spans="1:43" ht="64.5" hidden="1" customHeight="1">
      <c r="A71" s="252" t="str">
        <f>IF(Y22=0,"ซ่อนช่อง",S22)</f>
        <v>ซ่อนช่อง</v>
      </c>
      <c r="B71" s="252"/>
      <c r="C71" s="252"/>
      <c r="D71" s="252"/>
      <c r="E71" s="252"/>
      <c r="F71" s="252"/>
      <c r="G71" s="253" t="s">
        <v>232</v>
      </c>
      <c r="H71" s="253"/>
      <c r="I71" s="253"/>
      <c r="J71" s="253"/>
      <c r="K71" s="253"/>
      <c r="L71" s="253"/>
      <c r="M71" s="253"/>
      <c r="N71" s="253"/>
      <c r="O71" s="253"/>
      <c r="P71" s="253"/>
      <c r="Q71" s="253"/>
      <c r="R71" s="253"/>
      <c r="S71" s="253"/>
      <c r="T71" s="254" t="e">
        <f>VLOOKUP(A71,Sheet1!A15:G45,4,0)</f>
        <v>#N/A</v>
      </c>
      <c r="U71" s="254"/>
      <c r="V71" s="254"/>
      <c r="W71" s="254"/>
      <c r="X71" s="255" t="e">
        <f>VLOOKUP(A71,Sheet1!A15:G45,5,0)</f>
        <v>#N/A</v>
      </c>
      <c r="Y71" s="255"/>
      <c r="Z71" s="255"/>
      <c r="AA71" s="255"/>
      <c r="AB71" s="255"/>
      <c r="AC71" s="255"/>
      <c r="AD71" s="255"/>
      <c r="AE71" s="255"/>
      <c r="AF71" s="255"/>
      <c r="AG71" s="255"/>
      <c r="AH71" s="255"/>
      <c r="AI71" s="255"/>
      <c r="AJ71" s="255"/>
      <c r="AK71" s="138"/>
      <c r="AL71" s="138"/>
      <c r="AM71" s="138"/>
      <c r="AN71" s="138"/>
      <c r="AO71" s="138"/>
      <c r="AP71" s="138"/>
      <c r="AQ71" s="138"/>
    </row>
    <row r="72" spans="1:43" ht="21.75" hidden="1" customHeight="1">
      <c r="A72" s="252"/>
      <c r="B72" s="252"/>
      <c r="C72" s="252"/>
      <c r="D72" s="252"/>
      <c r="E72" s="252"/>
      <c r="F72" s="252"/>
      <c r="G72" s="253" t="s">
        <v>261</v>
      </c>
      <c r="H72" s="253"/>
      <c r="I72" s="253"/>
      <c r="J72" s="253"/>
      <c r="K72" s="253"/>
      <c r="L72" s="253"/>
      <c r="M72" s="253"/>
      <c r="N72" s="253"/>
      <c r="O72" s="253"/>
      <c r="P72" s="253"/>
      <c r="Q72" s="253"/>
      <c r="R72" s="253"/>
      <c r="S72" s="253"/>
      <c r="T72" s="179"/>
      <c r="U72" s="184" t="str">
        <f>IF(Sheet1!G44="พบ","R","£")</f>
        <v>£</v>
      </c>
      <c r="V72" s="181"/>
      <c r="W72" s="182" t="s">
        <v>238</v>
      </c>
      <c r="X72" s="181"/>
      <c r="Y72" s="181"/>
      <c r="Z72" s="180"/>
      <c r="AA72" s="181"/>
      <c r="AB72" s="184" t="str">
        <f>IF(Sheet1!G44="ไม่พบ","R","£")</f>
        <v>£</v>
      </c>
      <c r="AC72" s="181"/>
      <c r="AD72" s="182" t="s">
        <v>237</v>
      </c>
      <c r="AE72" s="181"/>
      <c r="AF72" s="181"/>
      <c r="AG72" s="181"/>
      <c r="AH72" s="181"/>
      <c r="AI72" s="181"/>
      <c r="AJ72" s="183"/>
      <c r="AK72" s="138"/>
      <c r="AL72" s="138"/>
      <c r="AM72" s="138"/>
      <c r="AN72" s="138"/>
      <c r="AO72" s="138"/>
      <c r="AP72" s="138"/>
      <c r="AQ72" s="138"/>
    </row>
    <row r="73" spans="1:43" ht="64.5" hidden="1" customHeight="1">
      <c r="A73" s="252" t="str">
        <f>IF(K23=0,"ซ่อนช่อง",B23)</f>
        <v>ซ่อนช่อง</v>
      </c>
      <c r="B73" s="252"/>
      <c r="C73" s="252"/>
      <c r="D73" s="252"/>
      <c r="E73" s="252"/>
      <c r="F73" s="252"/>
      <c r="G73" s="253" t="s">
        <v>232</v>
      </c>
      <c r="H73" s="253"/>
      <c r="I73" s="253"/>
      <c r="J73" s="253"/>
      <c r="K73" s="253"/>
      <c r="L73" s="253"/>
      <c r="M73" s="253"/>
      <c r="N73" s="253"/>
      <c r="O73" s="253"/>
      <c r="P73" s="253"/>
      <c r="Q73" s="253"/>
      <c r="R73" s="253"/>
      <c r="S73" s="253"/>
      <c r="T73" s="254" t="e">
        <f>VLOOKUP(A73,Sheet1!A15:G45,4,0)</f>
        <v>#N/A</v>
      </c>
      <c r="U73" s="254"/>
      <c r="V73" s="254"/>
      <c r="W73" s="254"/>
      <c r="X73" s="255" t="e">
        <f>VLOOKUP(A73,Sheet1!A15:G45,5,0)</f>
        <v>#N/A</v>
      </c>
      <c r="Y73" s="255"/>
      <c r="Z73" s="255"/>
      <c r="AA73" s="255"/>
      <c r="AB73" s="255"/>
      <c r="AC73" s="255"/>
      <c r="AD73" s="255"/>
      <c r="AE73" s="255"/>
      <c r="AF73" s="255"/>
      <c r="AG73" s="255"/>
      <c r="AH73" s="255"/>
      <c r="AI73" s="255"/>
      <c r="AJ73" s="255"/>
      <c r="AK73" s="138"/>
      <c r="AL73" s="138"/>
      <c r="AM73" s="138"/>
      <c r="AN73" s="138"/>
      <c r="AO73" s="138"/>
      <c r="AP73" s="138"/>
      <c r="AQ73" s="138"/>
    </row>
    <row r="74" spans="1:43" ht="21.6" hidden="1" customHeight="1">
      <c r="A74" s="252"/>
      <c r="B74" s="252"/>
      <c r="C74" s="252"/>
      <c r="D74" s="252"/>
      <c r="E74" s="252"/>
      <c r="F74" s="252"/>
      <c r="G74" s="253" t="s">
        <v>261</v>
      </c>
      <c r="H74" s="253"/>
      <c r="I74" s="253"/>
      <c r="J74" s="253"/>
      <c r="K74" s="253"/>
      <c r="L74" s="253"/>
      <c r="M74" s="253"/>
      <c r="N74" s="253"/>
      <c r="O74" s="253"/>
      <c r="P74" s="253"/>
      <c r="Q74" s="253"/>
      <c r="R74" s="253"/>
      <c r="S74" s="253"/>
      <c r="T74" s="179"/>
      <c r="U74" s="184" t="str">
        <f>IF(Sheet1!G45="พบ","R","£")</f>
        <v>£</v>
      </c>
      <c r="V74" s="181"/>
      <c r="W74" s="182" t="s">
        <v>238</v>
      </c>
      <c r="X74" s="181"/>
      <c r="Y74" s="181"/>
      <c r="Z74" s="180"/>
      <c r="AA74" s="181"/>
      <c r="AB74" s="184" t="str">
        <f>IF(Sheet1!G45="ไม่พบ","R","£")</f>
        <v>£</v>
      </c>
      <c r="AC74" s="181"/>
      <c r="AD74" s="182" t="s">
        <v>237</v>
      </c>
      <c r="AE74" s="181"/>
      <c r="AF74" s="181"/>
      <c r="AG74" s="181"/>
      <c r="AH74" s="181"/>
      <c r="AI74" s="181"/>
      <c r="AJ74" s="183"/>
      <c r="AK74" s="138"/>
      <c r="AL74" s="138"/>
      <c r="AM74" s="138"/>
      <c r="AN74" s="138"/>
      <c r="AO74" s="138"/>
      <c r="AP74" s="138"/>
      <c r="AQ74" s="138"/>
    </row>
    <row r="75" spans="1:43" ht="64.5" hidden="1" customHeight="1">
      <c r="A75" s="252" t="str">
        <f>IF(F24=0,"ซ่อนช่อง",B24)</f>
        <v>ซ่อนช่อง</v>
      </c>
      <c r="B75" s="252"/>
      <c r="C75" s="252"/>
      <c r="D75" s="252"/>
      <c r="E75" s="252"/>
      <c r="F75" s="252"/>
      <c r="G75" s="253" t="s">
        <v>232</v>
      </c>
      <c r="H75" s="253"/>
      <c r="I75" s="253"/>
      <c r="J75" s="253"/>
      <c r="K75" s="253"/>
      <c r="L75" s="253"/>
      <c r="M75" s="253"/>
      <c r="N75" s="253"/>
      <c r="O75" s="253"/>
      <c r="P75" s="253"/>
      <c r="Q75" s="253"/>
      <c r="R75" s="253"/>
      <c r="S75" s="253"/>
      <c r="T75" s="254" t="e">
        <f>VLOOKUP(A75,Sheet1!A17:G47,4,0)</f>
        <v>#N/A</v>
      </c>
      <c r="U75" s="254"/>
      <c r="V75" s="254"/>
      <c r="W75" s="254"/>
      <c r="X75" s="255" t="e">
        <f>VLOOKUP(A75,Sheet1!A17:G47,5,0)</f>
        <v>#N/A</v>
      </c>
      <c r="Y75" s="255"/>
      <c r="Z75" s="255"/>
      <c r="AA75" s="255"/>
      <c r="AB75" s="255"/>
      <c r="AC75" s="255"/>
      <c r="AD75" s="255"/>
      <c r="AE75" s="255"/>
      <c r="AF75" s="255"/>
      <c r="AG75" s="255"/>
      <c r="AH75" s="255"/>
      <c r="AI75" s="255"/>
      <c r="AJ75" s="255"/>
      <c r="AK75" s="138"/>
      <c r="AL75" s="138"/>
      <c r="AM75" s="138"/>
      <c r="AN75" s="138"/>
      <c r="AO75" s="138"/>
      <c r="AP75" s="138"/>
      <c r="AQ75" s="138"/>
    </row>
    <row r="76" spans="1:43" ht="21.6" hidden="1" customHeight="1">
      <c r="A76" s="252"/>
      <c r="B76" s="252"/>
      <c r="C76" s="252"/>
      <c r="D76" s="252"/>
      <c r="E76" s="252"/>
      <c r="F76" s="252"/>
      <c r="G76" s="253" t="s">
        <v>261</v>
      </c>
      <c r="H76" s="253"/>
      <c r="I76" s="253"/>
      <c r="J76" s="253"/>
      <c r="K76" s="253"/>
      <c r="L76" s="253"/>
      <c r="M76" s="253"/>
      <c r="N76" s="253"/>
      <c r="O76" s="253"/>
      <c r="P76" s="253"/>
      <c r="Q76" s="253"/>
      <c r="R76" s="253"/>
      <c r="S76" s="253"/>
      <c r="T76" s="179"/>
      <c r="U76" s="184" t="str">
        <f>IF(Sheet1!G47="พบ","R","£")</f>
        <v>£</v>
      </c>
      <c r="V76" s="181"/>
      <c r="W76" s="182" t="s">
        <v>238</v>
      </c>
      <c r="X76" s="181"/>
      <c r="Y76" s="181"/>
      <c r="Z76" s="180"/>
      <c r="AA76" s="181"/>
      <c r="AB76" s="184" t="str">
        <f>IF(Sheet1!G47="ไม่พบ","R","£")</f>
        <v>£</v>
      </c>
      <c r="AC76" s="181"/>
      <c r="AD76" s="182" t="s">
        <v>237</v>
      </c>
      <c r="AE76" s="181"/>
      <c r="AF76" s="181"/>
      <c r="AG76" s="181"/>
      <c r="AH76" s="181"/>
      <c r="AI76" s="181"/>
      <c r="AJ76" s="183"/>
      <c r="AK76" s="138"/>
      <c r="AL76" s="138"/>
      <c r="AM76" s="138"/>
      <c r="AN76" s="138"/>
      <c r="AO76" s="138"/>
      <c r="AP76" s="138"/>
      <c r="AQ76" s="138"/>
    </row>
    <row r="77" spans="1:43" ht="64.5" hidden="1" customHeight="1">
      <c r="A77" s="252" t="str">
        <f>IF(Y24=0,"ซ่อนช่อง",S24)</f>
        <v>ซ่อนช่อง</v>
      </c>
      <c r="B77" s="252"/>
      <c r="C77" s="252"/>
      <c r="D77" s="252"/>
      <c r="E77" s="252"/>
      <c r="F77" s="252"/>
      <c r="G77" s="253" t="s">
        <v>232</v>
      </c>
      <c r="H77" s="253"/>
      <c r="I77" s="253"/>
      <c r="J77" s="253"/>
      <c r="K77" s="253"/>
      <c r="L77" s="253"/>
      <c r="M77" s="253"/>
      <c r="N77" s="253"/>
      <c r="O77" s="253"/>
      <c r="P77" s="253"/>
      <c r="Q77" s="253"/>
      <c r="R77" s="253"/>
      <c r="S77" s="253"/>
      <c r="T77" s="254" t="e">
        <f>VLOOKUP(A77,Sheet1!A19:G49,4,0)</f>
        <v>#N/A</v>
      </c>
      <c r="U77" s="254"/>
      <c r="V77" s="254"/>
      <c r="W77" s="254"/>
      <c r="X77" s="255" t="e">
        <f>VLOOKUP(A77,Sheet1!A19:G49,5,0)</f>
        <v>#N/A</v>
      </c>
      <c r="Y77" s="255"/>
      <c r="Z77" s="255"/>
      <c r="AA77" s="255"/>
      <c r="AB77" s="255"/>
      <c r="AC77" s="255"/>
      <c r="AD77" s="255"/>
      <c r="AE77" s="255"/>
      <c r="AF77" s="255"/>
      <c r="AG77" s="255"/>
      <c r="AH77" s="255"/>
      <c r="AI77" s="255"/>
      <c r="AJ77" s="255"/>
      <c r="AK77" s="138"/>
      <c r="AL77" s="138"/>
      <c r="AM77" s="138"/>
      <c r="AN77" s="138"/>
      <c r="AO77" s="138"/>
      <c r="AP77" s="138"/>
      <c r="AQ77" s="138"/>
    </row>
    <row r="78" spans="1:43" ht="21.6" hidden="1" customHeight="1">
      <c r="A78" s="252"/>
      <c r="B78" s="252"/>
      <c r="C78" s="252"/>
      <c r="D78" s="252"/>
      <c r="E78" s="252"/>
      <c r="F78" s="252"/>
      <c r="G78" s="253" t="s">
        <v>261</v>
      </c>
      <c r="H78" s="253"/>
      <c r="I78" s="253"/>
      <c r="J78" s="253"/>
      <c r="K78" s="253"/>
      <c r="L78" s="253"/>
      <c r="M78" s="253"/>
      <c r="N78" s="253"/>
      <c r="O78" s="253"/>
      <c r="P78" s="253"/>
      <c r="Q78" s="253"/>
      <c r="R78" s="253"/>
      <c r="S78" s="253"/>
      <c r="T78" s="179"/>
      <c r="U78" s="184" t="str">
        <f>IF(Sheet1!G49="พบ","R","£")</f>
        <v>£</v>
      </c>
      <c r="V78" s="181"/>
      <c r="W78" s="182" t="s">
        <v>238</v>
      </c>
      <c r="X78" s="181"/>
      <c r="Y78" s="181"/>
      <c r="Z78" s="180"/>
      <c r="AA78" s="181"/>
      <c r="AB78" s="184" t="str">
        <f>IF(Sheet1!G49="ไม่พบ","R","£")</f>
        <v>£</v>
      </c>
      <c r="AC78" s="181"/>
      <c r="AD78" s="182" t="s">
        <v>237</v>
      </c>
      <c r="AE78" s="181"/>
      <c r="AF78" s="181"/>
      <c r="AG78" s="181"/>
      <c r="AH78" s="181"/>
      <c r="AI78" s="181"/>
      <c r="AJ78" s="183"/>
      <c r="AK78" s="138"/>
      <c r="AL78" s="138"/>
      <c r="AM78" s="138"/>
      <c r="AN78" s="138"/>
      <c r="AO78" s="138"/>
      <c r="AP78" s="138"/>
      <c r="AQ78" s="138"/>
    </row>
    <row r="79" spans="1:43" ht="64.5" hidden="1" customHeight="1">
      <c r="A79" s="252" t="str">
        <f>IF(K25=0,"ซ่อนช่อง",B25)</f>
        <v>ซ่อนช่อง</v>
      </c>
      <c r="B79" s="252"/>
      <c r="C79" s="252"/>
      <c r="D79" s="252"/>
      <c r="E79" s="252"/>
      <c r="F79" s="252"/>
      <c r="G79" s="253" t="s">
        <v>232</v>
      </c>
      <c r="H79" s="253"/>
      <c r="I79" s="253"/>
      <c r="J79" s="253"/>
      <c r="K79" s="253"/>
      <c r="L79" s="253"/>
      <c r="M79" s="253"/>
      <c r="N79" s="253"/>
      <c r="O79" s="253"/>
      <c r="P79" s="253"/>
      <c r="Q79" s="253"/>
      <c r="R79" s="253"/>
      <c r="S79" s="253"/>
      <c r="T79" s="254" t="e">
        <f>VLOOKUP(A79,Sheet1!A21:G51,4,0)</f>
        <v>#N/A</v>
      </c>
      <c r="U79" s="254"/>
      <c r="V79" s="254"/>
      <c r="W79" s="254"/>
      <c r="X79" s="255" t="e">
        <f>VLOOKUP(A79,Sheet1!A21:G51,5,0)</f>
        <v>#N/A</v>
      </c>
      <c r="Y79" s="255"/>
      <c r="Z79" s="255"/>
      <c r="AA79" s="255"/>
      <c r="AB79" s="255"/>
      <c r="AC79" s="255"/>
      <c r="AD79" s="255"/>
      <c r="AE79" s="255"/>
      <c r="AF79" s="255"/>
      <c r="AG79" s="255"/>
      <c r="AH79" s="255"/>
      <c r="AI79" s="255"/>
      <c r="AJ79" s="255"/>
      <c r="AK79" s="138"/>
      <c r="AL79" s="138"/>
      <c r="AM79" s="138"/>
      <c r="AN79" s="138"/>
      <c r="AO79" s="138"/>
      <c r="AP79" s="138"/>
      <c r="AQ79" s="138"/>
    </row>
    <row r="80" spans="1:43" ht="21.6" hidden="1" customHeight="1">
      <c r="A80" s="252"/>
      <c r="B80" s="252"/>
      <c r="C80" s="252"/>
      <c r="D80" s="252"/>
      <c r="E80" s="252"/>
      <c r="F80" s="252"/>
      <c r="G80" s="253" t="s">
        <v>261</v>
      </c>
      <c r="H80" s="253"/>
      <c r="I80" s="253"/>
      <c r="J80" s="253"/>
      <c r="K80" s="253"/>
      <c r="L80" s="253"/>
      <c r="M80" s="253"/>
      <c r="N80" s="253"/>
      <c r="O80" s="253"/>
      <c r="P80" s="253"/>
      <c r="Q80" s="253"/>
      <c r="R80" s="253"/>
      <c r="S80" s="253"/>
      <c r="T80" s="179"/>
      <c r="U80" s="184" t="str">
        <f>IF(Sheet1!G51="พบ","R","£")</f>
        <v>£</v>
      </c>
      <c r="V80" s="181"/>
      <c r="W80" s="182" t="s">
        <v>238</v>
      </c>
      <c r="X80" s="181"/>
      <c r="Y80" s="181"/>
      <c r="Z80" s="180"/>
      <c r="AA80" s="181"/>
      <c r="AB80" s="184" t="str">
        <f>IF(Sheet1!G51="ไม่พบ","R","£")</f>
        <v>£</v>
      </c>
      <c r="AC80" s="181"/>
      <c r="AD80" s="182" t="s">
        <v>237</v>
      </c>
      <c r="AE80" s="181"/>
      <c r="AF80" s="181"/>
      <c r="AG80" s="181"/>
      <c r="AH80" s="181"/>
      <c r="AI80" s="181"/>
      <c r="AJ80" s="183"/>
      <c r="AK80" s="138"/>
      <c r="AL80" s="138"/>
      <c r="AM80" s="138"/>
      <c r="AN80" s="138"/>
      <c r="AO80" s="138"/>
      <c r="AP80" s="138"/>
      <c r="AQ80" s="138"/>
    </row>
    <row r="81" spans="1:43" ht="64.5" hidden="1" customHeight="1">
      <c r="A81" s="252" t="str">
        <f>IF(F26=0,"ซ่อนช่อง",B26)</f>
        <v>ซ่อนช่อง</v>
      </c>
      <c r="B81" s="252"/>
      <c r="C81" s="252"/>
      <c r="D81" s="252"/>
      <c r="E81" s="252"/>
      <c r="F81" s="252"/>
      <c r="G81" s="253" t="s">
        <v>232</v>
      </c>
      <c r="H81" s="253"/>
      <c r="I81" s="253"/>
      <c r="J81" s="253"/>
      <c r="K81" s="253"/>
      <c r="L81" s="253"/>
      <c r="M81" s="253"/>
      <c r="N81" s="253"/>
      <c r="O81" s="253"/>
      <c r="P81" s="253"/>
      <c r="Q81" s="253"/>
      <c r="R81" s="253"/>
      <c r="S81" s="253"/>
      <c r="T81" s="254" t="e">
        <f>VLOOKUP(A81,Sheet1!A23:G53,4,0)</f>
        <v>#N/A</v>
      </c>
      <c r="U81" s="254"/>
      <c r="V81" s="254"/>
      <c r="W81" s="254"/>
      <c r="X81" s="255" t="e">
        <f>VLOOKUP(A81,Sheet1!A23:G53,5,0)</f>
        <v>#N/A</v>
      </c>
      <c r="Y81" s="255"/>
      <c r="Z81" s="255"/>
      <c r="AA81" s="255"/>
      <c r="AB81" s="255"/>
      <c r="AC81" s="255"/>
      <c r="AD81" s="255"/>
      <c r="AE81" s="255"/>
      <c r="AF81" s="255"/>
      <c r="AG81" s="255"/>
      <c r="AH81" s="255"/>
      <c r="AI81" s="255"/>
      <c r="AJ81" s="255"/>
      <c r="AK81" s="138"/>
      <c r="AL81" s="138"/>
      <c r="AM81" s="138"/>
      <c r="AN81" s="138"/>
      <c r="AO81" s="138"/>
      <c r="AP81" s="138"/>
      <c r="AQ81" s="138"/>
    </row>
    <row r="82" spans="1:43" ht="21.6" hidden="1" customHeight="1">
      <c r="A82" s="252"/>
      <c r="B82" s="252"/>
      <c r="C82" s="252"/>
      <c r="D82" s="252"/>
      <c r="E82" s="252"/>
      <c r="F82" s="252"/>
      <c r="G82" s="253" t="s">
        <v>261</v>
      </c>
      <c r="H82" s="253"/>
      <c r="I82" s="253"/>
      <c r="J82" s="253"/>
      <c r="K82" s="253"/>
      <c r="L82" s="253"/>
      <c r="M82" s="253"/>
      <c r="N82" s="253"/>
      <c r="O82" s="253"/>
      <c r="P82" s="253"/>
      <c r="Q82" s="253"/>
      <c r="R82" s="253"/>
      <c r="S82" s="253"/>
      <c r="T82" s="179"/>
      <c r="U82" s="184" t="str">
        <f>IF(Sheet1!G53="พบ","R","£")</f>
        <v>£</v>
      </c>
      <c r="V82" s="181"/>
      <c r="W82" s="182" t="s">
        <v>238</v>
      </c>
      <c r="X82" s="181"/>
      <c r="Y82" s="181"/>
      <c r="Z82" s="180"/>
      <c r="AA82" s="181"/>
      <c r="AB82" s="184" t="str">
        <f>IF(Sheet1!G53="ไม่พบ","R","£")</f>
        <v>£</v>
      </c>
      <c r="AC82" s="181"/>
      <c r="AD82" s="182" t="s">
        <v>237</v>
      </c>
      <c r="AE82" s="181"/>
      <c r="AF82" s="181"/>
      <c r="AG82" s="181"/>
      <c r="AH82" s="181"/>
      <c r="AI82" s="181"/>
      <c r="AJ82" s="183"/>
      <c r="AK82" s="138"/>
      <c r="AL82" s="138"/>
      <c r="AM82" s="138"/>
      <c r="AN82" s="138"/>
      <c r="AO82" s="138"/>
      <c r="AP82" s="138"/>
      <c r="AQ82" s="138"/>
    </row>
    <row r="83" spans="1:43" ht="64.5" hidden="1" customHeight="1">
      <c r="A83" s="252" t="str">
        <f>IF(Y26=0,"ซ่อนช่อง",S26)</f>
        <v>ซ่อนช่อง</v>
      </c>
      <c r="B83" s="252"/>
      <c r="C83" s="252"/>
      <c r="D83" s="252"/>
      <c r="E83" s="252"/>
      <c r="F83" s="252"/>
      <c r="G83" s="253" t="s">
        <v>232</v>
      </c>
      <c r="H83" s="253"/>
      <c r="I83" s="253"/>
      <c r="J83" s="253"/>
      <c r="K83" s="253"/>
      <c r="L83" s="253"/>
      <c r="M83" s="253"/>
      <c r="N83" s="253"/>
      <c r="O83" s="253"/>
      <c r="P83" s="253"/>
      <c r="Q83" s="253"/>
      <c r="R83" s="253"/>
      <c r="S83" s="253"/>
      <c r="T83" s="254" t="e">
        <f>VLOOKUP(A83,Sheet1!A25:G55,4,0)</f>
        <v>#N/A</v>
      </c>
      <c r="U83" s="254"/>
      <c r="V83" s="254"/>
      <c r="W83" s="254"/>
      <c r="X83" s="255" t="e">
        <f>VLOOKUP(A83,Sheet1!A25:G55,5,0)</f>
        <v>#N/A</v>
      </c>
      <c r="Y83" s="255"/>
      <c r="Z83" s="255"/>
      <c r="AA83" s="255"/>
      <c r="AB83" s="255"/>
      <c r="AC83" s="255"/>
      <c r="AD83" s="255"/>
      <c r="AE83" s="255"/>
      <c r="AF83" s="255"/>
      <c r="AG83" s="255"/>
      <c r="AH83" s="255"/>
      <c r="AI83" s="255"/>
      <c r="AJ83" s="255"/>
      <c r="AK83" s="138"/>
      <c r="AL83" s="138"/>
      <c r="AM83" s="138"/>
      <c r="AN83" s="138"/>
      <c r="AO83" s="138"/>
      <c r="AP83" s="138"/>
      <c r="AQ83" s="138"/>
    </row>
    <row r="84" spans="1:43" ht="21.6" hidden="1" customHeight="1">
      <c r="A84" s="252"/>
      <c r="B84" s="252"/>
      <c r="C84" s="252"/>
      <c r="D84" s="252"/>
      <c r="E84" s="252"/>
      <c r="F84" s="252"/>
      <c r="G84" s="253" t="s">
        <v>261</v>
      </c>
      <c r="H84" s="253"/>
      <c r="I84" s="253"/>
      <c r="J84" s="253"/>
      <c r="K84" s="253"/>
      <c r="L84" s="253"/>
      <c r="M84" s="253"/>
      <c r="N84" s="253"/>
      <c r="O84" s="253"/>
      <c r="P84" s="253"/>
      <c r="Q84" s="253"/>
      <c r="R84" s="253"/>
      <c r="S84" s="253"/>
      <c r="T84" s="179"/>
      <c r="U84" s="184" t="str">
        <f>IF(Sheet1!G55="พบ","R","£")</f>
        <v>£</v>
      </c>
      <c r="V84" s="181"/>
      <c r="W84" s="182" t="s">
        <v>238</v>
      </c>
      <c r="X84" s="181"/>
      <c r="Y84" s="181"/>
      <c r="Z84" s="180"/>
      <c r="AA84" s="181"/>
      <c r="AB84" s="184" t="str">
        <f>IF(Sheet1!G55="ไม่พบ","R","£")</f>
        <v>£</v>
      </c>
      <c r="AC84" s="181"/>
      <c r="AD84" s="182" t="s">
        <v>237</v>
      </c>
      <c r="AE84" s="181"/>
      <c r="AF84" s="181"/>
      <c r="AG84" s="181"/>
      <c r="AH84" s="181"/>
      <c r="AI84" s="181"/>
      <c r="AJ84" s="183"/>
      <c r="AK84" s="138"/>
      <c r="AL84" s="138"/>
      <c r="AM84" s="138"/>
      <c r="AN84" s="138"/>
      <c r="AO84" s="138"/>
      <c r="AP84" s="138"/>
      <c r="AQ84" s="138"/>
    </row>
    <row r="85" spans="1:43" ht="64.5" hidden="1" customHeight="1">
      <c r="A85" s="252" t="str">
        <f>IF(K27=0,"ซ่อนช่อง",B27)</f>
        <v>ซ่อนช่อง</v>
      </c>
      <c r="B85" s="252"/>
      <c r="C85" s="252"/>
      <c r="D85" s="252"/>
      <c r="E85" s="252"/>
      <c r="F85" s="252"/>
      <c r="G85" s="253" t="s">
        <v>232</v>
      </c>
      <c r="H85" s="253"/>
      <c r="I85" s="253"/>
      <c r="J85" s="253"/>
      <c r="K85" s="253"/>
      <c r="L85" s="253"/>
      <c r="M85" s="253"/>
      <c r="N85" s="253"/>
      <c r="O85" s="253"/>
      <c r="P85" s="253"/>
      <c r="Q85" s="253"/>
      <c r="R85" s="253"/>
      <c r="S85" s="253"/>
      <c r="T85" s="254" t="e">
        <f>VLOOKUP(A85,Sheet1!A27:G57,4,0)</f>
        <v>#N/A</v>
      </c>
      <c r="U85" s="254"/>
      <c r="V85" s="254"/>
      <c r="W85" s="254"/>
      <c r="X85" s="255" t="e">
        <f>VLOOKUP(A85,Sheet1!A27:G57,5,0)</f>
        <v>#N/A</v>
      </c>
      <c r="Y85" s="255"/>
      <c r="Z85" s="255"/>
      <c r="AA85" s="255"/>
      <c r="AB85" s="255"/>
      <c r="AC85" s="255"/>
      <c r="AD85" s="255"/>
      <c r="AE85" s="255"/>
      <c r="AF85" s="255"/>
      <c r="AG85" s="255"/>
      <c r="AH85" s="255"/>
      <c r="AI85" s="255"/>
      <c r="AJ85" s="255"/>
      <c r="AK85" s="138"/>
      <c r="AL85" s="138"/>
      <c r="AM85" s="138"/>
      <c r="AN85" s="138"/>
      <c r="AO85" s="138"/>
      <c r="AP85" s="138"/>
      <c r="AQ85" s="138"/>
    </row>
    <row r="86" spans="1:43" ht="21.6" hidden="1" customHeight="1">
      <c r="A86" s="252"/>
      <c r="B86" s="252"/>
      <c r="C86" s="252"/>
      <c r="D86" s="252"/>
      <c r="E86" s="252"/>
      <c r="F86" s="252"/>
      <c r="G86" s="253" t="s">
        <v>261</v>
      </c>
      <c r="H86" s="253"/>
      <c r="I86" s="253"/>
      <c r="J86" s="253"/>
      <c r="K86" s="253"/>
      <c r="L86" s="253"/>
      <c r="M86" s="253"/>
      <c r="N86" s="253"/>
      <c r="O86" s="253"/>
      <c r="P86" s="253"/>
      <c r="Q86" s="253"/>
      <c r="R86" s="253"/>
      <c r="S86" s="253"/>
      <c r="T86" s="179"/>
      <c r="U86" s="184" t="str">
        <f>IF(Sheet1!G57="พบ","R","£")</f>
        <v>£</v>
      </c>
      <c r="V86" s="181"/>
      <c r="W86" s="182" t="s">
        <v>238</v>
      </c>
      <c r="X86" s="181"/>
      <c r="Y86" s="181"/>
      <c r="Z86" s="180"/>
      <c r="AA86" s="181"/>
      <c r="AB86" s="184" t="str">
        <f>IF(Sheet1!G57="ไม่พบ","R","£")</f>
        <v>£</v>
      </c>
      <c r="AC86" s="181"/>
      <c r="AD86" s="182" t="s">
        <v>237</v>
      </c>
      <c r="AE86" s="181"/>
      <c r="AF86" s="181"/>
      <c r="AG86" s="181"/>
      <c r="AH86" s="181"/>
      <c r="AI86" s="181"/>
      <c r="AJ86" s="183"/>
      <c r="AK86" s="138"/>
      <c r="AL86" s="138"/>
      <c r="AM86" s="138"/>
      <c r="AN86" s="138"/>
      <c r="AO86" s="138"/>
      <c r="AP86" s="138"/>
      <c r="AQ86" s="138"/>
    </row>
    <row r="87" spans="1:43" ht="64.5" hidden="1" customHeight="1">
      <c r="A87" s="252" t="str">
        <f>IF(F28=0,"ซ่อนช่อง",B28)</f>
        <v>ซ่อนช่อง</v>
      </c>
      <c r="B87" s="252"/>
      <c r="C87" s="252"/>
      <c r="D87" s="252"/>
      <c r="E87" s="252"/>
      <c r="F87" s="252"/>
      <c r="G87" s="253" t="s">
        <v>232</v>
      </c>
      <c r="H87" s="253"/>
      <c r="I87" s="253"/>
      <c r="J87" s="253"/>
      <c r="K87" s="253"/>
      <c r="L87" s="253"/>
      <c r="M87" s="253"/>
      <c r="N87" s="253"/>
      <c r="O87" s="253"/>
      <c r="P87" s="253"/>
      <c r="Q87" s="253"/>
      <c r="R87" s="253"/>
      <c r="S87" s="253"/>
      <c r="T87" s="254" t="e">
        <f>VLOOKUP(A87,Sheet1!A29:G59,4,0)</f>
        <v>#N/A</v>
      </c>
      <c r="U87" s="254"/>
      <c r="V87" s="254"/>
      <c r="W87" s="254"/>
      <c r="X87" s="255" t="e">
        <f>VLOOKUP(A87,Sheet1!A29:G59,5,0)</f>
        <v>#N/A</v>
      </c>
      <c r="Y87" s="255"/>
      <c r="Z87" s="255"/>
      <c r="AA87" s="255"/>
      <c r="AB87" s="255"/>
      <c r="AC87" s="255"/>
      <c r="AD87" s="255"/>
      <c r="AE87" s="255"/>
      <c r="AF87" s="255"/>
      <c r="AG87" s="255"/>
      <c r="AH87" s="255"/>
      <c r="AI87" s="255"/>
      <c r="AJ87" s="255"/>
      <c r="AK87" s="138"/>
      <c r="AL87" s="138"/>
      <c r="AM87" s="138"/>
      <c r="AN87" s="138"/>
      <c r="AO87" s="138"/>
      <c r="AP87" s="138"/>
      <c r="AQ87" s="138"/>
    </row>
    <row r="88" spans="1:43" ht="21.6" hidden="1" customHeight="1">
      <c r="A88" s="252"/>
      <c r="B88" s="252"/>
      <c r="C88" s="252"/>
      <c r="D88" s="252"/>
      <c r="E88" s="252"/>
      <c r="F88" s="252"/>
      <c r="G88" s="253" t="s">
        <v>261</v>
      </c>
      <c r="H88" s="253"/>
      <c r="I88" s="253"/>
      <c r="J88" s="253"/>
      <c r="K88" s="253"/>
      <c r="L88" s="253"/>
      <c r="M88" s="253"/>
      <c r="N88" s="253"/>
      <c r="O88" s="253"/>
      <c r="P88" s="253"/>
      <c r="Q88" s="253"/>
      <c r="R88" s="253"/>
      <c r="S88" s="253"/>
      <c r="T88" s="179"/>
      <c r="U88" s="184" t="str">
        <f>IF(Sheet1!G59="พบ","R","£")</f>
        <v>£</v>
      </c>
      <c r="V88" s="181"/>
      <c r="W88" s="182" t="s">
        <v>238</v>
      </c>
      <c r="X88" s="181"/>
      <c r="Y88" s="181"/>
      <c r="Z88" s="180"/>
      <c r="AA88" s="181"/>
      <c r="AB88" s="184" t="str">
        <f>IF(Sheet1!G59="ไม่พบ","R","£")</f>
        <v>£</v>
      </c>
      <c r="AC88" s="181"/>
      <c r="AD88" s="182" t="s">
        <v>237</v>
      </c>
      <c r="AE88" s="181"/>
      <c r="AF88" s="181"/>
      <c r="AG88" s="181"/>
      <c r="AH88" s="181"/>
      <c r="AI88" s="181"/>
      <c r="AJ88" s="183"/>
      <c r="AK88" s="138"/>
      <c r="AL88" s="138"/>
      <c r="AM88" s="138"/>
      <c r="AN88" s="138"/>
      <c r="AO88" s="138"/>
      <c r="AP88" s="138"/>
      <c r="AQ88" s="138"/>
    </row>
    <row r="89" spans="1:43" ht="64.5" hidden="1" customHeight="1">
      <c r="A89" s="252" t="str">
        <f>IF(Y28=0,"ซ่อนช่อง",S28)</f>
        <v>ซ่อนช่อง</v>
      </c>
      <c r="B89" s="252"/>
      <c r="C89" s="252"/>
      <c r="D89" s="252"/>
      <c r="E89" s="252"/>
      <c r="F89" s="252"/>
      <c r="G89" s="253" t="s">
        <v>232</v>
      </c>
      <c r="H89" s="253"/>
      <c r="I89" s="253"/>
      <c r="J89" s="253"/>
      <c r="K89" s="253"/>
      <c r="L89" s="253"/>
      <c r="M89" s="253"/>
      <c r="N89" s="253"/>
      <c r="O89" s="253"/>
      <c r="P89" s="253"/>
      <c r="Q89" s="253"/>
      <c r="R89" s="253"/>
      <c r="S89" s="253"/>
      <c r="T89" s="254" t="e">
        <f>VLOOKUP(A89,Sheet1!A31:G61,4,0)</f>
        <v>#N/A</v>
      </c>
      <c r="U89" s="254"/>
      <c r="V89" s="254"/>
      <c r="W89" s="254"/>
      <c r="X89" s="255" t="e">
        <f>VLOOKUP(A89,Sheet1!A31:G61,5,0)</f>
        <v>#N/A</v>
      </c>
      <c r="Y89" s="255"/>
      <c r="Z89" s="255"/>
      <c r="AA89" s="255"/>
      <c r="AB89" s="255"/>
      <c r="AC89" s="255"/>
      <c r="AD89" s="255"/>
      <c r="AE89" s="255"/>
      <c r="AF89" s="255"/>
      <c r="AG89" s="255"/>
      <c r="AH89" s="255"/>
      <c r="AI89" s="255"/>
      <c r="AJ89" s="255"/>
      <c r="AK89" s="138"/>
      <c r="AL89" s="138"/>
      <c r="AM89" s="138"/>
      <c r="AN89" s="138"/>
      <c r="AO89" s="138"/>
      <c r="AP89" s="138"/>
      <c r="AQ89" s="138"/>
    </row>
    <row r="90" spans="1:43" ht="21.6" hidden="1" customHeight="1">
      <c r="A90" s="252"/>
      <c r="B90" s="252"/>
      <c r="C90" s="252"/>
      <c r="D90" s="252"/>
      <c r="E90" s="252"/>
      <c r="F90" s="252"/>
      <c r="G90" s="253" t="s">
        <v>261</v>
      </c>
      <c r="H90" s="253"/>
      <c r="I90" s="253"/>
      <c r="J90" s="253"/>
      <c r="K90" s="253"/>
      <c r="L90" s="253"/>
      <c r="M90" s="253"/>
      <c r="N90" s="253"/>
      <c r="O90" s="253"/>
      <c r="P90" s="253"/>
      <c r="Q90" s="253"/>
      <c r="R90" s="253"/>
      <c r="S90" s="253"/>
      <c r="T90" s="179"/>
      <c r="U90" s="184" t="str">
        <f>IF(Sheet1!G61="พบ","R","£")</f>
        <v>£</v>
      </c>
      <c r="V90" s="181"/>
      <c r="W90" s="182" t="s">
        <v>238</v>
      </c>
      <c r="X90" s="181"/>
      <c r="Y90" s="181"/>
      <c r="Z90" s="180"/>
      <c r="AA90" s="181"/>
      <c r="AB90" s="184" t="str">
        <f>IF(Sheet1!G61="ไม่พบ","R","£")</f>
        <v>£</v>
      </c>
      <c r="AC90" s="181"/>
      <c r="AD90" s="182" t="s">
        <v>237</v>
      </c>
      <c r="AE90" s="181"/>
      <c r="AF90" s="181"/>
      <c r="AG90" s="181"/>
      <c r="AH90" s="181"/>
      <c r="AI90" s="181"/>
      <c r="AJ90" s="183"/>
      <c r="AK90" s="138"/>
      <c r="AL90" s="138"/>
      <c r="AM90" s="138"/>
      <c r="AN90" s="138"/>
      <c r="AO90" s="138"/>
      <c r="AP90" s="138"/>
      <c r="AQ90" s="138"/>
    </row>
    <row r="91" spans="1:43" ht="6" customHeight="1">
      <c r="A91" s="19"/>
      <c r="B91" s="137"/>
      <c r="AC91" s="138"/>
      <c r="AD91" s="138"/>
      <c r="AE91" s="138"/>
      <c r="AF91" s="138"/>
      <c r="AG91" s="138"/>
      <c r="AH91" s="138"/>
      <c r="AI91" s="138"/>
      <c r="AJ91" s="138"/>
      <c r="AK91" s="138"/>
      <c r="AL91" s="138"/>
      <c r="AM91" s="138"/>
      <c r="AN91" s="138"/>
      <c r="AO91" s="138"/>
      <c r="AP91" s="138"/>
      <c r="AQ91" s="138"/>
    </row>
    <row r="92" spans="1:43">
      <c r="A92" s="19"/>
      <c r="B92" s="137" t="s">
        <v>230</v>
      </c>
      <c r="F92" s="269" t="str">
        <f>IF(Sheet1!B43&lt;&gt;"","เห็นควรยึด","")</f>
        <v/>
      </c>
      <c r="G92" s="269"/>
      <c r="H92" s="269"/>
      <c r="I92" s="269"/>
      <c r="J92" s="269"/>
      <c r="K92" s="269"/>
      <c r="L92" s="269"/>
      <c r="M92" s="269"/>
      <c r="N92" s="269"/>
      <c r="O92" s="269"/>
      <c r="P92" s="269"/>
      <c r="Q92" s="269"/>
      <c r="R92" s="269"/>
      <c r="S92" s="269"/>
      <c r="T92" s="269"/>
      <c r="U92" s="269"/>
      <c r="V92" s="269"/>
      <c r="W92" s="269"/>
      <c r="X92" s="269"/>
      <c r="Y92" s="269"/>
      <c r="Z92" s="269"/>
      <c r="AA92" s="269"/>
      <c r="AB92" s="269"/>
      <c r="AC92" s="269"/>
      <c r="AD92" s="269"/>
      <c r="AE92" s="269"/>
      <c r="AF92" s="269"/>
      <c r="AG92" s="269"/>
      <c r="AH92" s="269"/>
      <c r="AI92" s="269"/>
      <c r="AJ92" s="138"/>
      <c r="AK92" s="138"/>
      <c r="AL92" s="138"/>
      <c r="AM92" s="138"/>
      <c r="AN92" s="138"/>
      <c r="AO92" s="138"/>
      <c r="AP92" s="138"/>
      <c r="AQ92" s="138"/>
    </row>
    <row r="93" spans="1:43">
      <c r="A93" s="19"/>
      <c r="B93" s="137"/>
      <c r="F93" s="269" t="str">
        <f>IF(Sheet1!B43&lt;&gt;"",Sheet1!B43,"")</f>
        <v/>
      </c>
      <c r="G93" s="269"/>
      <c r="H93" s="269"/>
      <c r="I93" s="269"/>
      <c r="J93" s="269"/>
      <c r="K93" s="269"/>
      <c r="L93" s="269"/>
      <c r="M93" s="269"/>
      <c r="N93" s="269"/>
      <c r="O93" s="269"/>
      <c r="P93" s="269"/>
      <c r="Q93" s="269"/>
      <c r="R93" s="269"/>
      <c r="S93" s="269"/>
      <c r="T93" s="269"/>
      <c r="U93" s="269"/>
      <c r="V93" s="269"/>
      <c r="W93" s="269"/>
      <c r="X93" s="269"/>
      <c r="Y93" s="269"/>
      <c r="Z93" s="269"/>
      <c r="AA93" s="269"/>
      <c r="AB93" s="269"/>
      <c r="AC93" s="269"/>
      <c r="AD93" s="269"/>
      <c r="AE93" s="269"/>
      <c r="AF93" s="269"/>
      <c r="AG93" s="269"/>
      <c r="AH93" s="269"/>
      <c r="AI93" s="269"/>
      <c r="AJ93" s="138"/>
      <c r="AK93" s="138"/>
      <c r="AL93" s="138"/>
      <c r="AM93" s="138"/>
      <c r="AN93" s="138"/>
      <c r="AO93" s="138"/>
      <c r="AP93" s="138"/>
      <c r="AQ93" s="138"/>
    </row>
    <row r="94" spans="1:43">
      <c r="A94" s="19"/>
      <c r="B94" s="137"/>
      <c r="F94" s="269" t="str">
        <f>IF(Sheet1!B43&lt;&gt;"",CONCATENATE(Sheet1!D43,"  ",IF(Sheet1!E43="ไม่พบ",Sheet1!E43,CONCATENATE(TEXT(Sheet1!E43,"#,##")," บาท ไม่รวมสิ่งปลูกสร้าง"))),"")</f>
        <v/>
      </c>
      <c r="G94" s="269"/>
      <c r="H94" s="269"/>
      <c r="I94" s="269"/>
      <c r="J94" s="269"/>
      <c r="K94" s="269"/>
      <c r="L94" s="269"/>
      <c r="M94" s="269"/>
      <c r="N94" s="269"/>
      <c r="O94" s="269"/>
      <c r="P94" s="269"/>
      <c r="Q94" s="269"/>
      <c r="R94" s="269"/>
      <c r="S94" s="269"/>
      <c r="T94" s="269"/>
      <c r="U94" s="269"/>
      <c r="V94" s="269"/>
      <c r="W94" s="269"/>
      <c r="X94" s="269"/>
      <c r="Y94" s="269"/>
      <c r="Z94" s="269"/>
      <c r="AA94" s="269"/>
      <c r="AB94" s="269"/>
      <c r="AC94" s="269"/>
      <c r="AD94" s="269"/>
      <c r="AE94" s="269"/>
      <c r="AF94" s="269"/>
      <c r="AG94" s="269"/>
      <c r="AH94" s="269"/>
      <c r="AI94" s="269"/>
      <c r="AJ94" s="138"/>
      <c r="AK94" s="138"/>
      <c r="AL94" s="138"/>
      <c r="AM94" s="138"/>
      <c r="AN94" s="138"/>
      <c r="AO94" s="138"/>
      <c r="AP94" s="138"/>
      <c r="AQ94" s="138"/>
    </row>
    <row r="95" spans="1:43">
      <c r="A95" s="19"/>
      <c r="B95" s="137"/>
      <c r="F95" s="140"/>
      <c r="G95" s="140"/>
      <c r="H95" s="140"/>
      <c r="I95" s="140"/>
      <c r="J95" s="140"/>
      <c r="K95" s="140"/>
      <c r="L95" s="140"/>
      <c r="M95" s="140"/>
      <c r="N95" s="140"/>
      <c r="O95" s="140"/>
      <c r="P95" s="140"/>
      <c r="Q95" s="140"/>
      <c r="R95" s="140"/>
      <c r="S95" s="140"/>
      <c r="T95" s="140"/>
      <c r="U95" s="140"/>
      <c r="V95" s="140"/>
      <c r="W95" s="140"/>
      <c r="X95" s="140"/>
      <c r="Y95" s="140"/>
      <c r="Z95" s="140"/>
      <c r="AA95" s="140"/>
      <c r="AB95" s="140"/>
      <c r="AC95" s="140"/>
      <c r="AD95" s="140"/>
      <c r="AE95" s="140"/>
      <c r="AF95" s="140"/>
      <c r="AG95" s="140"/>
      <c r="AH95" s="140"/>
      <c r="AI95" s="140"/>
      <c r="AJ95" s="138"/>
      <c r="AK95" s="138"/>
      <c r="AL95" s="138"/>
      <c r="AM95" s="138"/>
      <c r="AN95" s="138"/>
      <c r="AO95" s="138"/>
      <c r="AP95" s="138"/>
      <c r="AQ95" s="138"/>
    </row>
    <row r="96" spans="1:43">
      <c r="A96" s="139"/>
      <c r="Y96" s="140" t="s">
        <v>54</v>
      </c>
    </row>
    <row r="97" spans="22:25">
      <c r="Y97" s="140"/>
    </row>
    <row r="98" spans="22:25">
      <c r="Y98" s="140" t="s">
        <v>204</v>
      </c>
    </row>
    <row r="99" spans="22:25">
      <c r="Y99" s="140" t="s">
        <v>98</v>
      </c>
    </row>
    <row r="100" spans="22:25">
      <c r="Y100" s="140" t="s">
        <v>56</v>
      </c>
    </row>
    <row r="102" spans="22:25">
      <c r="V102" s="140"/>
    </row>
    <row r="103" spans="22:25">
      <c r="V103" s="140"/>
    </row>
    <row r="110" spans="22:25">
      <c r="V110" s="140"/>
    </row>
    <row r="111" spans="22:25">
      <c r="V111" s="140"/>
    </row>
    <row r="115" spans="3:22">
      <c r="C115" s="140"/>
      <c r="D115" s="140"/>
      <c r="E115" s="140"/>
      <c r="F115" s="140"/>
      <c r="G115" s="140"/>
      <c r="H115" s="140"/>
      <c r="I115" s="140"/>
      <c r="J115" s="140"/>
      <c r="K115" s="140"/>
      <c r="L115" s="140"/>
      <c r="M115" s="140"/>
      <c r="N115" s="140"/>
      <c r="O115" s="140"/>
      <c r="P115" s="140"/>
      <c r="Q115" s="140"/>
      <c r="R115" s="140"/>
      <c r="S115" s="140"/>
      <c r="T115" s="140"/>
      <c r="U115" s="140"/>
      <c r="V115" s="140"/>
    </row>
    <row r="116" spans="3:22">
      <c r="C116" s="140"/>
      <c r="D116" s="140"/>
      <c r="E116" s="140"/>
      <c r="F116" s="140"/>
      <c r="G116" s="140"/>
      <c r="H116" s="140"/>
      <c r="I116" s="140"/>
      <c r="J116" s="140"/>
      <c r="K116" s="140"/>
      <c r="L116" s="140"/>
      <c r="M116" s="140"/>
      <c r="N116" s="140"/>
      <c r="O116" s="140"/>
      <c r="P116" s="140"/>
      <c r="Q116" s="140"/>
      <c r="R116" s="140"/>
      <c r="S116" s="140"/>
      <c r="T116" s="140"/>
      <c r="U116" s="140"/>
      <c r="V116" s="140"/>
    </row>
    <row r="358" spans="25:25">
      <c r="Y358" s="2">
        <v>325</v>
      </c>
    </row>
  </sheetData>
  <mergeCells count="200">
    <mergeCell ref="K23:AJ23"/>
    <mergeCell ref="K25:AJ25"/>
    <mergeCell ref="K27:AJ27"/>
    <mergeCell ref="K9:AJ9"/>
    <mergeCell ref="K11:AJ11"/>
    <mergeCell ref="K13:AJ13"/>
    <mergeCell ref="K15:AJ15"/>
    <mergeCell ref="K17:AJ17"/>
    <mergeCell ref="K19:AJ19"/>
    <mergeCell ref="K21:AJ21"/>
    <mergeCell ref="F22:R22"/>
    <mergeCell ref="F24:R24"/>
    <mergeCell ref="X7:AC7"/>
    <mergeCell ref="K7:P7"/>
    <mergeCell ref="U4:V4"/>
    <mergeCell ref="G69:S69"/>
    <mergeCell ref="T69:W69"/>
    <mergeCell ref="X69:AJ69"/>
    <mergeCell ref="G70:S70"/>
    <mergeCell ref="G65:S65"/>
    <mergeCell ref="T65:W65"/>
    <mergeCell ref="X65:AJ65"/>
    <mergeCell ref="G66:S66"/>
    <mergeCell ref="G57:S57"/>
    <mergeCell ref="T57:W57"/>
    <mergeCell ref="X57:AJ57"/>
    <mergeCell ref="G58:S58"/>
    <mergeCell ref="G49:S49"/>
    <mergeCell ref="T49:W49"/>
    <mergeCell ref="X49:AJ49"/>
    <mergeCell ref="G50:S50"/>
    <mergeCell ref="G41:S41"/>
    <mergeCell ref="T41:W41"/>
    <mergeCell ref="X41:AJ41"/>
    <mergeCell ref="G42:S42"/>
    <mergeCell ref="F26:R26"/>
    <mergeCell ref="A67:F68"/>
    <mergeCell ref="G67:S67"/>
    <mergeCell ref="T67:W67"/>
    <mergeCell ref="X67:AJ67"/>
    <mergeCell ref="G68:S68"/>
    <mergeCell ref="G61:S61"/>
    <mergeCell ref="T61:W61"/>
    <mergeCell ref="X61:AJ61"/>
    <mergeCell ref="G62:S62"/>
    <mergeCell ref="A63:F64"/>
    <mergeCell ref="G63:S63"/>
    <mergeCell ref="T63:W63"/>
    <mergeCell ref="X63:AJ63"/>
    <mergeCell ref="G64:S64"/>
    <mergeCell ref="A59:F60"/>
    <mergeCell ref="G59:S59"/>
    <mergeCell ref="T59:W59"/>
    <mergeCell ref="X59:AJ59"/>
    <mergeCell ref="G60:S60"/>
    <mergeCell ref="G53:S53"/>
    <mergeCell ref="T53:W53"/>
    <mergeCell ref="X53:AJ53"/>
    <mergeCell ref="G54:S54"/>
    <mergeCell ref="A55:F56"/>
    <mergeCell ref="G55:S55"/>
    <mergeCell ref="T55:W55"/>
    <mergeCell ref="X55:AJ55"/>
    <mergeCell ref="G56:S56"/>
    <mergeCell ref="A51:F52"/>
    <mergeCell ref="G51:S51"/>
    <mergeCell ref="T51:W51"/>
    <mergeCell ref="X51:AJ51"/>
    <mergeCell ref="G52:S52"/>
    <mergeCell ref="G45:S45"/>
    <mergeCell ref="T45:W45"/>
    <mergeCell ref="X45:AJ45"/>
    <mergeCell ref="G46:S46"/>
    <mergeCell ref="A47:F48"/>
    <mergeCell ref="G47:S47"/>
    <mergeCell ref="T47:W47"/>
    <mergeCell ref="X47:AJ47"/>
    <mergeCell ref="G48:S48"/>
    <mergeCell ref="A43:F44"/>
    <mergeCell ref="G43:S43"/>
    <mergeCell ref="T43:W43"/>
    <mergeCell ref="X43:AJ43"/>
    <mergeCell ref="G44:S44"/>
    <mergeCell ref="G37:S37"/>
    <mergeCell ref="T37:W37"/>
    <mergeCell ref="X37:AJ37"/>
    <mergeCell ref="G38:S38"/>
    <mergeCell ref="A39:F40"/>
    <mergeCell ref="G39:S39"/>
    <mergeCell ref="T39:W39"/>
    <mergeCell ref="X39:AJ39"/>
    <mergeCell ref="G40:S40"/>
    <mergeCell ref="F28:R28"/>
    <mergeCell ref="Y28:AJ28"/>
    <mergeCell ref="A33:F34"/>
    <mergeCell ref="G33:S33"/>
    <mergeCell ref="T33:W33"/>
    <mergeCell ref="X33:AJ33"/>
    <mergeCell ref="G34:S34"/>
    <mergeCell ref="A35:F36"/>
    <mergeCell ref="G35:S35"/>
    <mergeCell ref="T35:W35"/>
    <mergeCell ref="X35:AJ35"/>
    <mergeCell ref="G36:S36"/>
    <mergeCell ref="F92:AI92"/>
    <mergeCell ref="F93:AI93"/>
    <mergeCell ref="F94:AI94"/>
    <mergeCell ref="D5:R5"/>
    <mergeCell ref="F6:AJ6"/>
    <mergeCell ref="Y10:AJ10"/>
    <mergeCell ref="Y12:AJ12"/>
    <mergeCell ref="Y14:AJ14"/>
    <mergeCell ref="Y16:AJ16"/>
    <mergeCell ref="Y18:AJ18"/>
    <mergeCell ref="Y20:AJ20"/>
    <mergeCell ref="Y22:AJ22"/>
    <mergeCell ref="Y24:AJ24"/>
    <mergeCell ref="Y26:AJ26"/>
    <mergeCell ref="X30:AJ30"/>
    <mergeCell ref="X31:AJ31"/>
    <mergeCell ref="T30:W30"/>
    <mergeCell ref="G30:S30"/>
    <mergeCell ref="G31:S31"/>
    <mergeCell ref="G32:S32"/>
    <mergeCell ref="T31:W31"/>
    <mergeCell ref="A31:F32"/>
    <mergeCell ref="A71:F72"/>
    <mergeCell ref="G71:S71"/>
    <mergeCell ref="A2:AI2"/>
    <mergeCell ref="A30:F30"/>
    <mergeCell ref="A69:F70"/>
    <mergeCell ref="W5:AJ5"/>
    <mergeCell ref="S5:V5"/>
    <mergeCell ref="E4:T4"/>
    <mergeCell ref="W4:AJ4"/>
    <mergeCell ref="C7:J7"/>
    <mergeCell ref="Q7:W7"/>
    <mergeCell ref="AD7:AJ7"/>
    <mergeCell ref="F10:R10"/>
    <mergeCell ref="F12:R12"/>
    <mergeCell ref="F14:R14"/>
    <mergeCell ref="A65:F66"/>
    <mergeCell ref="A61:F62"/>
    <mergeCell ref="A57:F58"/>
    <mergeCell ref="A53:F54"/>
    <mergeCell ref="A49:F50"/>
    <mergeCell ref="A45:F46"/>
    <mergeCell ref="A41:F42"/>
    <mergeCell ref="A37:F38"/>
    <mergeCell ref="F16:R16"/>
    <mergeCell ref="F18:R18"/>
    <mergeCell ref="F20:R20"/>
    <mergeCell ref="T71:W71"/>
    <mergeCell ref="X71:AJ71"/>
    <mergeCell ref="G72:S72"/>
    <mergeCell ref="A73:F74"/>
    <mergeCell ref="G73:S73"/>
    <mergeCell ref="T73:W73"/>
    <mergeCell ref="X73:AJ73"/>
    <mergeCell ref="G74:S74"/>
    <mergeCell ref="A75:F76"/>
    <mergeCell ref="G75:S75"/>
    <mergeCell ref="T75:W75"/>
    <mergeCell ref="X75:AJ75"/>
    <mergeCell ref="G76:S76"/>
    <mergeCell ref="A77:F78"/>
    <mergeCell ref="G77:S77"/>
    <mergeCell ref="T77:W77"/>
    <mergeCell ref="X77:AJ77"/>
    <mergeCell ref="G78:S78"/>
    <mergeCell ref="A79:F80"/>
    <mergeCell ref="G79:S79"/>
    <mergeCell ref="T79:W79"/>
    <mergeCell ref="X79:AJ79"/>
    <mergeCell ref="G80:S80"/>
    <mergeCell ref="A81:F82"/>
    <mergeCell ref="G81:S81"/>
    <mergeCell ref="T81:W81"/>
    <mergeCell ref="X81:AJ81"/>
    <mergeCell ref="G82:S82"/>
    <mergeCell ref="A83:F84"/>
    <mergeCell ref="G83:S83"/>
    <mergeCell ref="T83:W83"/>
    <mergeCell ref="X83:AJ83"/>
    <mergeCell ref="G84:S84"/>
    <mergeCell ref="A89:F90"/>
    <mergeCell ref="G89:S89"/>
    <mergeCell ref="T89:W89"/>
    <mergeCell ref="X89:AJ89"/>
    <mergeCell ref="G90:S90"/>
    <mergeCell ref="A85:F86"/>
    <mergeCell ref="G85:S85"/>
    <mergeCell ref="T85:W85"/>
    <mergeCell ref="X85:AJ85"/>
    <mergeCell ref="G86:S86"/>
    <mergeCell ref="A87:F88"/>
    <mergeCell ref="G87:S87"/>
    <mergeCell ref="T87:W87"/>
    <mergeCell ref="X87:AJ87"/>
    <mergeCell ref="G88:S88"/>
  </mergeCells>
  <phoneticPr fontId="35" type="noConversion"/>
  <conditionalFormatting sqref="A31:F42 A43 A45:F90">
    <cfRule type="expression" dxfId="14" priority="13">
      <formula>$A31="ซ่อนช่อง"</formula>
    </cfRule>
  </conditionalFormatting>
  <conditionalFormatting sqref="A31:AJ90">
    <cfRule type="expression" dxfId="13" priority="1">
      <formula>$A31="ซ่อนช่อง"</formula>
    </cfRule>
  </conditionalFormatting>
  <conditionalFormatting sqref="B9">
    <cfRule type="expression" dxfId="12" priority="16">
      <formula>$K9=0</formula>
    </cfRule>
  </conditionalFormatting>
  <conditionalFormatting sqref="B10 B12 B14 B16 B18 B20 B22 B24 B26 B28">
    <cfRule type="expression" dxfId="11" priority="12">
      <formula>$F10=0</formula>
    </cfRule>
  </conditionalFormatting>
  <conditionalFormatting sqref="B11">
    <cfRule type="expression" dxfId="10" priority="10">
      <formula>$K11=0</formula>
    </cfRule>
  </conditionalFormatting>
  <conditionalFormatting sqref="B13">
    <cfRule type="expression" dxfId="9" priority="9">
      <formula>$K13=0</formula>
    </cfRule>
  </conditionalFormatting>
  <conditionalFormatting sqref="B15">
    <cfRule type="expression" dxfId="8" priority="8">
      <formula>$K15=0</formula>
    </cfRule>
  </conditionalFormatting>
  <conditionalFormatting sqref="B17">
    <cfRule type="expression" dxfId="7" priority="7">
      <formula>$K17=0</formula>
    </cfRule>
  </conditionalFormatting>
  <conditionalFormatting sqref="B19">
    <cfRule type="expression" dxfId="6" priority="6">
      <formula>$K19=0</formula>
    </cfRule>
  </conditionalFormatting>
  <conditionalFormatting sqref="B21">
    <cfRule type="expression" dxfId="5" priority="5">
      <formula>$K21=0</formula>
    </cfRule>
  </conditionalFormatting>
  <conditionalFormatting sqref="B23">
    <cfRule type="expression" dxfId="4" priority="4">
      <formula>$K23=0</formula>
    </cfRule>
  </conditionalFormatting>
  <conditionalFormatting sqref="B25">
    <cfRule type="expression" dxfId="3" priority="3">
      <formula>$K25=0</formula>
    </cfRule>
  </conditionalFormatting>
  <conditionalFormatting sqref="B27">
    <cfRule type="expression" dxfId="2" priority="2">
      <formula>$K27=0</formula>
    </cfRule>
  </conditionalFormatting>
  <conditionalFormatting sqref="S10 S12 S14 S16 S18 S20 S22 S24 S26 S28">
    <cfRule type="expression" dxfId="1" priority="11">
      <formula>$Y10=0</formula>
    </cfRule>
  </conditionalFormatting>
  <dataValidations disablePrompts="1" count="1">
    <dataValidation type="list" allowBlank="1" showInputMessage="1" showErrorMessage="1" sqref="V102:V103 V110:V111 C115:V11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tabSelected="1" view="pageLayout" topLeftCell="A45" zoomScaleNormal="100" workbookViewId="0">
      <selection activeCell="A48" sqref="A48:XFD48"/>
    </sheetView>
  </sheetViews>
  <sheetFormatPr defaultColWidth="8.8984375" defaultRowHeight="21"/>
  <cols>
    <col min="1" max="21" width="2" style="2" customWidth="1"/>
    <col min="22" max="22" width="4.3984375" style="2" customWidth="1"/>
    <col min="23" max="44" width="2" style="2" customWidth="1"/>
    <col min="45" max="45" width="12.09765625" style="2" bestFit="1" customWidth="1"/>
    <col min="46" max="46" width="17" style="2" customWidth="1"/>
    <col min="47" max="16384" width="8.8984375" style="2"/>
  </cols>
  <sheetData>
    <row r="1" spans="1:48" ht="66" customHeight="1">
      <c r="S1" s="283"/>
      <c r="T1" s="283"/>
      <c r="U1" s="283"/>
      <c r="V1" s="283"/>
      <c r="W1" s="283"/>
      <c r="X1" s="283"/>
      <c r="Y1" s="283"/>
      <c r="AQ1" s="198" t="s">
        <v>290</v>
      </c>
      <c r="AR1" s="198"/>
    </row>
    <row r="2" spans="1:48" ht="10.5" customHeight="1">
      <c r="S2" s="140"/>
      <c r="T2" s="140"/>
      <c r="U2" s="140"/>
      <c r="V2" s="140"/>
      <c r="W2" s="140"/>
      <c r="X2" s="140"/>
      <c r="Y2" s="140"/>
      <c r="AQ2" s="198"/>
      <c r="AR2" s="198"/>
    </row>
    <row r="3" spans="1:48">
      <c r="O3" s="2" t="s">
        <v>266</v>
      </c>
      <c r="Q3" s="188"/>
      <c r="R3" s="284" t="s">
        <v>267</v>
      </c>
      <c r="S3" s="284"/>
      <c r="T3" s="284"/>
      <c r="U3" s="284"/>
      <c r="V3" s="284"/>
      <c r="W3" s="284"/>
      <c r="X3" s="284"/>
      <c r="Y3" s="284"/>
      <c r="Z3" s="284"/>
      <c r="AA3" s="284"/>
      <c r="AB3" s="284"/>
      <c r="AC3" s="284"/>
      <c r="AD3" s="284"/>
    </row>
    <row r="4" spans="1:48">
      <c r="A4" s="283" t="s">
        <v>264</v>
      </c>
      <c r="B4" s="283"/>
      <c r="C4" s="283"/>
      <c r="D4" s="283"/>
      <c r="E4" s="283"/>
      <c r="F4" s="283"/>
      <c r="G4" s="283"/>
      <c r="H4" s="283"/>
      <c r="I4" s="283"/>
      <c r="J4" s="283"/>
      <c r="K4" s="283"/>
      <c r="L4" s="283"/>
      <c r="M4" s="283"/>
      <c r="N4" s="283"/>
      <c r="O4" s="283"/>
      <c r="P4" s="283"/>
      <c r="Q4" s="283"/>
      <c r="R4" s="283"/>
      <c r="S4" s="283"/>
      <c r="T4" s="283"/>
      <c r="U4" s="283"/>
      <c r="V4" s="283"/>
      <c r="W4" s="283"/>
      <c r="X4" s="283"/>
      <c r="Y4" s="283"/>
      <c r="Z4" s="283"/>
      <c r="AA4" s="283"/>
      <c r="AB4" s="283"/>
      <c r="AC4" s="283"/>
      <c r="AD4" s="283"/>
      <c r="AE4" s="283"/>
      <c r="AF4" s="283"/>
      <c r="AG4" s="283"/>
      <c r="AH4" s="283"/>
      <c r="AI4" s="283"/>
      <c r="AJ4" s="283"/>
      <c r="AK4" s="283"/>
      <c r="AL4" s="283"/>
      <c r="AM4" s="283"/>
      <c r="AN4" s="283"/>
      <c r="AO4" s="283"/>
      <c r="AP4" s="283"/>
      <c r="AQ4" s="283"/>
      <c r="AR4" s="140"/>
    </row>
    <row r="5" spans="1:48">
      <c r="M5" s="2" t="s">
        <v>268</v>
      </c>
      <c r="P5" s="260"/>
      <c r="Q5" s="260"/>
      <c r="R5" s="260"/>
      <c r="S5" s="260"/>
      <c r="T5" s="260"/>
      <c r="U5" s="260"/>
      <c r="V5" s="260"/>
      <c r="W5" s="260"/>
      <c r="X5" s="260"/>
      <c r="Y5" s="260"/>
      <c r="Z5" s="260"/>
      <c r="AA5" s="260"/>
      <c r="AB5" s="260"/>
      <c r="AC5" s="260"/>
      <c r="AD5" s="260"/>
      <c r="AE5" s="260"/>
    </row>
    <row r="6" spans="1:48">
      <c r="AC6" s="143" t="s">
        <v>265</v>
      </c>
      <c r="AD6" s="260" t="s">
        <v>368</v>
      </c>
      <c r="AE6" s="260"/>
      <c r="AF6" s="260"/>
      <c r="AG6" s="260"/>
      <c r="AH6" s="260"/>
      <c r="AI6" s="260"/>
      <c r="AJ6" s="260"/>
      <c r="AK6" s="260"/>
      <c r="AL6" s="260"/>
      <c r="AM6" s="260"/>
      <c r="AN6" s="260"/>
      <c r="AO6" s="260"/>
      <c r="AP6" s="260"/>
      <c r="AQ6" s="260"/>
      <c r="AR6" s="140"/>
    </row>
    <row r="7" spans="1:48">
      <c r="X7" s="143" t="s">
        <v>62</v>
      </c>
      <c r="Y7" s="260"/>
      <c r="Z7" s="260"/>
      <c r="AA7" s="283" t="s">
        <v>269</v>
      </c>
      <c r="AB7" s="283"/>
      <c r="AC7" s="283"/>
      <c r="AD7" s="261"/>
      <c r="AE7" s="261"/>
      <c r="AF7" s="261"/>
      <c r="AG7" s="261"/>
      <c r="AH7" s="261"/>
      <c r="AI7" s="261"/>
      <c r="AJ7" s="286" t="s">
        <v>270</v>
      </c>
      <c r="AK7" s="286"/>
      <c r="AL7" s="286"/>
      <c r="AM7" s="286"/>
      <c r="AN7" s="286"/>
      <c r="AO7" s="261">
        <v>2567</v>
      </c>
      <c r="AP7" s="261"/>
      <c r="AQ7" s="261"/>
      <c r="AR7" s="140"/>
    </row>
    <row r="8" spans="1:48">
      <c r="D8" s="2" t="s">
        <v>271</v>
      </c>
      <c r="G8" s="271" t="s">
        <v>272</v>
      </c>
      <c r="H8" s="271"/>
      <c r="I8" s="271"/>
      <c r="J8" s="271"/>
      <c r="K8" s="271"/>
      <c r="L8" s="271"/>
      <c r="M8" s="271"/>
      <c r="N8" s="271"/>
      <c r="O8" s="271"/>
      <c r="P8" s="271"/>
      <c r="Q8" s="271"/>
      <c r="R8" s="271"/>
      <c r="S8" s="271"/>
      <c r="T8" s="271"/>
      <c r="U8" s="271"/>
      <c r="V8" s="271"/>
      <c r="W8" s="271"/>
      <c r="X8" s="271"/>
      <c r="Y8" s="271"/>
      <c r="Z8" s="271"/>
      <c r="AA8" s="271"/>
      <c r="AB8" s="283" t="s">
        <v>273</v>
      </c>
      <c r="AC8" s="283"/>
      <c r="AD8" s="283"/>
      <c r="AE8" s="283"/>
      <c r="AF8" s="260">
        <f>Sheet1!D8</f>
        <v>28</v>
      </c>
      <c r="AG8" s="260"/>
      <c r="AH8" s="260"/>
      <c r="AI8" s="260"/>
      <c r="AL8" s="143" t="s">
        <v>274</v>
      </c>
      <c r="AM8" s="260" t="s">
        <v>275</v>
      </c>
      <c r="AN8" s="260"/>
      <c r="AO8" s="260"/>
      <c r="AP8" s="260"/>
      <c r="AQ8" s="260"/>
      <c r="AR8" s="140"/>
    </row>
    <row r="9" spans="1:48">
      <c r="H9" s="2" t="str">
        <f>CONCATENATE("( โดย ",Sheet1!B8," (",TEXT(Sheet1!F8,"[$-,100]0-0000-00000-00-0"),") แทน )")</f>
        <v>( โดย นายปฏิยุทธ์ ฟองแก้ว (1-5601-00415-10-9) แทน )</v>
      </c>
      <c r="I9" s="189"/>
      <c r="J9" s="189"/>
    </row>
    <row r="10" spans="1:48">
      <c r="A10" s="283" t="s">
        <v>278</v>
      </c>
      <c r="B10" s="283"/>
      <c r="C10" s="283"/>
      <c r="D10" s="260" t="s">
        <v>275</v>
      </c>
      <c r="E10" s="260"/>
      <c r="F10" s="260"/>
      <c r="G10" s="260"/>
      <c r="H10" s="260"/>
      <c r="I10" s="283" t="s">
        <v>280</v>
      </c>
      <c r="J10" s="283"/>
      <c r="K10" s="283"/>
      <c r="L10" s="283"/>
      <c r="M10" s="283"/>
      <c r="N10" s="260">
        <v>470</v>
      </c>
      <c r="O10" s="260"/>
      <c r="P10" s="260"/>
      <c r="Q10" s="260"/>
      <c r="R10" s="283" t="s">
        <v>281</v>
      </c>
      <c r="S10" s="283"/>
      <c r="T10" s="260" t="s">
        <v>152</v>
      </c>
      <c r="U10" s="260"/>
      <c r="V10" s="260"/>
      <c r="W10" s="260"/>
      <c r="X10" s="283" t="s">
        <v>282</v>
      </c>
      <c r="Y10" s="283"/>
      <c r="Z10" s="260" t="s">
        <v>284</v>
      </c>
      <c r="AA10" s="260"/>
      <c r="AB10" s="260"/>
      <c r="AC10" s="260"/>
      <c r="AD10" s="260"/>
      <c r="AE10" s="260"/>
      <c r="AF10" s="260"/>
      <c r="AG10" s="260"/>
      <c r="AH10" s="283" t="s">
        <v>283</v>
      </c>
      <c r="AI10" s="283"/>
      <c r="AJ10" s="283"/>
      <c r="AK10" s="283"/>
      <c r="AL10" s="260" t="s">
        <v>152</v>
      </c>
      <c r="AM10" s="260"/>
      <c r="AN10" s="260"/>
      <c r="AO10" s="260"/>
      <c r="AP10" s="260"/>
      <c r="AQ10" s="260"/>
      <c r="AR10" s="140"/>
    </row>
    <row r="11" spans="1:48">
      <c r="A11" s="2" t="s">
        <v>279</v>
      </c>
      <c r="F11" s="260" t="s">
        <v>287</v>
      </c>
      <c r="G11" s="260"/>
      <c r="H11" s="260"/>
      <c r="I11" s="260"/>
      <c r="J11" s="260"/>
      <c r="K11" s="260"/>
      <c r="L11" s="283" t="s">
        <v>285</v>
      </c>
      <c r="M11" s="283"/>
      <c r="N11" s="283"/>
      <c r="O11" s="283"/>
      <c r="P11" s="260" t="s">
        <v>344</v>
      </c>
      <c r="Q11" s="260"/>
      <c r="R11" s="260"/>
      <c r="S11" s="260"/>
      <c r="T11" s="260"/>
      <c r="U11" s="260"/>
      <c r="V11" s="260"/>
      <c r="W11" s="260"/>
      <c r="X11" s="283" t="s">
        <v>286</v>
      </c>
      <c r="Y11" s="283"/>
      <c r="Z11" s="283"/>
      <c r="AA11" s="261" t="s">
        <v>291</v>
      </c>
      <c r="AB11" s="261"/>
      <c r="AC11" s="261"/>
      <c r="AD11" s="261"/>
      <c r="AE11" s="261"/>
      <c r="AF11" s="261"/>
      <c r="AG11" s="261"/>
      <c r="AH11" s="283" t="s">
        <v>288</v>
      </c>
      <c r="AI11" s="283"/>
      <c r="AJ11" s="260" t="s">
        <v>292</v>
      </c>
      <c r="AK11" s="260"/>
      <c r="AL11" s="260"/>
      <c r="AM11" s="260"/>
      <c r="AN11" s="260"/>
      <c r="AO11" s="260"/>
      <c r="AP11" s="260"/>
      <c r="AQ11" s="260"/>
      <c r="AR11" s="140"/>
    </row>
    <row r="12" spans="1:48">
      <c r="A12" s="285"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สาขาฝาง ด้วยระบบสารสนเทศและขอให้ถ้อยคำด้วยความสัตย์จริงว่า</v>
      </c>
      <c r="B12" s="285"/>
      <c r="C12" s="285"/>
      <c r="D12" s="285"/>
      <c r="E12" s="285"/>
      <c r="F12" s="285"/>
      <c r="G12" s="285"/>
      <c r="H12" s="285"/>
      <c r="I12" s="285"/>
      <c r="J12" s="285"/>
      <c r="K12" s="285"/>
      <c r="L12" s="285"/>
      <c r="M12" s="285"/>
      <c r="N12" s="285"/>
      <c r="O12" s="285"/>
      <c r="P12" s="285"/>
      <c r="Q12" s="285"/>
      <c r="R12" s="285"/>
      <c r="S12" s="285"/>
      <c r="T12" s="285"/>
      <c r="U12" s="285"/>
      <c r="V12" s="285"/>
      <c r="W12" s="285"/>
      <c r="X12" s="285"/>
      <c r="Y12" s="285"/>
      <c r="Z12" s="285"/>
      <c r="AA12" s="285"/>
      <c r="AB12" s="285"/>
      <c r="AC12" s="285"/>
      <c r="AD12" s="285"/>
      <c r="AE12" s="285"/>
      <c r="AF12" s="285"/>
      <c r="AG12" s="285"/>
      <c r="AH12" s="285"/>
      <c r="AI12" s="285"/>
      <c r="AJ12" s="285"/>
      <c r="AK12" s="285"/>
      <c r="AL12" s="285"/>
      <c r="AM12" s="285"/>
      <c r="AN12" s="285"/>
      <c r="AO12" s="285"/>
      <c r="AP12" s="285"/>
      <c r="AQ12" s="285"/>
      <c r="AR12" s="187"/>
      <c r="AS12" s="196" t="s">
        <v>265</v>
      </c>
    </row>
    <row r="13" spans="1:48">
      <c r="A13" s="285"/>
      <c r="B13" s="285"/>
      <c r="C13" s="285"/>
      <c r="D13" s="285"/>
      <c r="E13" s="285"/>
      <c r="F13" s="285"/>
      <c r="G13" s="285"/>
      <c r="H13" s="285"/>
      <c r="I13" s="285"/>
      <c r="J13" s="285"/>
      <c r="K13" s="285"/>
      <c r="L13" s="285"/>
      <c r="M13" s="285"/>
      <c r="N13" s="285"/>
      <c r="O13" s="285"/>
      <c r="P13" s="285"/>
      <c r="Q13" s="285"/>
      <c r="R13" s="285"/>
      <c r="S13" s="285"/>
      <c r="T13" s="285"/>
      <c r="U13" s="285"/>
      <c r="V13" s="285"/>
      <c r="W13" s="285"/>
      <c r="X13" s="285"/>
      <c r="Y13" s="285"/>
      <c r="Z13" s="285"/>
      <c r="AA13" s="285"/>
      <c r="AB13" s="285"/>
      <c r="AC13" s="285"/>
      <c r="AD13" s="285"/>
      <c r="AE13" s="285"/>
      <c r="AF13" s="285"/>
      <c r="AG13" s="285"/>
      <c r="AH13" s="285"/>
      <c r="AI13" s="285"/>
      <c r="AJ13" s="285"/>
      <c r="AK13" s="285"/>
      <c r="AL13" s="285"/>
      <c r="AM13" s="285"/>
      <c r="AN13" s="285"/>
      <c r="AO13" s="285"/>
      <c r="AP13" s="285"/>
      <c r="AQ13" s="285"/>
      <c r="AR13" s="187"/>
      <c r="AS13" s="289" t="s">
        <v>365</v>
      </c>
      <c r="AT13" s="290"/>
    </row>
    <row r="14" spans="1:48">
      <c r="A14" s="285"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ตามคำพิพากษาของศาลจังหวัดฝาง ในคดีหมายเลขดำที่ ผบ.1185/2561 ในคดีหมายเลขแดงที่  ผบ.1383/2561 ลว.8 พฤศจิกายน 2561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5"/>
      <c r="C14" s="285"/>
      <c r="D14" s="285"/>
      <c r="E14" s="285"/>
      <c r="F14" s="285"/>
      <c r="G14" s="285"/>
      <c r="H14" s="285"/>
      <c r="I14" s="285"/>
      <c r="J14" s="285"/>
      <c r="K14" s="285"/>
      <c r="L14" s="285"/>
      <c r="M14" s="285"/>
      <c r="N14" s="285"/>
      <c r="O14" s="285"/>
      <c r="P14" s="285"/>
      <c r="Q14" s="285"/>
      <c r="R14" s="285"/>
      <c r="S14" s="285"/>
      <c r="T14" s="285"/>
      <c r="U14" s="285"/>
      <c r="V14" s="285"/>
      <c r="W14" s="285"/>
      <c r="X14" s="285"/>
      <c r="Y14" s="285"/>
      <c r="Z14" s="285"/>
      <c r="AA14" s="285"/>
      <c r="AB14" s="285"/>
      <c r="AC14" s="285"/>
      <c r="AD14" s="285"/>
      <c r="AE14" s="285"/>
      <c r="AF14" s="285"/>
      <c r="AG14" s="285"/>
      <c r="AH14" s="285"/>
      <c r="AI14" s="285"/>
      <c r="AJ14" s="285"/>
      <c r="AK14" s="285"/>
      <c r="AL14" s="285"/>
      <c r="AM14" s="285"/>
      <c r="AN14" s="285"/>
      <c r="AO14" s="285"/>
      <c r="AP14" s="285"/>
      <c r="AQ14" s="285"/>
      <c r="AR14" s="187"/>
    </row>
    <row r="15" spans="1:48">
      <c r="A15" s="285"/>
      <c r="B15" s="285"/>
      <c r="C15" s="285"/>
      <c r="D15" s="285"/>
      <c r="E15" s="285"/>
      <c r="F15" s="285"/>
      <c r="G15" s="285"/>
      <c r="H15" s="285"/>
      <c r="I15" s="285"/>
      <c r="J15" s="285"/>
      <c r="K15" s="285"/>
      <c r="L15" s="285"/>
      <c r="M15" s="285"/>
      <c r="N15" s="285"/>
      <c r="O15" s="285"/>
      <c r="P15" s="285"/>
      <c r="Q15" s="285"/>
      <c r="R15" s="285"/>
      <c r="S15" s="285"/>
      <c r="T15" s="285"/>
      <c r="U15" s="285"/>
      <c r="V15" s="285"/>
      <c r="W15" s="285"/>
      <c r="X15" s="285"/>
      <c r="Y15" s="285"/>
      <c r="Z15" s="285"/>
      <c r="AA15" s="285"/>
      <c r="AB15" s="285"/>
      <c r="AC15" s="285"/>
      <c r="AD15" s="285"/>
      <c r="AE15" s="285"/>
      <c r="AF15" s="285"/>
      <c r="AG15" s="285"/>
      <c r="AH15" s="285"/>
      <c r="AI15" s="285"/>
      <c r="AJ15" s="285"/>
      <c r="AK15" s="285"/>
      <c r="AL15" s="285"/>
      <c r="AM15" s="285"/>
      <c r="AN15" s="285"/>
      <c r="AO15" s="285"/>
      <c r="AP15" s="285"/>
      <c r="AQ15" s="285"/>
      <c r="AR15" s="187"/>
    </row>
    <row r="16" spans="1:48">
      <c r="A16" s="285"/>
      <c r="B16" s="285"/>
      <c r="C16" s="285"/>
      <c r="D16" s="285"/>
      <c r="E16" s="285"/>
      <c r="F16" s="285"/>
      <c r="G16" s="285"/>
      <c r="H16" s="285"/>
      <c r="I16" s="285"/>
      <c r="J16" s="285"/>
      <c r="K16" s="285"/>
      <c r="L16" s="285"/>
      <c r="M16" s="285"/>
      <c r="N16" s="285"/>
      <c r="O16" s="285"/>
      <c r="P16" s="285"/>
      <c r="Q16" s="285"/>
      <c r="R16" s="285"/>
      <c r="S16" s="285"/>
      <c r="T16" s="285"/>
      <c r="U16" s="285"/>
      <c r="V16" s="285"/>
      <c r="W16" s="285"/>
      <c r="X16" s="285"/>
      <c r="Y16" s="285"/>
      <c r="Z16" s="285"/>
      <c r="AA16" s="285"/>
      <c r="AB16" s="285"/>
      <c r="AC16" s="285"/>
      <c r="AD16" s="285"/>
      <c r="AE16" s="285"/>
      <c r="AF16" s="285"/>
      <c r="AG16" s="285"/>
      <c r="AH16" s="285"/>
      <c r="AI16" s="285"/>
      <c r="AJ16" s="285"/>
      <c r="AK16" s="285"/>
      <c r="AL16" s="285"/>
      <c r="AM16" s="285"/>
      <c r="AN16" s="285"/>
      <c r="AO16" s="285"/>
      <c r="AP16" s="285"/>
      <c r="AQ16" s="285"/>
      <c r="AR16" s="187"/>
      <c r="AS16" s="172" t="s">
        <v>289</v>
      </c>
      <c r="AT16" s="217" t="s">
        <v>333</v>
      </c>
      <c r="AU16" s="216">
        <f>COUNTIF(C17:N32,"ซ่อนช่อง")</f>
        <v>10</v>
      </c>
      <c r="AV16" s="215" t="s">
        <v>334</v>
      </c>
    </row>
    <row r="17" spans="1:45">
      <c r="A17" s="188"/>
      <c r="B17" s="188"/>
      <c r="C17" s="262" t="str">
        <f>IF(AS17="","ซ่อนช่อง",CONCATENATE("1. ",VLOOKUP(AS17,Table1[#All],2,0)))</f>
        <v>1. นางสาวอรญษ โยธาใหญ่</v>
      </c>
      <c r="D17" s="262"/>
      <c r="E17" s="262"/>
      <c r="F17" s="262"/>
      <c r="G17" s="262"/>
      <c r="H17" s="262"/>
      <c r="I17" s="262"/>
      <c r="J17" s="262"/>
      <c r="K17" s="262"/>
      <c r="L17" s="262"/>
      <c r="M17" s="262"/>
      <c r="N17" s="262"/>
      <c r="O17" s="212"/>
      <c r="P17" s="188" t="str">
        <f t="shared" ref="P17:P18" si="0">IF(AS17="","",AS17)</f>
        <v>จำเลย1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91">
        <f>IF(AS17="","",VLOOKUP(AS17,Table1[#All],3,0))</f>
        <v>3500900361719</v>
      </c>
      <c r="AE17" s="291"/>
      <c r="AF17" s="291"/>
      <c r="AG17" s="291"/>
      <c r="AH17" s="291"/>
      <c r="AI17" s="291"/>
      <c r="AJ17" s="291"/>
      <c r="AK17" s="291"/>
      <c r="AL17" s="201"/>
      <c r="AM17" s="188"/>
      <c r="AN17" s="188"/>
      <c r="AO17" s="188"/>
      <c r="AP17" s="188"/>
      <c r="AQ17" s="188"/>
      <c r="AS17" s="197" t="s">
        <v>363</v>
      </c>
    </row>
    <row r="18" spans="1:45">
      <c r="A18" s="193"/>
      <c r="B18" s="193"/>
      <c r="C18" s="287" t="str">
        <f>IF(AS18="","ซ่อนช่อง",CONCATENATE("2. ",VLOOKUP(AS18,Table1[#All],2,0)))</f>
        <v>2. นายพรมมา โป่งแก้ว</v>
      </c>
      <c r="D18" s="287"/>
      <c r="E18" s="287"/>
      <c r="F18" s="287"/>
      <c r="G18" s="287"/>
      <c r="H18" s="287"/>
      <c r="I18" s="287"/>
      <c r="J18" s="287"/>
      <c r="K18" s="287"/>
      <c r="L18" s="287"/>
      <c r="M18" s="287"/>
      <c r="N18" s="287"/>
      <c r="O18" s="194"/>
      <c r="P18" s="193" t="str">
        <f t="shared" si="0"/>
        <v>คู่สมรสจำเลยที่1</v>
      </c>
      <c r="Q18" s="193"/>
      <c r="R18" s="193"/>
      <c r="S18" s="193"/>
      <c r="T18" s="193"/>
      <c r="U18" s="193"/>
      <c r="V18" s="193"/>
      <c r="W18" s="193" t="str">
        <f t="shared" si="1"/>
        <v>เลขบัตรประชาชน</v>
      </c>
      <c r="X18" s="193"/>
      <c r="Y18" s="193"/>
      <c r="Z18" s="193"/>
      <c r="AA18" s="193"/>
      <c r="AB18" s="193"/>
      <c r="AC18" s="193"/>
      <c r="AD18" s="288">
        <f>IF(AS18="","",VLOOKUP(AS18,Table1[#All],3,0))</f>
        <v>3500900356057</v>
      </c>
      <c r="AE18" s="288"/>
      <c r="AF18" s="288"/>
      <c r="AG18" s="288"/>
      <c r="AH18" s="288"/>
      <c r="AI18" s="288"/>
      <c r="AJ18" s="288"/>
      <c r="AK18" s="288"/>
      <c r="AL18" s="195"/>
      <c r="AM18" s="193"/>
      <c r="AN18" s="193"/>
      <c r="AO18" s="193"/>
      <c r="AP18" s="193"/>
      <c r="AQ18" s="193"/>
      <c r="AS18" s="197" t="s">
        <v>364</v>
      </c>
    </row>
    <row r="19" spans="1:45">
      <c r="A19" s="193"/>
      <c r="B19" s="193"/>
      <c r="C19" s="287" t="str">
        <f>IF(AS19="","ซ่อนช่อง",CONCATENATE("3. ",VLOOKUP(AS19,Table1[#All],2,0)))</f>
        <v>3. นายประสาน ธิติเศรษฐโสภณ</v>
      </c>
      <c r="D19" s="287"/>
      <c r="E19" s="287"/>
      <c r="F19" s="287"/>
      <c r="G19" s="287"/>
      <c r="H19" s="287"/>
      <c r="I19" s="287"/>
      <c r="J19" s="287"/>
      <c r="K19" s="287"/>
      <c r="L19" s="287"/>
      <c r="M19" s="287"/>
      <c r="N19" s="287"/>
      <c r="O19" s="194"/>
      <c r="P19" s="193" t="str">
        <f>IF(AS19="","",AS19)</f>
        <v>ทายาทโดยธรรม ผู้ค้ำที่ 1</v>
      </c>
      <c r="Q19" s="193"/>
      <c r="R19" s="193"/>
      <c r="S19" s="193"/>
      <c r="T19" s="193"/>
      <c r="U19" s="193"/>
      <c r="V19" s="193"/>
      <c r="W19" s="193" t="str">
        <f>IF(AS19="","","เลขบัตรประชาชน")</f>
        <v>เลขบัตรประชาชน</v>
      </c>
      <c r="X19" s="193"/>
      <c r="Y19" s="193"/>
      <c r="Z19" s="193"/>
      <c r="AA19" s="193"/>
      <c r="AB19" s="193"/>
      <c r="AC19" s="193"/>
      <c r="AD19" s="288">
        <f>IF(AS19="","",VLOOKUP(AS19,Table1[#All],3,0))</f>
        <v>3500900361743</v>
      </c>
      <c r="AE19" s="288"/>
      <c r="AF19" s="288"/>
      <c r="AG19" s="288"/>
      <c r="AH19" s="288"/>
      <c r="AI19" s="288"/>
      <c r="AJ19" s="288"/>
      <c r="AK19" s="288"/>
      <c r="AL19" s="195"/>
      <c r="AM19" s="193"/>
      <c r="AN19" s="193"/>
      <c r="AO19" s="193"/>
      <c r="AP19" s="193"/>
      <c r="AQ19" s="193"/>
      <c r="AS19" s="197" t="s">
        <v>358</v>
      </c>
    </row>
    <row r="20" spans="1:45">
      <c r="A20" s="193"/>
      <c r="B20" s="193"/>
      <c r="C20" s="287" t="str">
        <f>IF(AS20="","ซ่อนช่อง",CONCATENATE("4. ",VLOOKUP(AS20,Table1[#All],2,0)))</f>
        <v>4. นางเจษฎาพร ปิมปา</v>
      </c>
      <c r="D20" s="287"/>
      <c r="E20" s="287"/>
      <c r="F20" s="287"/>
      <c r="G20" s="287"/>
      <c r="H20" s="287"/>
      <c r="I20" s="287"/>
      <c r="J20" s="287"/>
      <c r="K20" s="287"/>
      <c r="L20" s="287"/>
      <c r="M20" s="287"/>
      <c r="N20" s="287"/>
      <c r="O20" s="194"/>
      <c r="P20" s="193" t="str">
        <f t="shared" ref="P20:P32" si="2">IF(AS20="","",AS20)</f>
        <v>ทายาทโดยธรรม ผู้ค้ำที่ 2</v>
      </c>
      <c r="Q20" s="193"/>
      <c r="R20" s="193"/>
      <c r="S20" s="193"/>
      <c r="T20" s="193"/>
      <c r="U20" s="193"/>
      <c r="V20" s="193"/>
      <c r="W20" s="193" t="str">
        <f t="shared" ref="W20:W32" si="3">IF(AS20="","","เลขบัตรประชาชน")</f>
        <v>เลขบัตรประชาชน</v>
      </c>
      <c r="X20" s="193"/>
      <c r="Y20" s="193"/>
      <c r="Z20" s="193"/>
      <c r="AA20" s="193"/>
      <c r="AB20" s="193"/>
      <c r="AC20" s="193"/>
      <c r="AD20" s="288">
        <f>IF(AS20="","",VLOOKUP(AS20,Table1[#All],3,0))</f>
        <v>1500900026191</v>
      </c>
      <c r="AE20" s="288"/>
      <c r="AF20" s="288"/>
      <c r="AG20" s="288"/>
      <c r="AH20" s="288"/>
      <c r="AI20" s="288"/>
      <c r="AJ20" s="288"/>
      <c r="AK20" s="288"/>
      <c r="AL20" s="195"/>
      <c r="AM20" s="193"/>
      <c r="AN20" s="193"/>
      <c r="AO20" s="193"/>
      <c r="AP20" s="193"/>
      <c r="AQ20" s="193"/>
      <c r="AS20" s="197" t="s">
        <v>359</v>
      </c>
    </row>
    <row r="21" spans="1:45">
      <c r="A21" s="193"/>
      <c r="B21" s="193"/>
      <c r="C21" s="287" t="str">
        <f>IF(AS21="","ซ่อนช่อง",CONCATENATE("5. ",VLOOKUP(AS21,Table1[#All],2,0)))</f>
        <v>5. นางสาวศุภาภรณ์ ธิติเศรษฐโสภณ</v>
      </c>
      <c r="D21" s="287"/>
      <c r="E21" s="287"/>
      <c r="F21" s="287"/>
      <c r="G21" s="287"/>
      <c r="H21" s="287"/>
      <c r="I21" s="287"/>
      <c r="J21" s="287"/>
      <c r="K21" s="287"/>
      <c r="L21" s="287"/>
      <c r="M21" s="287"/>
      <c r="N21" s="287"/>
      <c r="O21" s="194"/>
      <c r="P21" s="193" t="str">
        <f t="shared" si="2"/>
        <v>ทายาทโดยธรรม ผู้ค้ำที่ 3</v>
      </c>
      <c r="Q21" s="193"/>
      <c r="R21" s="193"/>
      <c r="S21" s="193"/>
      <c r="T21" s="193"/>
      <c r="U21" s="193"/>
      <c r="V21" s="193"/>
      <c r="W21" s="193" t="str">
        <f t="shared" si="3"/>
        <v>เลขบัตรประชาชน</v>
      </c>
      <c r="X21" s="193"/>
      <c r="Y21" s="193"/>
      <c r="Z21" s="193"/>
      <c r="AA21" s="193"/>
      <c r="AB21" s="193"/>
      <c r="AC21" s="193"/>
      <c r="AD21" s="288">
        <f>IF(AS21="","",VLOOKUP(AS21,Table1[#All],3,0))</f>
        <v>1500900157490</v>
      </c>
      <c r="AE21" s="288"/>
      <c r="AF21" s="288"/>
      <c r="AG21" s="288"/>
      <c r="AH21" s="288"/>
      <c r="AI21" s="288"/>
      <c r="AJ21" s="288"/>
      <c r="AK21" s="288"/>
      <c r="AL21" s="195"/>
      <c r="AM21" s="193"/>
      <c r="AN21" s="193"/>
      <c r="AO21" s="193"/>
      <c r="AP21" s="193"/>
      <c r="AQ21" s="193"/>
      <c r="AS21" s="197" t="s">
        <v>360</v>
      </c>
    </row>
    <row r="22" spans="1:45">
      <c r="A22" s="193"/>
      <c r="B22" s="193"/>
      <c r="C22" s="287" t="str">
        <f>IF(AS22="","ซ่อนช่อง",CONCATENATE("6. ",VLOOKUP(AS22,Table1[#All],2,0)))</f>
        <v>6. นางวัชราภรณ์ ธิติเศรษฐโสภณ</v>
      </c>
      <c r="D22" s="287"/>
      <c r="E22" s="287"/>
      <c r="F22" s="287"/>
      <c r="G22" s="287"/>
      <c r="H22" s="287"/>
      <c r="I22" s="287"/>
      <c r="J22" s="287"/>
      <c r="K22" s="287"/>
      <c r="L22" s="287"/>
      <c r="M22" s="287"/>
      <c r="N22" s="287"/>
      <c r="O22" s="194"/>
      <c r="P22" s="193" t="str">
        <f t="shared" si="2"/>
        <v>ผู้ค้ำ</v>
      </c>
      <c r="Q22" s="193"/>
      <c r="R22" s="193"/>
      <c r="S22" s="193"/>
      <c r="T22" s="193"/>
      <c r="U22" s="193"/>
      <c r="V22" s="193"/>
      <c r="W22" s="193" t="str">
        <f t="shared" si="3"/>
        <v>เลขบัตรประชาชน</v>
      </c>
      <c r="X22" s="193"/>
      <c r="Y22" s="193"/>
      <c r="Z22" s="193"/>
      <c r="AA22" s="193"/>
      <c r="AB22" s="193"/>
      <c r="AC22" s="193"/>
      <c r="AD22" s="288">
        <f>IF(AS22="","",VLOOKUP(AS22,Table1[#All],3,0))</f>
        <v>3500900361701</v>
      </c>
      <c r="AE22" s="288"/>
      <c r="AF22" s="288"/>
      <c r="AG22" s="288"/>
      <c r="AH22" s="288"/>
      <c r="AI22" s="288"/>
      <c r="AJ22" s="288"/>
      <c r="AK22" s="288"/>
      <c r="AL22" s="195"/>
      <c r="AM22" s="193"/>
      <c r="AN22" s="193"/>
      <c r="AO22" s="193"/>
      <c r="AP22" s="193"/>
      <c r="AQ22" s="193"/>
      <c r="AS22" s="197" t="s">
        <v>361</v>
      </c>
    </row>
    <row r="23" spans="1:45" hidden="1">
      <c r="A23" s="193"/>
      <c r="B23" s="193"/>
      <c r="C23" s="287" t="str">
        <f>IF(AS23="","ซ่อนช่อง",CONCATENATE("7. ",VLOOKUP(AS23,Table1[#All],2,0)))</f>
        <v>ซ่อนช่อง</v>
      </c>
      <c r="D23" s="287"/>
      <c r="E23" s="287"/>
      <c r="F23" s="287"/>
      <c r="G23" s="287"/>
      <c r="H23" s="287"/>
      <c r="I23" s="287"/>
      <c r="J23" s="287"/>
      <c r="K23" s="287"/>
      <c r="L23" s="287"/>
      <c r="M23" s="287"/>
      <c r="N23" s="287"/>
      <c r="O23" s="194"/>
      <c r="P23" s="193" t="str">
        <f t="shared" si="2"/>
        <v/>
      </c>
      <c r="Q23" s="193"/>
      <c r="R23" s="193"/>
      <c r="S23" s="193"/>
      <c r="T23" s="193"/>
      <c r="U23" s="193"/>
      <c r="V23" s="193"/>
      <c r="W23" s="193" t="str">
        <f t="shared" si="3"/>
        <v/>
      </c>
      <c r="X23" s="193"/>
      <c r="Y23" s="193"/>
      <c r="Z23" s="193"/>
      <c r="AA23" s="193"/>
      <c r="AB23" s="193"/>
      <c r="AC23" s="193"/>
      <c r="AD23" s="288" t="str">
        <f>IF(AS23="","",VLOOKUP(AS23,Table1[#All],3,0))</f>
        <v/>
      </c>
      <c r="AE23" s="288"/>
      <c r="AF23" s="288"/>
      <c r="AG23" s="288"/>
      <c r="AH23" s="288"/>
      <c r="AI23" s="288"/>
      <c r="AJ23" s="288"/>
      <c r="AK23" s="288"/>
      <c r="AL23" s="195"/>
      <c r="AM23" s="193"/>
      <c r="AN23" s="193"/>
      <c r="AO23" s="193"/>
      <c r="AP23" s="193"/>
      <c r="AQ23" s="193"/>
      <c r="AS23" s="197"/>
    </row>
    <row r="24" spans="1:45" hidden="1">
      <c r="A24" s="193"/>
      <c r="B24" s="193"/>
      <c r="C24" s="287" t="str">
        <f>IF(AS24="","ซ่อนช่อง",CONCATENATE("8. ",VLOOKUP(AS24,Table1[#All],2,0)))</f>
        <v>ซ่อนช่อง</v>
      </c>
      <c r="D24" s="287"/>
      <c r="E24" s="287"/>
      <c r="F24" s="287"/>
      <c r="G24" s="287"/>
      <c r="H24" s="287"/>
      <c r="I24" s="287"/>
      <c r="J24" s="287"/>
      <c r="K24" s="287"/>
      <c r="L24" s="287"/>
      <c r="M24" s="287"/>
      <c r="N24" s="287"/>
      <c r="O24" s="194"/>
      <c r="P24" s="193" t="str">
        <f t="shared" si="2"/>
        <v/>
      </c>
      <c r="Q24" s="193"/>
      <c r="R24" s="193"/>
      <c r="S24" s="193"/>
      <c r="T24" s="193"/>
      <c r="U24" s="193"/>
      <c r="V24" s="193"/>
      <c r="W24" s="193" t="str">
        <f t="shared" si="3"/>
        <v/>
      </c>
      <c r="X24" s="193"/>
      <c r="Y24" s="193"/>
      <c r="Z24" s="193"/>
      <c r="AA24" s="193"/>
      <c r="AB24" s="193"/>
      <c r="AC24" s="193"/>
      <c r="AD24" s="288" t="str">
        <f>IF(AS24="","",VLOOKUP(AS24,Table1[#All],3,0))</f>
        <v/>
      </c>
      <c r="AE24" s="288"/>
      <c r="AF24" s="288"/>
      <c r="AG24" s="288"/>
      <c r="AH24" s="288"/>
      <c r="AI24" s="288"/>
      <c r="AJ24" s="288"/>
      <c r="AK24" s="288"/>
      <c r="AL24" s="195"/>
      <c r="AM24" s="193"/>
      <c r="AN24" s="193"/>
      <c r="AO24" s="193"/>
      <c r="AP24" s="193"/>
      <c r="AQ24" s="193"/>
      <c r="AS24" s="197"/>
    </row>
    <row r="25" spans="1:45" hidden="1">
      <c r="A25" s="193"/>
      <c r="B25" s="193"/>
      <c r="C25" s="287" t="str">
        <f>IF(AS25="","ซ่อนช่อง",CONCATENATE("9. ",VLOOKUP(AS25,Table1[#All],2,0)))</f>
        <v>ซ่อนช่อง</v>
      </c>
      <c r="D25" s="287"/>
      <c r="E25" s="287"/>
      <c r="F25" s="287"/>
      <c r="G25" s="287"/>
      <c r="H25" s="287"/>
      <c r="I25" s="287"/>
      <c r="J25" s="287"/>
      <c r="K25" s="287"/>
      <c r="L25" s="287"/>
      <c r="M25" s="287"/>
      <c r="N25" s="287"/>
      <c r="O25" s="194"/>
      <c r="P25" s="193" t="str">
        <f t="shared" si="2"/>
        <v/>
      </c>
      <c r="Q25" s="193"/>
      <c r="R25" s="193"/>
      <c r="S25" s="193"/>
      <c r="T25" s="193"/>
      <c r="U25" s="193"/>
      <c r="V25" s="193"/>
      <c r="W25" s="193" t="str">
        <f t="shared" si="3"/>
        <v/>
      </c>
      <c r="X25" s="193"/>
      <c r="Y25" s="193"/>
      <c r="Z25" s="193"/>
      <c r="AA25" s="193"/>
      <c r="AB25" s="193"/>
      <c r="AC25" s="193"/>
      <c r="AD25" s="288" t="str">
        <f>IF(AS25="","",VLOOKUP(AS25,Table1[#All],3,0))</f>
        <v/>
      </c>
      <c r="AE25" s="288"/>
      <c r="AF25" s="288"/>
      <c r="AG25" s="288"/>
      <c r="AH25" s="288"/>
      <c r="AI25" s="288"/>
      <c r="AJ25" s="288"/>
      <c r="AK25" s="288"/>
      <c r="AL25" s="195"/>
      <c r="AM25" s="193"/>
      <c r="AN25" s="193"/>
      <c r="AO25" s="193"/>
      <c r="AP25" s="193"/>
      <c r="AQ25" s="193"/>
      <c r="AS25" s="197"/>
    </row>
    <row r="26" spans="1:45" hidden="1">
      <c r="A26" s="193"/>
      <c r="B26" s="193"/>
      <c r="C26" s="287" t="str">
        <f>IF(AS26="","ซ่อนช่อง",CONCATENATE("10. ",VLOOKUP(AS26,Table1[#All],2,0)))</f>
        <v>ซ่อนช่อง</v>
      </c>
      <c r="D26" s="287"/>
      <c r="E26" s="287"/>
      <c r="F26" s="287"/>
      <c r="G26" s="287"/>
      <c r="H26" s="287"/>
      <c r="I26" s="287"/>
      <c r="J26" s="287"/>
      <c r="K26" s="287"/>
      <c r="L26" s="287"/>
      <c r="M26" s="287"/>
      <c r="N26" s="287"/>
      <c r="O26" s="194"/>
      <c r="P26" s="193" t="str">
        <f t="shared" si="2"/>
        <v/>
      </c>
      <c r="Q26" s="193"/>
      <c r="R26" s="193"/>
      <c r="S26" s="193"/>
      <c r="T26" s="193"/>
      <c r="U26" s="193"/>
      <c r="V26" s="193"/>
      <c r="W26" s="193" t="str">
        <f t="shared" si="3"/>
        <v/>
      </c>
      <c r="X26" s="193"/>
      <c r="Y26" s="193"/>
      <c r="Z26" s="193"/>
      <c r="AA26" s="193"/>
      <c r="AB26" s="193"/>
      <c r="AC26" s="193"/>
      <c r="AD26" s="288" t="str">
        <f>IF(AS26="","",VLOOKUP(AS26,Table1[#All],3,0))</f>
        <v/>
      </c>
      <c r="AE26" s="288"/>
      <c r="AF26" s="288"/>
      <c r="AG26" s="288"/>
      <c r="AH26" s="288"/>
      <c r="AI26" s="288"/>
      <c r="AJ26" s="288"/>
      <c r="AK26" s="288"/>
      <c r="AL26" s="195"/>
      <c r="AM26" s="193"/>
      <c r="AN26" s="193"/>
      <c r="AO26" s="193"/>
      <c r="AP26" s="193"/>
      <c r="AQ26" s="193"/>
      <c r="AS26" s="197"/>
    </row>
    <row r="27" spans="1:45" hidden="1">
      <c r="A27" s="193"/>
      <c r="B27" s="193"/>
      <c r="C27" s="287" t="str">
        <f>IF(AS27="","ซ่อนช่อง",CONCATENATE("11. ",VLOOKUP(AS27,Table1[#All],2,0)))</f>
        <v>ซ่อนช่อง</v>
      </c>
      <c r="D27" s="287"/>
      <c r="E27" s="287"/>
      <c r="F27" s="287"/>
      <c r="G27" s="287"/>
      <c r="H27" s="287"/>
      <c r="I27" s="287"/>
      <c r="J27" s="287"/>
      <c r="K27" s="287"/>
      <c r="L27" s="287"/>
      <c r="M27" s="287"/>
      <c r="N27" s="287"/>
      <c r="O27" s="194"/>
      <c r="P27" s="193" t="str">
        <f t="shared" si="2"/>
        <v/>
      </c>
      <c r="Q27" s="193"/>
      <c r="R27" s="193"/>
      <c r="S27" s="193"/>
      <c r="T27" s="193"/>
      <c r="U27" s="193"/>
      <c r="V27" s="193"/>
      <c r="W27" s="193" t="str">
        <f t="shared" si="3"/>
        <v/>
      </c>
      <c r="X27" s="193"/>
      <c r="Y27" s="193"/>
      <c r="Z27" s="193"/>
      <c r="AA27" s="193"/>
      <c r="AB27" s="193"/>
      <c r="AC27" s="193"/>
      <c r="AD27" s="288" t="str">
        <f>IF(AS27="","",VLOOKUP(AS27,Table1[#All],3,0))</f>
        <v/>
      </c>
      <c r="AE27" s="288"/>
      <c r="AF27" s="288"/>
      <c r="AG27" s="288"/>
      <c r="AH27" s="288"/>
      <c r="AI27" s="288"/>
      <c r="AJ27" s="288"/>
      <c r="AK27" s="288"/>
      <c r="AL27" s="195"/>
      <c r="AM27" s="193"/>
      <c r="AN27" s="193"/>
      <c r="AO27" s="193"/>
      <c r="AP27" s="193"/>
      <c r="AQ27" s="193"/>
      <c r="AS27" s="197"/>
    </row>
    <row r="28" spans="1:45" hidden="1">
      <c r="A28" s="193"/>
      <c r="B28" s="193"/>
      <c r="C28" s="287" t="str">
        <f>IF(AS28="","ซ่อนช่อง",CONCATENATE("12. ",VLOOKUP(AS28,Table1[#All],2,0)))</f>
        <v>ซ่อนช่อง</v>
      </c>
      <c r="D28" s="287"/>
      <c r="E28" s="287"/>
      <c r="F28" s="287"/>
      <c r="G28" s="287"/>
      <c r="H28" s="287"/>
      <c r="I28" s="287"/>
      <c r="J28" s="287"/>
      <c r="K28" s="287"/>
      <c r="L28" s="287"/>
      <c r="M28" s="287"/>
      <c r="N28" s="287"/>
      <c r="O28" s="194"/>
      <c r="P28" s="193" t="str">
        <f t="shared" si="2"/>
        <v/>
      </c>
      <c r="Q28" s="193"/>
      <c r="R28" s="193"/>
      <c r="S28" s="193"/>
      <c r="T28" s="193"/>
      <c r="U28" s="193"/>
      <c r="V28" s="193"/>
      <c r="W28" s="193" t="str">
        <f t="shared" si="3"/>
        <v/>
      </c>
      <c r="X28" s="193"/>
      <c r="Y28" s="193"/>
      <c r="Z28" s="193"/>
      <c r="AA28" s="193"/>
      <c r="AB28" s="193"/>
      <c r="AC28" s="193"/>
      <c r="AD28" s="288" t="str">
        <f>IF(AS28="","",VLOOKUP(AS28,Table1[#All],3,0))</f>
        <v/>
      </c>
      <c r="AE28" s="288"/>
      <c r="AF28" s="288"/>
      <c r="AG28" s="288"/>
      <c r="AH28" s="288"/>
      <c r="AI28" s="288"/>
      <c r="AJ28" s="288"/>
      <c r="AK28" s="288"/>
      <c r="AL28" s="195"/>
      <c r="AM28" s="193"/>
      <c r="AN28" s="193"/>
      <c r="AO28" s="193"/>
      <c r="AP28" s="193"/>
      <c r="AQ28" s="193"/>
      <c r="AS28" s="197"/>
    </row>
    <row r="29" spans="1:45" hidden="1">
      <c r="A29" s="193"/>
      <c r="B29" s="193"/>
      <c r="C29" s="287" t="str">
        <f>IF(AS29="","ซ่อนช่อง",CONCATENATE("13. ",VLOOKUP(AS29,Table1[#All],2,0)))</f>
        <v>ซ่อนช่อง</v>
      </c>
      <c r="D29" s="287"/>
      <c r="E29" s="287"/>
      <c r="F29" s="287"/>
      <c r="G29" s="287"/>
      <c r="H29" s="287"/>
      <c r="I29" s="287"/>
      <c r="J29" s="287"/>
      <c r="K29" s="287"/>
      <c r="L29" s="287"/>
      <c r="M29" s="287"/>
      <c r="N29" s="287"/>
      <c r="O29" s="194"/>
      <c r="P29" s="193" t="str">
        <f t="shared" si="2"/>
        <v/>
      </c>
      <c r="Q29" s="193"/>
      <c r="R29" s="193"/>
      <c r="S29" s="193"/>
      <c r="T29" s="193"/>
      <c r="U29" s="193"/>
      <c r="V29" s="193"/>
      <c r="W29" s="193" t="str">
        <f t="shared" si="3"/>
        <v/>
      </c>
      <c r="X29" s="193"/>
      <c r="Y29" s="193"/>
      <c r="Z29" s="193"/>
      <c r="AA29" s="193"/>
      <c r="AB29" s="193"/>
      <c r="AC29" s="193"/>
      <c r="AD29" s="288" t="str">
        <f>IF(AS29="","",VLOOKUP(AS29,Table1[#All],3,0))</f>
        <v/>
      </c>
      <c r="AE29" s="288"/>
      <c r="AF29" s="288"/>
      <c r="AG29" s="288"/>
      <c r="AH29" s="288"/>
      <c r="AI29" s="288"/>
      <c r="AJ29" s="288"/>
      <c r="AK29" s="288"/>
      <c r="AL29" s="195"/>
      <c r="AM29" s="193"/>
      <c r="AN29" s="193"/>
      <c r="AO29" s="193"/>
      <c r="AP29" s="193"/>
      <c r="AQ29" s="193"/>
      <c r="AS29" s="197"/>
    </row>
    <row r="30" spans="1:45" hidden="1">
      <c r="A30" s="193"/>
      <c r="B30" s="193"/>
      <c r="C30" s="287" t="str">
        <f>IF(AS30="","ซ่อนช่อง",CONCATENATE("14. ",VLOOKUP(AS30,Table1[#All],2,0)))</f>
        <v>ซ่อนช่อง</v>
      </c>
      <c r="D30" s="287"/>
      <c r="E30" s="287"/>
      <c r="F30" s="287"/>
      <c r="G30" s="287"/>
      <c r="H30" s="287"/>
      <c r="I30" s="287"/>
      <c r="J30" s="287"/>
      <c r="K30" s="287"/>
      <c r="L30" s="287"/>
      <c r="M30" s="287"/>
      <c r="N30" s="287"/>
      <c r="O30" s="194"/>
      <c r="P30" s="193" t="str">
        <f t="shared" si="2"/>
        <v/>
      </c>
      <c r="Q30" s="193"/>
      <c r="R30" s="193"/>
      <c r="S30" s="193"/>
      <c r="T30" s="193"/>
      <c r="U30" s="193"/>
      <c r="V30" s="193"/>
      <c r="W30" s="193" t="str">
        <f t="shared" si="3"/>
        <v/>
      </c>
      <c r="X30" s="193"/>
      <c r="Y30" s="193"/>
      <c r="Z30" s="193"/>
      <c r="AA30" s="193"/>
      <c r="AB30" s="193"/>
      <c r="AC30" s="193"/>
      <c r="AD30" s="288" t="str">
        <f>IF(AS30="","",VLOOKUP(AS30,Table1[#All],3,0))</f>
        <v/>
      </c>
      <c r="AE30" s="288"/>
      <c r="AF30" s="288"/>
      <c r="AG30" s="288"/>
      <c r="AH30" s="288"/>
      <c r="AI30" s="288"/>
      <c r="AJ30" s="288"/>
      <c r="AK30" s="288"/>
      <c r="AL30" s="195"/>
      <c r="AM30" s="193"/>
      <c r="AN30" s="193"/>
      <c r="AO30" s="193"/>
      <c r="AP30" s="193"/>
      <c r="AQ30" s="193"/>
      <c r="AS30" s="197"/>
    </row>
    <row r="31" spans="1:45" hidden="1">
      <c r="A31" s="193"/>
      <c r="B31" s="193"/>
      <c r="C31" s="287" t="str">
        <f>IF(AS31="","ซ่อนช่อง",CONCATENATE("15. ",VLOOKUP(AS31,Table1[#All],2,0)))</f>
        <v>ซ่อนช่อง</v>
      </c>
      <c r="D31" s="287"/>
      <c r="E31" s="287"/>
      <c r="F31" s="287"/>
      <c r="G31" s="287"/>
      <c r="H31" s="287"/>
      <c r="I31" s="287"/>
      <c r="J31" s="287"/>
      <c r="K31" s="287"/>
      <c r="L31" s="287"/>
      <c r="M31" s="287"/>
      <c r="N31" s="287"/>
      <c r="O31" s="194"/>
      <c r="P31" s="193" t="str">
        <f t="shared" si="2"/>
        <v/>
      </c>
      <c r="Q31" s="193"/>
      <c r="R31" s="193"/>
      <c r="S31" s="193"/>
      <c r="T31" s="193"/>
      <c r="U31" s="193"/>
      <c r="V31" s="193"/>
      <c r="W31" s="193" t="str">
        <f t="shared" si="3"/>
        <v/>
      </c>
      <c r="X31" s="193"/>
      <c r="Y31" s="193"/>
      <c r="Z31" s="193"/>
      <c r="AA31" s="193"/>
      <c r="AB31" s="193"/>
      <c r="AC31" s="193"/>
      <c r="AD31" s="288" t="str">
        <f>IF(AS31="","",VLOOKUP(AS31,Table1[#All],3,0))</f>
        <v/>
      </c>
      <c r="AE31" s="288"/>
      <c r="AF31" s="288"/>
      <c r="AG31" s="288"/>
      <c r="AH31" s="288"/>
      <c r="AI31" s="288"/>
      <c r="AJ31" s="288"/>
      <c r="AK31" s="288"/>
      <c r="AL31" s="195"/>
      <c r="AM31" s="193"/>
      <c r="AN31" s="193"/>
      <c r="AO31" s="193"/>
      <c r="AP31" s="193"/>
      <c r="AQ31" s="193"/>
      <c r="AS31" s="197"/>
    </row>
    <row r="32" spans="1:45" hidden="1">
      <c r="A32" s="189"/>
      <c r="B32" s="189"/>
      <c r="C32" s="287" t="str">
        <f>IF(AS32="","ซ่อนช่อง",CONCATENATE("16. ",VLOOKUP(AS32,Table1[#All],2,0)))</f>
        <v>ซ่อนช่อง</v>
      </c>
      <c r="D32" s="287"/>
      <c r="E32" s="287"/>
      <c r="F32" s="287"/>
      <c r="G32" s="287"/>
      <c r="H32" s="287"/>
      <c r="I32" s="287"/>
      <c r="J32" s="287"/>
      <c r="K32" s="287"/>
      <c r="L32" s="287"/>
      <c r="M32" s="287"/>
      <c r="N32" s="287"/>
      <c r="O32" s="199"/>
      <c r="P32" s="193" t="str">
        <f t="shared" si="2"/>
        <v/>
      </c>
      <c r="Q32" s="189"/>
      <c r="R32" s="189"/>
      <c r="S32" s="189"/>
      <c r="T32" s="189"/>
      <c r="U32" s="189"/>
      <c r="V32" s="189"/>
      <c r="W32" s="193" t="str">
        <f t="shared" si="3"/>
        <v/>
      </c>
      <c r="X32" s="189"/>
      <c r="Y32" s="189"/>
      <c r="Z32" s="189"/>
      <c r="AA32" s="189"/>
      <c r="AB32" s="189"/>
      <c r="AC32" s="189"/>
      <c r="AD32" s="288" t="str">
        <f>IF(AS32="","",VLOOKUP(AS32,Table1[#All],3,0))</f>
        <v/>
      </c>
      <c r="AE32" s="288"/>
      <c r="AF32" s="288"/>
      <c r="AG32" s="288"/>
      <c r="AH32" s="288"/>
      <c r="AI32" s="288"/>
      <c r="AJ32" s="288"/>
      <c r="AK32" s="288"/>
      <c r="AL32" s="200"/>
      <c r="AM32" s="189"/>
      <c r="AN32" s="189"/>
      <c r="AO32" s="189"/>
      <c r="AP32" s="189"/>
      <c r="AQ32" s="189"/>
      <c r="AS32" s="197"/>
    </row>
    <row r="33" spans="1:43" ht="9.75"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293</v>
      </c>
      <c r="G34" s="2" t="s">
        <v>294</v>
      </c>
      <c r="S34" s="188" t="s">
        <v>295</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296</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297</v>
      </c>
      <c r="L36" s="188"/>
      <c r="M36" s="188"/>
      <c r="N36" s="188"/>
      <c r="O36" s="188"/>
      <c r="P36" s="188"/>
      <c r="Q36" s="188"/>
      <c r="R36" s="188"/>
      <c r="S36" s="188"/>
      <c r="T36" s="188"/>
      <c r="U36" s="2" t="str">
        <f>CONCATENATE("(",TEXT(Sheet1!F8,"[$-,100]0-0000-00000-00-0"),") ผู้ขอ (แทนตามมอบ ลว. ",TEXT(Sheet1!B9,"d ดดดด yyyy"),")")</f>
        <v>(1-5601-00415-10-9) ผู้ขอ (แทนตามมอบ ลว. 21 ตุลาคม 2567)</v>
      </c>
      <c r="AA36" s="202"/>
      <c r="AB36" s="202"/>
      <c r="AC36" s="202"/>
      <c r="AD36" s="202"/>
      <c r="AE36" s="202"/>
      <c r="AF36" s="202"/>
      <c r="AG36" s="202"/>
      <c r="AH36" s="202"/>
      <c r="AI36" s="202"/>
    </row>
    <row r="37" spans="1:43">
      <c r="J37" s="2" t="s">
        <v>297</v>
      </c>
      <c r="L37" s="188"/>
      <c r="M37" s="188"/>
      <c r="N37" s="188"/>
      <c r="O37" s="188"/>
      <c r="P37" s="188"/>
      <c r="Q37" s="188"/>
      <c r="R37" s="188"/>
      <c r="S37" s="188"/>
      <c r="T37" s="188"/>
      <c r="U37" s="188"/>
      <c r="V37" s="188"/>
      <c r="W37" s="188"/>
      <c r="X37" s="188"/>
      <c r="Y37" s="188"/>
      <c r="Z37" s="188"/>
      <c r="AA37" s="202" t="s">
        <v>298</v>
      </c>
      <c r="AB37" s="202"/>
      <c r="AC37" s="202"/>
      <c r="AD37" s="202"/>
      <c r="AE37" s="202"/>
      <c r="AF37" s="202"/>
      <c r="AG37" s="202"/>
      <c r="AH37" s="202"/>
      <c r="AI37" s="202"/>
    </row>
    <row r="38" spans="1:43">
      <c r="J38" s="2" t="s">
        <v>297</v>
      </c>
      <c r="L38" s="188"/>
      <c r="M38" s="188"/>
      <c r="N38" s="188"/>
      <c r="O38" s="188"/>
      <c r="P38" s="188"/>
      <c r="Q38" s="188"/>
      <c r="R38" s="188"/>
      <c r="S38" s="188"/>
      <c r="T38" s="188"/>
      <c r="U38" s="188"/>
      <c r="V38" s="188"/>
      <c r="W38" s="188"/>
      <c r="X38" s="188"/>
      <c r="Y38" s="188"/>
      <c r="Z38" s="188"/>
      <c r="AA38" s="202" t="s">
        <v>299</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300</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6    ราย</v>
      </c>
    </row>
    <row r="42" spans="1:43">
      <c r="A42" s="2" t="s">
        <v>301</v>
      </c>
    </row>
    <row r="43" spans="1:43">
      <c r="A43" s="2" t="s">
        <v>302</v>
      </c>
      <c r="V43" s="2" t="s">
        <v>306</v>
      </c>
    </row>
    <row r="44" spans="1:43" ht="18.600000000000001" customHeight="1">
      <c r="C44" s="2" t="s">
        <v>303</v>
      </c>
    </row>
    <row r="45" spans="1:43" ht="1.8" customHeight="1">
      <c r="B45" s="188"/>
      <c r="C45" s="188"/>
      <c r="D45" s="188"/>
      <c r="E45" s="188"/>
      <c r="F45" s="188"/>
      <c r="G45" s="188"/>
      <c r="H45" s="188"/>
      <c r="I45" s="188"/>
    </row>
    <row r="46" spans="1:43">
      <c r="A46" s="2" t="s">
        <v>304</v>
      </c>
    </row>
    <row r="47" spans="1:43">
      <c r="A47" s="2" t="s">
        <v>305</v>
      </c>
    </row>
    <row r="48" spans="1:43" hidden="1">
      <c r="A48" s="188"/>
      <c r="B48" s="188"/>
      <c r="C48" s="188"/>
      <c r="D48" s="188"/>
      <c r="E48" s="188"/>
      <c r="F48" s="188"/>
      <c r="G48" s="188"/>
      <c r="H48" s="188"/>
      <c r="I48" s="188"/>
      <c r="J48" s="188"/>
      <c r="K48" s="188"/>
      <c r="L48" s="188"/>
    </row>
    <row r="68" ht="24" customHeight="1"/>
    <row r="69" ht="24" customHeight="1"/>
  </sheetData>
  <mergeCells count="6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scale="9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Sheet1!$A$13:$A$41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307</v>
      </c>
      <c r="AD2" s="188"/>
      <c r="AE2" s="188"/>
      <c r="AF2" s="188"/>
      <c r="AG2" s="188"/>
      <c r="AH2" s="188"/>
      <c r="AI2" s="188"/>
      <c r="AJ2" s="188"/>
      <c r="AK2" s="188"/>
      <c r="AL2" s="209"/>
    </row>
    <row r="3" spans="1:39">
      <c r="Z3" s="208"/>
      <c r="AA3" s="2" t="s">
        <v>308</v>
      </c>
      <c r="AD3" s="188"/>
      <c r="AE3" s="188"/>
      <c r="AF3" s="188"/>
      <c r="AG3" s="188"/>
      <c r="AH3" s="188"/>
      <c r="AI3" s="188"/>
      <c r="AJ3" s="188"/>
      <c r="AK3" s="188"/>
      <c r="AL3" s="209"/>
    </row>
    <row r="4" spans="1:39">
      <c r="Z4" s="208"/>
      <c r="AA4" s="2" t="s">
        <v>309</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92" t="s">
        <v>310</v>
      </c>
      <c r="B7" s="292"/>
      <c r="C7" s="292"/>
      <c r="D7" s="292"/>
      <c r="E7" s="292"/>
      <c r="F7" s="292"/>
      <c r="G7" s="292"/>
      <c r="H7" s="292"/>
      <c r="I7" s="292"/>
      <c r="J7" s="292"/>
      <c r="K7" s="292"/>
      <c r="L7" s="292"/>
      <c r="M7" s="292"/>
      <c r="N7" s="292"/>
      <c r="O7" s="292"/>
      <c r="P7" s="292"/>
      <c r="Q7" s="292"/>
      <c r="R7" s="292"/>
      <c r="S7" s="292"/>
      <c r="T7" s="292"/>
      <c r="U7" s="292"/>
      <c r="V7" s="292"/>
      <c r="W7" s="292"/>
      <c r="X7" s="292"/>
      <c r="Y7" s="292"/>
      <c r="Z7" s="292"/>
      <c r="AA7" s="292"/>
      <c r="AB7" s="292"/>
      <c r="AC7" s="292"/>
      <c r="AD7" s="292"/>
      <c r="AE7" s="292"/>
      <c r="AF7" s="292"/>
      <c r="AG7" s="292"/>
      <c r="AH7" s="292"/>
      <c r="AI7" s="292"/>
      <c r="AJ7" s="292"/>
      <c r="AK7" s="292"/>
      <c r="AL7" s="292"/>
      <c r="AM7" s="292"/>
    </row>
    <row r="8" spans="1:39" ht="26.4">
      <c r="A8" s="293" t="s">
        <v>311</v>
      </c>
      <c r="B8" s="293"/>
      <c r="C8" s="293"/>
      <c r="D8" s="293"/>
      <c r="E8" s="293"/>
      <c r="F8" s="293"/>
      <c r="G8" s="293"/>
      <c r="H8" s="293"/>
      <c r="I8" s="293"/>
      <c r="J8" s="293"/>
      <c r="K8" s="293"/>
      <c r="L8" s="293"/>
      <c r="M8" s="293"/>
      <c r="N8" s="293"/>
      <c r="O8" s="293"/>
      <c r="P8" s="293"/>
      <c r="Q8" s="293"/>
      <c r="R8" s="293"/>
      <c r="S8" s="293"/>
      <c r="T8" s="293"/>
      <c r="U8" s="293"/>
      <c r="V8" s="293"/>
      <c r="W8" s="293"/>
      <c r="X8" s="293"/>
      <c r="Y8" s="293"/>
      <c r="Z8" s="293"/>
      <c r="AA8" s="293"/>
      <c r="AB8" s="293"/>
      <c r="AC8" s="293"/>
      <c r="AD8" s="293"/>
      <c r="AE8" s="293"/>
      <c r="AF8" s="293"/>
      <c r="AG8" s="293"/>
      <c r="AH8" s="293"/>
      <c r="AI8" s="293"/>
      <c r="AJ8" s="293"/>
      <c r="AK8" s="293"/>
      <c r="AL8" s="293"/>
      <c r="AM8" s="293"/>
    </row>
    <row r="10" spans="1:39">
      <c r="V10" s="2" t="s">
        <v>62</v>
      </c>
      <c r="X10" s="260"/>
      <c r="Y10" s="260"/>
      <c r="Z10" s="283" t="s">
        <v>269</v>
      </c>
      <c r="AA10" s="283"/>
      <c r="AB10" s="260"/>
      <c r="AC10" s="260"/>
      <c r="AD10" s="260"/>
      <c r="AE10" s="260"/>
      <c r="AF10" s="260"/>
      <c r="AG10" s="260"/>
      <c r="AH10" s="283" t="s">
        <v>312</v>
      </c>
      <c r="AI10" s="283"/>
      <c r="AJ10" s="260"/>
      <c r="AK10" s="260"/>
      <c r="AL10" s="260"/>
      <c r="AM10" s="260"/>
    </row>
    <row r="11" spans="1:39">
      <c r="A11" s="2" t="s">
        <v>33</v>
      </c>
      <c r="D11" s="2" t="s">
        <v>313</v>
      </c>
    </row>
    <row r="12" spans="1:39">
      <c r="D12" s="2" t="s">
        <v>271</v>
      </c>
      <c r="G12" s="294" t="str">
        <f>CONCATENATE("ธนาคารออมสิน โดย ",Sheet1!B8," ผู้รับมอบอำนาจช่วง")</f>
        <v>ธนาคารออมสิน โดย นายปฏิยุทธ์ ฟองแก้ว ผู้รับมอบอำนาจช่วง</v>
      </c>
      <c r="H12" s="294"/>
      <c r="I12" s="294"/>
      <c r="J12" s="294"/>
      <c r="K12" s="294"/>
      <c r="L12" s="294"/>
      <c r="M12" s="294"/>
      <c r="N12" s="294"/>
      <c r="O12" s="294"/>
      <c r="P12" s="294"/>
      <c r="Q12" s="294"/>
      <c r="R12" s="294"/>
      <c r="S12" s="294"/>
      <c r="T12" s="294"/>
      <c r="U12" s="294"/>
      <c r="V12" s="294"/>
      <c r="W12" s="294"/>
      <c r="X12" s="294"/>
      <c r="Y12" s="294"/>
      <c r="Z12" s="294"/>
      <c r="AA12" s="294"/>
      <c r="AB12" s="294"/>
      <c r="AC12" s="294"/>
      <c r="AD12" s="294"/>
      <c r="AE12" s="2" t="s">
        <v>314</v>
      </c>
      <c r="AG12" s="260">
        <f>Sheet1!D8</f>
        <v>28</v>
      </c>
      <c r="AH12" s="260"/>
      <c r="AI12" s="260"/>
      <c r="AJ12" s="2" t="s">
        <v>315</v>
      </c>
    </row>
    <row r="13" spans="1:39">
      <c r="A13" s="2" t="s">
        <v>278</v>
      </c>
      <c r="D13" s="260" t="s">
        <v>275</v>
      </c>
      <c r="E13" s="260"/>
      <c r="F13" s="260"/>
      <c r="G13" s="260"/>
      <c r="H13" s="283" t="s">
        <v>280</v>
      </c>
      <c r="I13" s="283"/>
      <c r="J13" s="283"/>
      <c r="K13" s="283"/>
      <c r="L13" s="260">
        <v>470</v>
      </c>
      <c r="M13" s="260"/>
      <c r="N13" s="260"/>
      <c r="O13" s="260"/>
      <c r="P13" s="283" t="s">
        <v>281</v>
      </c>
      <c r="Q13" s="283"/>
      <c r="R13" s="260" t="s">
        <v>152</v>
      </c>
      <c r="S13" s="260"/>
      <c r="T13" s="283" t="s">
        <v>316</v>
      </c>
      <c r="U13" s="283"/>
      <c r="V13" s="260" t="s">
        <v>152</v>
      </c>
      <c r="W13" s="260"/>
      <c r="X13" s="260"/>
      <c r="Y13" s="260"/>
      <c r="Z13" s="260"/>
      <c r="AA13" s="260"/>
      <c r="AB13" s="260"/>
      <c r="AC13" s="283" t="s">
        <v>282</v>
      </c>
      <c r="AD13" s="283"/>
      <c r="AE13" s="260" t="s">
        <v>284</v>
      </c>
      <c r="AF13" s="260"/>
      <c r="AG13" s="260"/>
      <c r="AH13" s="260"/>
      <c r="AI13" s="260"/>
      <c r="AJ13" s="260"/>
      <c r="AK13" s="260"/>
      <c r="AL13" s="260"/>
      <c r="AM13" s="260"/>
    </row>
    <row r="14" spans="1:39">
      <c r="A14" s="2" t="s">
        <v>317</v>
      </c>
      <c r="D14" s="260" t="s">
        <v>344</v>
      </c>
      <c r="E14" s="260"/>
      <c r="F14" s="260"/>
      <c r="G14" s="260"/>
      <c r="H14" s="260"/>
      <c r="I14" s="260"/>
      <c r="J14" s="260"/>
      <c r="K14" s="260"/>
      <c r="L14" s="283" t="s">
        <v>286</v>
      </c>
      <c r="M14" s="283"/>
      <c r="N14" s="283"/>
      <c r="O14" s="260" t="s">
        <v>291</v>
      </c>
      <c r="P14" s="260"/>
      <c r="Q14" s="260"/>
      <c r="R14" s="260"/>
      <c r="S14" s="260"/>
      <c r="T14" s="260"/>
      <c r="U14" s="260"/>
      <c r="V14" s="260"/>
      <c r="W14" s="260"/>
      <c r="X14" s="260"/>
      <c r="Y14" s="260"/>
      <c r="Z14" s="283" t="s">
        <v>288</v>
      </c>
      <c r="AA14" s="283"/>
      <c r="AB14" s="260" t="s">
        <v>292</v>
      </c>
      <c r="AC14" s="260"/>
      <c r="AD14" s="260"/>
      <c r="AE14" s="260"/>
      <c r="AF14" s="260"/>
      <c r="AG14" s="260"/>
      <c r="AH14" s="260"/>
      <c r="AI14" s="260"/>
      <c r="AJ14" s="260"/>
      <c r="AK14" s="260"/>
      <c r="AL14" s="260"/>
      <c r="AM14" s="260"/>
    </row>
    <row r="15" spans="1:39">
      <c r="A15" s="2" t="s">
        <v>331</v>
      </c>
    </row>
    <row r="16" spans="1:39">
      <c r="A16" s="2" t="s">
        <v>330</v>
      </c>
    </row>
    <row r="17" spans="1:40">
      <c r="A17" s="285"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ของศาลจังหวัดฝาง ในคดีหมายเลขคดีดำที่ ผบ.1185/2561 คดีหมายเลขแดงที่ ผบ.1383/2561 ของบุคคลดังต่อไปนี้</v>
      </c>
      <c r="B17" s="285"/>
      <c r="C17" s="285"/>
      <c r="D17" s="285"/>
      <c r="E17" s="285"/>
      <c r="F17" s="285"/>
      <c r="G17" s="285"/>
      <c r="H17" s="285"/>
      <c r="I17" s="285"/>
      <c r="J17" s="285"/>
      <c r="K17" s="285"/>
      <c r="L17" s="285"/>
      <c r="M17" s="285"/>
      <c r="N17" s="285"/>
      <c r="O17" s="285"/>
      <c r="P17" s="285"/>
      <c r="Q17" s="285"/>
      <c r="R17" s="285"/>
      <c r="S17" s="285"/>
      <c r="T17" s="285"/>
      <c r="U17" s="285"/>
      <c r="V17" s="285"/>
      <c r="W17" s="285"/>
      <c r="X17" s="285"/>
      <c r="Y17" s="285"/>
      <c r="Z17" s="285"/>
      <c r="AA17" s="285"/>
      <c r="AB17" s="285"/>
      <c r="AC17" s="285"/>
      <c r="AD17" s="285"/>
      <c r="AE17" s="285"/>
      <c r="AF17" s="285"/>
      <c r="AG17" s="285"/>
      <c r="AH17" s="285"/>
      <c r="AI17" s="285"/>
      <c r="AJ17" s="285"/>
      <c r="AK17" s="285"/>
      <c r="AL17" s="285"/>
      <c r="AM17" s="285"/>
    </row>
    <row r="18" spans="1:40">
      <c r="A18" s="285"/>
      <c r="B18" s="285"/>
      <c r="C18" s="285"/>
      <c r="D18" s="285"/>
      <c r="E18" s="285"/>
      <c r="F18" s="285"/>
      <c r="G18" s="285"/>
      <c r="H18" s="285"/>
      <c r="I18" s="285"/>
      <c r="J18" s="285"/>
      <c r="K18" s="285"/>
      <c r="L18" s="285"/>
      <c r="M18" s="285"/>
      <c r="N18" s="285"/>
      <c r="O18" s="285"/>
      <c r="P18" s="285"/>
      <c r="Q18" s="285"/>
      <c r="R18" s="285"/>
      <c r="S18" s="285"/>
      <c r="T18" s="285"/>
      <c r="U18" s="285"/>
      <c r="V18" s="285"/>
      <c r="W18" s="285"/>
      <c r="X18" s="285"/>
      <c r="Y18" s="285"/>
      <c r="Z18" s="285"/>
      <c r="AA18" s="285"/>
      <c r="AB18" s="285"/>
      <c r="AC18" s="285"/>
      <c r="AD18" s="285"/>
      <c r="AE18" s="285"/>
      <c r="AF18" s="285"/>
      <c r="AG18" s="285"/>
      <c r="AH18" s="285"/>
      <c r="AI18" s="285"/>
      <c r="AJ18" s="285"/>
      <c r="AK18" s="285"/>
      <c r="AL18" s="285"/>
      <c r="AM18" s="285"/>
    </row>
    <row r="19" spans="1:40">
      <c r="A19" s="285"/>
      <c r="B19" s="285"/>
      <c r="C19" s="285"/>
      <c r="D19" s="285"/>
      <c r="E19" s="285"/>
      <c r="F19" s="285"/>
      <c r="G19" s="285"/>
      <c r="H19" s="285"/>
      <c r="I19" s="285"/>
      <c r="J19" s="285"/>
      <c r="K19" s="285"/>
      <c r="L19" s="285"/>
      <c r="M19" s="285"/>
      <c r="N19" s="285"/>
      <c r="O19" s="285"/>
      <c r="P19" s="285"/>
      <c r="Q19" s="285"/>
      <c r="R19" s="285"/>
      <c r="S19" s="285"/>
      <c r="T19" s="285"/>
      <c r="U19" s="285"/>
      <c r="V19" s="285"/>
      <c r="W19" s="285"/>
      <c r="X19" s="285"/>
      <c r="Y19" s="285"/>
      <c r="Z19" s="285"/>
      <c r="AA19" s="285"/>
      <c r="AB19" s="285"/>
      <c r="AC19" s="285"/>
      <c r="AD19" s="285"/>
      <c r="AE19" s="285"/>
      <c r="AF19" s="285"/>
      <c r="AG19" s="285"/>
      <c r="AH19" s="285"/>
      <c r="AI19" s="285"/>
      <c r="AJ19" s="285"/>
      <c r="AK19" s="285"/>
      <c r="AL19" s="285"/>
      <c r="AM19" s="285"/>
    </row>
    <row r="20" spans="1:40">
      <c r="AN20" s="172" t="s">
        <v>332</v>
      </c>
    </row>
    <row r="21" spans="1:40">
      <c r="A21" s="188" t="e">
        <f>CONCATENATE("1.  ",VLOOKUP(AN21,Table1[#All],2,0))</f>
        <v>#N/A</v>
      </c>
      <c r="B21" s="188"/>
      <c r="C21" s="188"/>
      <c r="D21" s="188"/>
      <c r="E21" s="188"/>
      <c r="F21" s="188"/>
      <c r="G21" s="188"/>
      <c r="H21" s="188"/>
      <c r="I21" s="188"/>
      <c r="J21" s="188"/>
      <c r="K21" s="188"/>
      <c r="L21" s="188"/>
      <c r="M21" s="188"/>
      <c r="N21" s="188"/>
      <c r="O21" s="188"/>
      <c r="P21" s="188"/>
      <c r="Q21" s="283" t="s">
        <v>326</v>
      </c>
      <c r="R21" s="283"/>
      <c r="S21" s="283"/>
      <c r="T21" s="283"/>
      <c r="U21" s="283"/>
      <c r="V21" s="283"/>
      <c r="W21" s="283"/>
      <c r="X21" s="283"/>
      <c r="Y21" s="283"/>
      <c r="Z21" s="295" t="e">
        <f>VLOOKUP(AN21,Table1[#All],3,0)</f>
        <v>#N/A</v>
      </c>
      <c r="AA21" s="295"/>
      <c r="AB21" s="295"/>
      <c r="AC21" s="295"/>
      <c r="AD21" s="295"/>
      <c r="AE21" s="295"/>
      <c r="AF21" s="295"/>
      <c r="AG21" s="295"/>
      <c r="AH21" s="295"/>
      <c r="AI21" s="295"/>
      <c r="AJ21" s="295"/>
      <c r="AK21" s="295"/>
      <c r="AL21" s="295"/>
      <c r="AM21" s="295"/>
      <c r="AN21" s="214" t="s">
        <v>211</v>
      </c>
    </row>
    <row r="22" spans="1:40">
      <c r="F22" s="2" t="s">
        <v>318</v>
      </c>
    </row>
    <row r="23" spans="1:40">
      <c r="A23" s="2" t="s">
        <v>319</v>
      </c>
    </row>
    <row r="24" spans="1:40">
      <c r="A24" s="213" t="s">
        <v>327</v>
      </c>
      <c r="B24" s="188"/>
      <c r="C24" s="188"/>
      <c r="D24" s="188" t="s">
        <v>320</v>
      </c>
      <c r="E24" s="188"/>
      <c r="F24" s="188"/>
      <c r="G24" s="188"/>
      <c r="H24" s="188"/>
      <c r="I24" s="188"/>
      <c r="J24" s="188"/>
      <c r="K24" s="188"/>
      <c r="L24" s="188"/>
      <c r="M24" s="188"/>
      <c r="N24" s="188"/>
      <c r="O24" s="188"/>
      <c r="P24" s="188"/>
      <c r="Q24" s="188"/>
      <c r="R24" s="188"/>
      <c r="S24" s="188"/>
      <c r="V24" s="213" t="s">
        <v>328</v>
      </c>
      <c r="W24" s="188"/>
      <c r="X24" s="188"/>
      <c r="Y24" s="188" t="s">
        <v>321</v>
      </c>
      <c r="Z24" s="188"/>
      <c r="AA24" s="188"/>
      <c r="AB24" s="188"/>
      <c r="AC24" s="188"/>
      <c r="AD24" s="188"/>
      <c r="AE24" s="188"/>
      <c r="AF24" s="188"/>
      <c r="AG24" s="188"/>
      <c r="AH24" s="188"/>
      <c r="AI24" s="188"/>
      <c r="AJ24" s="188"/>
      <c r="AK24" s="188"/>
      <c r="AL24" s="188"/>
      <c r="AM24" s="188"/>
    </row>
    <row r="25" spans="1:40">
      <c r="A25" s="213" t="s">
        <v>325</v>
      </c>
      <c r="B25" s="193"/>
      <c r="C25" s="193"/>
      <c r="D25" s="193"/>
      <c r="E25" s="193"/>
      <c r="F25" s="193"/>
      <c r="G25" s="193"/>
      <c r="H25" s="193"/>
      <c r="I25" s="193"/>
      <c r="J25" s="193"/>
      <c r="K25" s="193"/>
      <c r="L25" s="193"/>
      <c r="M25" s="193"/>
      <c r="N25" s="193"/>
      <c r="O25" s="188"/>
      <c r="P25" s="193"/>
      <c r="Q25" s="193"/>
      <c r="R25" s="193"/>
      <c r="S25" s="193"/>
      <c r="V25" s="213" t="s">
        <v>329</v>
      </c>
      <c r="W25" s="188"/>
      <c r="X25" s="193"/>
      <c r="Y25" s="193"/>
      <c r="Z25" s="193"/>
      <c r="AA25" s="193"/>
      <c r="AB25" s="193"/>
      <c r="AC25" s="193"/>
      <c r="AD25" s="193"/>
      <c r="AE25" s="193"/>
      <c r="AF25" s="193"/>
      <c r="AG25" s="193"/>
      <c r="AH25" s="193"/>
      <c r="AI25" s="193"/>
      <c r="AJ25" s="193"/>
      <c r="AK25" s="193"/>
      <c r="AL25" s="193"/>
      <c r="AM25" s="193"/>
    </row>
    <row r="28" spans="1:40">
      <c r="A28" s="2" t="s">
        <v>322</v>
      </c>
      <c r="V28" s="2" t="s">
        <v>297</v>
      </c>
      <c r="X28" s="188"/>
      <c r="Y28" s="188"/>
      <c r="Z28" s="188"/>
      <c r="AA28" s="188"/>
      <c r="AB28" s="188"/>
      <c r="AC28" s="188"/>
      <c r="AD28" s="188"/>
      <c r="AE28" s="188"/>
      <c r="AF28" s="188"/>
      <c r="AG28" s="188"/>
      <c r="AH28" s="2" t="s">
        <v>323</v>
      </c>
    </row>
    <row r="29" spans="1:40">
      <c r="X29" s="283" t="str">
        <f>CONCATENATE("( ",Sheet1!B8," )")</f>
        <v>( นายปฏิยุทธ์ ฟองแก้ว )</v>
      </c>
      <c r="Y29" s="283"/>
      <c r="Z29" s="283"/>
      <c r="AA29" s="283"/>
      <c r="AB29" s="283"/>
      <c r="AC29" s="283"/>
      <c r="AD29" s="283"/>
      <c r="AE29" s="283"/>
      <c r="AF29" s="283"/>
      <c r="AG29" s="283"/>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Sheet1!$A$13:$A$41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6" t="e">
        <f>#REF!</f>
        <v>#REF!</v>
      </c>
      <c r="M5" s="296"/>
      <c r="N5" s="296"/>
    </row>
    <row r="6" spans="2:15">
      <c r="H6" s="34"/>
      <c r="J6" s="35" t="s">
        <v>114</v>
      </c>
      <c r="L6" s="297"/>
      <c r="M6" s="297"/>
      <c r="N6" s="297"/>
    </row>
    <row r="7" spans="2:15">
      <c r="J7" s="35"/>
    </row>
    <row r="8" spans="2:15" ht="26.4">
      <c r="G8" s="298" t="e">
        <f>#REF!</f>
        <v>#REF!</v>
      </c>
      <c r="H8" s="298"/>
      <c r="I8" s="298"/>
      <c r="J8" s="298"/>
      <c r="K8" s="298"/>
    </row>
    <row r="9" spans="2:15">
      <c r="G9" s="27" t="s">
        <v>115</v>
      </c>
      <c r="H9" s="296" t="s">
        <v>66</v>
      </c>
      <c r="I9" s="296"/>
    </row>
    <row r="11" spans="2:15">
      <c r="F11" s="31" t="s">
        <v>117</v>
      </c>
      <c r="G11" s="31"/>
      <c r="H11" s="31"/>
      <c r="I11" s="31"/>
      <c r="J11" s="31"/>
      <c r="K11" s="31"/>
      <c r="L11" s="31"/>
      <c r="M11" s="31"/>
      <c r="N11" s="27" t="s">
        <v>118</v>
      </c>
    </row>
    <row r="12" spans="2:15">
      <c r="E12" s="301" t="s">
        <v>116</v>
      </c>
      <c r="M12" s="27"/>
    </row>
    <row r="13" spans="2:15">
      <c r="E13" s="301"/>
      <c r="F13" s="300" t="str">
        <f>ปกสำนวน!$C$10</f>
        <v>นางสาวสิริพิชญ์  ใจหมั่น</v>
      </c>
      <c r="G13" s="300"/>
      <c r="H13" s="300"/>
      <c r="I13" s="300"/>
      <c r="J13" s="300"/>
      <c r="K13" s="300"/>
      <c r="L13" s="300"/>
      <c r="M13" s="300"/>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9" t="e">
        <f>$F$19</f>
        <v>#REF!</v>
      </c>
      <c r="L19" s="299"/>
      <c r="M19" s="299"/>
      <c r="N19" s="299"/>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6" t="str">
        <f>ปกสำนวน!$S$7</f>
        <v>นายจิรวัฒน์  ตรีเศียร</v>
      </c>
      <c r="L23" s="296"/>
      <c r="M23" s="296"/>
      <c r="N23" s="296"/>
    </row>
    <row r="24" spans="4:14">
      <c r="M24" s="27"/>
    </row>
    <row r="25" spans="4:14">
      <c r="D25" s="34" t="s">
        <v>130</v>
      </c>
      <c r="M25" s="27"/>
    </row>
    <row r="26" spans="4:14">
      <c r="D26" s="21">
        <v>1</v>
      </c>
      <c r="E26" s="302" t="s">
        <v>131</v>
      </c>
      <c r="F26" s="302"/>
      <c r="G26" s="21" t="s">
        <v>62</v>
      </c>
      <c r="H26" s="299" t="e">
        <f>#REF!</f>
        <v>#REF!</v>
      </c>
      <c r="I26" s="296"/>
      <c r="J26" s="296"/>
      <c r="K26" s="32" t="s">
        <v>99</v>
      </c>
      <c r="M26" s="296" t="e">
        <f>#REF!</f>
        <v>#REF!</v>
      </c>
      <c r="N26" s="296"/>
    </row>
    <row r="27" spans="4:14">
      <c r="D27" s="21">
        <v>2</v>
      </c>
      <c r="E27" s="296"/>
      <c r="F27" s="296"/>
      <c r="G27" s="21" t="s">
        <v>62</v>
      </c>
      <c r="H27" s="296"/>
      <c r="I27" s="296"/>
      <c r="J27" s="296"/>
      <c r="K27" s="32" t="s">
        <v>99</v>
      </c>
      <c r="M27" s="31"/>
      <c r="N27" s="31"/>
    </row>
    <row r="28" spans="4:14">
      <c r="D28" s="21">
        <v>3</v>
      </c>
      <c r="E28" s="296"/>
      <c r="F28" s="296"/>
      <c r="G28" s="21" t="s">
        <v>62</v>
      </c>
      <c r="H28" s="296"/>
      <c r="I28" s="296"/>
      <c r="J28" s="296"/>
      <c r="K28" s="32" t="s">
        <v>99</v>
      </c>
      <c r="M28" s="31"/>
      <c r="N28" s="31"/>
    </row>
    <row r="29" spans="4:14">
      <c r="D29" s="21">
        <v>4</v>
      </c>
      <c r="E29" s="296"/>
      <c r="F29" s="296"/>
      <c r="G29" s="21" t="s">
        <v>62</v>
      </c>
      <c r="H29" s="296"/>
      <c r="I29" s="296"/>
      <c r="J29" s="296"/>
      <c r="K29" s="32" t="s">
        <v>99</v>
      </c>
      <c r="M29" s="31"/>
      <c r="N29" s="31"/>
    </row>
    <row r="30" spans="4:14">
      <c r="D30" s="21">
        <v>5</v>
      </c>
      <c r="E30" s="296"/>
      <c r="F30" s="296"/>
      <c r="G30" s="21" t="s">
        <v>62</v>
      </c>
      <c r="H30" s="296"/>
      <c r="I30" s="296"/>
      <c r="J30" s="296"/>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6" t="e">
        <f>#REF!</f>
        <v>#REF!</v>
      </c>
      <c r="G1" s="306"/>
    </row>
    <row r="2" spans="1:7">
      <c r="D2" s="18" t="s">
        <v>104</v>
      </c>
      <c r="F2" s="303" t="e">
        <f>#REF!</f>
        <v>#REF!</v>
      </c>
      <c r="G2" s="303"/>
    </row>
    <row r="3" spans="1:7" ht="10.5" customHeight="1">
      <c r="A3" s="305"/>
      <c r="B3" s="305"/>
      <c r="C3" s="305"/>
      <c r="D3" s="305"/>
      <c r="E3" s="305"/>
      <c r="F3" s="305"/>
      <c r="G3" s="305"/>
    </row>
    <row r="4" spans="1:7">
      <c r="A4" s="8" t="s">
        <v>1</v>
      </c>
      <c r="B4" s="8" t="s">
        <v>2</v>
      </c>
      <c r="C4" s="304" t="s">
        <v>3</v>
      </c>
      <c r="D4" s="304"/>
      <c r="E4" s="304" t="s">
        <v>4</v>
      </c>
      <c r="F4" s="304"/>
      <c r="G4" s="304"/>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6" t="e">
        <f>ค่าธรรมเนียมศาล!$S$8</f>
        <v>#REF!</v>
      </c>
      <c r="L7" s="316"/>
      <c r="M7" s="316"/>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7" t="s">
        <v>0</v>
      </c>
      <c r="C19" s="307"/>
      <c r="D19" s="307"/>
      <c r="E19" s="307"/>
      <c r="F19" s="307" t="s">
        <v>138</v>
      </c>
      <c r="G19" s="307"/>
      <c r="H19" s="307"/>
      <c r="I19" s="313" t="s">
        <v>63</v>
      </c>
      <c r="J19" s="314"/>
      <c r="K19" s="314"/>
      <c r="L19" s="307" t="s">
        <v>139</v>
      </c>
      <c r="M19" s="307"/>
      <c r="N19" s="307"/>
    </row>
    <row r="20" spans="1:16">
      <c r="B20" s="308" t="e">
        <f>$I$8</f>
        <v>#REF!</v>
      </c>
      <c r="C20" s="308"/>
      <c r="D20" s="308"/>
      <c r="E20" s="308"/>
      <c r="F20" s="317" t="e">
        <f>#REF!</f>
        <v>#REF!</v>
      </c>
      <c r="G20" s="317"/>
      <c r="H20" s="317"/>
      <c r="I20" s="311" t="e">
        <f>#REF!</f>
        <v>#REF!</v>
      </c>
      <c r="J20" s="312"/>
      <c r="K20" s="312"/>
      <c r="L20" s="318" t="e">
        <f>#REF!</f>
        <v>#REF!</v>
      </c>
      <c r="M20" s="318"/>
      <c r="N20" s="318"/>
    </row>
    <row r="21" spans="1:16">
      <c r="B21" s="309" t="s">
        <v>146</v>
      </c>
      <c r="C21" s="310"/>
      <c r="D21" s="310"/>
      <c r="E21" s="310"/>
      <c r="F21" s="310"/>
      <c r="G21" s="310"/>
      <c r="H21" s="310"/>
      <c r="I21" s="310"/>
      <c r="J21" s="310"/>
      <c r="K21" s="310"/>
      <c r="L21" s="315" t="e">
        <f>SUM(L20)</f>
        <v>#REF!</v>
      </c>
      <c r="M21" s="315"/>
      <c r="N21" s="315"/>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20" t="s">
        <v>60</v>
      </c>
      <c r="P7" s="320"/>
      <c r="Q7" s="48"/>
      <c r="R7" s="48"/>
      <c r="S7" s="48"/>
      <c r="T7" s="48"/>
      <c r="U7" s="48"/>
      <c r="V7" s="49" t="e">
        <f>ใบปะหน้าค่าธรรมเนียมศาล!$C$6</f>
        <v>#REF!</v>
      </c>
      <c r="W7" s="341" t="s">
        <v>202</v>
      </c>
      <c r="X7" s="341"/>
      <c r="Y7" s="50"/>
    </row>
    <row r="8" spans="1:25" ht="21" customHeight="1">
      <c r="A8" s="51"/>
      <c r="O8" s="320" t="s">
        <v>62</v>
      </c>
      <c r="P8" s="320"/>
      <c r="Q8" s="48"/>
      <c r="R8" s="48"/>
      <c r="S8" s="350" t="e">
        <f>#REF!</f>
        <v>#REF!</v>
      </c>
      <c r="T8" s="350"/>
      <c r="U8" s="350"/>
      <c r="V8" s="350"/>
      <c r="W8" s="350"/>
      <c r="X8" s="350"/>
      <c r="Y8" s="52"/>
    </row>
    <row r="9" spans="1:25" ht="21">
      <c r="A9" s="53" t="s">
        <v>63</v>
      </c>
      <c r="B9" s="54"/>
      <c r="C9" s="55" t="e">
        <f>#REF!</f>
        <v>#REF!</v>
      </c>
      <c r="D9" s="56"/>
      <c r="E9" s="56"/>
      <c r="F9" s="56"/>
      <c r="G9" s="56"/>
      <c r="H9" s="56"/>
      <c r="I9" s="56"/>
      <c r="J9" s="56"/>
      <c r="K9" s="56"/>
      <c r="L9" s="56"/>
      <c r="M9" s="57" t="s">
        <v>64</v>
      </c>
      <c r="R9" s="58"/>
      <c r="S9" s="58"/>
      <c r="T9" s="59"/>
      <c r="U9" s="59" t="s">
        <v>152</v>
      </c>
      <c r="V9" s="342"/>
      <c r="W9" s="342"/>
      <c r="X9" s="342"/>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5" t="e">
        <f>#REF!</f>
        <v>#REF!</v>
      </c>
      <c r="F11" s="335"/>
      <c r="G11" s="335"/>
      <c r="H11" s="335"/>
      <c r="I11" s="335"/>
      <c r="J11" s="58"/>
      <c r="K11" s="58"/>
      <c r="L11" s="349" t="s">
        <v>0</v>
      </c>
      <c r="M11" s="349"/>
      <c r="N11" s="56"/>
      <c r="O11" s="351" t="e">
        <f>#REF!</f>
        <v>#REF!</v>
      </c>
      <c r="P11" s="351"/>
      <c r="Q11" s="351"/>
      <c r="R11" s="351"/>
      <c r="S11" s="351"/>
      <c r="T11" s="351"/>
      <c r="U11" s="351"/>
      <c r="V11" s="351"/>
      <c r="W11" s="351"/>
      <c r="X11" s="351"/>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22" t="s">
        <v>72</v>
      </c>
      <c r="B14" s="323"/>
      <c r="C14" s="323"/>
      <c r="D14" s="323"/>
      <c r="E14" s="323"/>
      <c r="F14" s="323"/>
      <c r="G14" s="323"/>
      <c r="H14" s="323"/>
      <c r="I14" s="324"/>
      <c r="J14" s="322" t="s">
        <v>73</v>
      </c>
      <c r="K14" s="323"/>
      <c r="L14" s="323"/>
      <c r="M14" s="323"/>
      <c r="N14" s="323"/>
      <c r="O14" s="323"/>
      <c r="P14" s="323"/>
      <c r="Q14" s="324"/>
      <c r="R14" s="322" t="s">
        <v>74</v>
      </c>
      <c r="S14" s="323"/>
      <c r="T14" s="323"/>
      <c r="U14" s="323"/>
      <c r="V14" s="323"/>
      <c r="W14" s="323"/>
      <c r="X14" s="323"/>
      <c r="Y14" s="324"/>
    </row>
    <row r="15" spans="1:25" ht="21">
      <c r="A15" s="356" t="s">
        <v>103</v>
      </c>
      <c r="B15" s="357"/>
      <c r="C15" s="357"/>
      <c r="D15" s="357"/>
      <c r="E15" s="357"/>
      <c r="F15" s="357"/>
      <c r="G15" s="357"/>
      <c r="H15" s="357"/>
      <c r="I15" s="358"/>
      <c r="J15" s="343" t="e">
        <f>$E$10</f>
        <v>#REF!</v>
      </c>
      <c r="K15" s="344"/>
      <c r="L15" s="344"/>
      <c r="M15" s="344"/>
      <c r="N15" s="344"/>
      <c r="O15" s="344"/>
      <c r="P15" s="344"/>
      <c r="Q15" s="345"/>
      <c r="R15" s="346" t="e">
        <f>#REF!</f>
        <v>#REF!</v>
      </c>
      <c r="S15" s="347"/>
      <c r="T15" s="347"/>
      <c r="U15" s="347"/>
      <c r="V15" s="347"/>
      <c r="W15" s="347"/>
      <c r="X15" s="347"/>
      <c r="Y15" s="348"/>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6" t="s">
        <v>75</v>
      </c>
      <c r="B18" s="337"/>
      <c r="C18" s="337"/>
      <c r="D18" s="337"/>
      <c r="E18" s="337"/>
      <c r="F18" s="337"/>
      <c r="G18" s="337"/>
      <c r="H18" s="337"/>
      <c r="I18" s="337"/>
      <c r="J18" s="337"/>
      <c r="K18" s="337"/>
      <c r="L18" s="337"/>
      <c r="M18" s="337"/>
      <c r="N18" s="337"/>
      <c r="O18" s="337"/>
      <c r="P18" s="337"/>
      <c r="Q18" s="338"/>
      <c r="R18" s="362" t="e">
        <f>SUM(R15:Y17)</f>
        <v>#REF!</v>
      </c>
      <c r="S18" s="314"/>
      <c r="T18" s="314"/>
      <c r="U18" s="314"/>
      <c r="V18" s="314"/>
      <c r="W18" s="314"/>
      <c r="X18" s="314"/>
      <c r="Y18" s="355"/>
    </row>
    <row r="19" spans="1:25" ht="21">
      <c r="A19" s="96" t="s">
        <v>76</v>
      </c>
      <c r="B19" s="97"/>
      <c r="C19" s="97"/>
      <c r="D19" s="97"/>
      <c r="E19" s="97"/>
      <c r="F19" s="97"/>
      <c r="G19" s="97"/>
      <c r="H19" s="97"/>
      <c r="I19" s="97"/>
      <c r="J19" s="97"/>
      <c r="K19" s="97"/>
      <c r="L19" s="66"/>
      <c r="M19" s="58"/>
      <c r="N19" s="66"/>
      <c r="O19" s="58"/>
      <c r="P19" s="339" t="s">
        <v>73</v>
      </c>
      <c r="Q19" s="339"/>
      <c r="R19" s="58"/>
      <c r="S19" s="58"/>
      <c r="T19" s="58"/>
      <c r="U19" s="58"/>
      <c r="V19" s="58"/>
      <c r="W19" s="58"/>
      <c r="X19" s="57" t="s">
        <v>77</v>
      </c>
      <c r="Y19" s="46"/>
    </row>
    <row r="20" spans="1:25" ht="21">
      <c r="A20" s="53" t="s">
        <v>78</v>
      </c>
      <c r="B20" s="57"/>
      <c r="C20" s="57"/>
      <c r="D20" s="55" t="e">
        <f>$C$9</f>
        <v>#REF!</v>
      </c>
      <c r="E20" s="55"/>
      <c r="F20" s="55"/>
      <c r="G20" s="54"/>
      <c r="H20" s="56"/>
      <c r="I20" s="56"/>
      <c r="J20" s="320" t="s">
        <v>79</v>
      </c>
      <c r="K20" s="320"/>
      <c r="L20" s="320"/>
      <c r="M20" s="340" t="e">
        <f>#REF!</f>
        <v>#REF!</v>
      </c>
      <c r="N20" s="340"/>
      <c r="O20" s="340"/>
      <c r="P20" s="320" t="s">
        <v>80</v>
      </c>
      <c r="Q20" s="320"/>
      <c r="R20" s="320"/>
      <c r="S20" s="363" t="e">
        <f>$R$18</f>
        <v>#REF!</v>
      </c>
      <c r="T20" s="363"/>
      <c r="U20" s="363"/>
      <c r="V20" s="363"/>
      <c r="W20" s="363"/>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22" t="s">
        <v>49</v>
      </c>
      <c r="B24" s="323"/>
      <c r="C24" s="323"/>
      <c r="D24" s="323"/>
      <c r="E24" s="323"/>
      <c r="F24" s="323"/>
      <c r="G24" s="323"/>
      <c r="H24" s="323"/>
      <c r="I24" s="323"/>
      <c r="J24" s="323"/>
      <c r="K24" s="323"/>
      <c r="L24" s="323"/>
      <c r="M24" s="323"/>
      <c r="N24" s="323"/>
      <c r="O24" s="324"/>
      <c r="P24" s="322" t="s">
        <v>84</v>
      </c>
      <c r="Q24" s="323"/>
      <c r="R24" s="323"/>
      <c r="S24" s="323"/>
      <c r="T24" s="324"/>
      <c r="U24" s="322" t="s">
        <v>80</v>
      </c>
      <c r="V24" s="323"/>
      <c r="W24" s="323"/>
      <c r="X24" s="323"/>
      <c r="Y24" s="324"/>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9"/>
      <c r="Q26" s="360"/>
      <c r="R26" s="360"/>
      <c r="S26" s="360"/>
      <c r="T26" s="361"/>
      <c r="U26" s="364" t="e">
        <f>#REF!</f>
        <v>#REF!</v>
      </c>
      <c r="V26" s="365"/>
      <c r="W26" s="365"/>
      <c r="X26" s="365"/>
      <c r="Y26" s="366"/>
    </row>
    <row r="27" spans="1:25" ht="21">
      <c r="A27" s="68" t="s">
        <v>14</v>
      </c>
      <c r="B27" s="57" t="s">
        <v>87</v>
      </c>
      <c r="G27" s="58"/>
      <c r="H27" s="58"/>
      <c r="I27" s="58"/>
      <c r="J27" s="58"/>
      <c r="K27" s="58"/>
      <c r="L27" s="58"/>
      <c r="M27" s="58"/>
      <c r="N27" s="58"/>
      <c r="O27" s="60"/>
      <c r="P27" s="359"/>
      <c r="Q27" s="360"/>
      <c r="R27" s="360"/>
      <c r="S27" s="360"/>
      <c r="T27" s="361"/>
      <c r="U27" s="332"/>
      <c r="V27" s="333"/>
      <c r="W27" s="333"/>
      <c r="X27" s="333"/>
      <c r="Y27" s="334"/>
    </row>
    <row r="28" spans="1:25" ht="21">
      <c r="A28" s="68" t="s">
        <v>14</v>
      </c>
      <c r="B28" s="57" t="s">
        <v>88</v>
      </c>
      <c r="F28" s="62"/>
      <c r="G28" s="62" t="s">
        <v>14</v>
      </c>
      <c r="H28" s="99" t="s">
        <v>89</v>
      </c>
      <c r="I28" s="100"/>
      <c r="J28" s="100"/>
      <c r="K28" s="101" t="s">
        <v>14</v>
      </c>
      <c r="L28" s="99" t="s">
        <v>90</v>
      </c>
      <c r="M28" s="99"/>
      <c r="N28" s="100"/>
      <c r="O28" s="102"/>
      <c r="P28" s="359"/>
      <c r="Q28" s="360"/>
      <c r="R28" s="360"/>
      <c r="S28" s="360"/>
      <c r="T28" s="361"/>
      <c r="U28" s="332"/>
      <c r="V28" s="333"/>
      <c r="W28" s="333"/>
      <c r="X28" s="333"/>
      <c r="Y28" s="334"/>
    </row>
    <row r="29" spans="1:25" ht="21">
      <c r="A29" s="68" t="s">
        <v>14</v>
      </c>
      <c r="B29" s="57" t="s">
        <v>91</v>
      </c>
      <c r="F29" s="69"/>
      <c r="G29" s="69"/>
      <c r="H29" s="103"/>
      <c r="I29" s="104"/>
      <c r="J29" s="104"/>
      <c r="K29" s="105"/>
      <c r="L29" s="103"/>
      <c r="M29" s="103"/>
      <c r="N29" s="104"/>
      <c r="O29" s="104"/>
      <c r="P29" s="359"/>
      <c r="Q29" s="360"/>
      <c r="R29" s="360"/>
      <c r="S29" s="360"/>
      <c r="T29" s="361"/>
      <c r="U29" s="332"/>
      <c r="V29" s="333"/>
      <c r="W29" s="333"/>
      <c r="X29" s="333"/>
      <c r="Y29" s="334"/>
    </row>
    <row r="30" spans="1:25" ht="21">
      <c r="A30" s="68" t="s">
        <v>14</v>
      </c>
      <c r="B30" s="57" t="s">
        <v>91</v>
      </c>
      <c r="F30" s="69"/>
      <c r="G30" s="54"/>
      <c r="H30" s="56"/>
      <c r="I30" s="56"/>
      <c r="J30" s="69"/>
      <c r="K30" s="54"/>
      <c r="L30" s="54"/>
      <c r="M30" s="56"/>
      <c r="N30" s="56"/>
      <c r="O30" s="63"/>
      <c r="P30" s="359"/>
      <c r="Q30" s="360"/>
      <c r="R30" s="360"/>
      <c r="S30" s="360"/>
      <c r="T30" s="361"/>
      <c r="U30" s="332"/>
      <c r="V30" s="333"/>
      <c r="W30" s="333"/>
      <c r="X30" s="333"/>
      <c r="Y30" s="334"/>
    </row>
    <row r="31" spans="1:25" ht="21.6" thickBot="1">
      <c r="A31" s="325" t="s">
        <v>92</v>
      </c>
      <c r="B31" s="320"/>
      <c r="D31" s="56"/>
      <c r="E31" s="56"/>
      <c r="F31" s="56"/>
      <c r="G31" s="56"/>
      <c r="H31" s="56"/>
      <c r="I31" s="56"/>
      <c r="J31" s="56"/>
      <c r="K31" s="56"/>
      <c r="L31" s="56"/>
      <c r="M31" s="56"/>
      <c r="N31" s="56"/>
      <c r="O31" s="63"/>
      <c r="P31" s="64"/>
      <c r="T31" s="46"/>
      <c r="U31" s="332"/>
      <c r="V31" s="333"/>
      <c r="W31" s="333"/>
      <c r="X31" s="333"/>
      <c r="Y31" s="334"/>
    </row>
    <row r="32" spans="1:25" ht="21.6" thickBot="1">
      <c r="A32" s="70" t="s">
        <v>93</v>
      </c>
      <c r="B32" s="57"/>
      <c r="D32" s="314" t="e">
        <f>"- ("&amp;BAHTTEXT($U$32)&amp;") -"</f>
        <v>#REF!</v>
      </c>
      <c r="E32" s="314"/>
      <c r="F32" s="314"/>
      <c r="G32" s="314"/>
      <c r="H32" s="314"/>
      <c r="I32" s="314"/>
      <c r="J32" s="314"/>
      <c r="K32" s="314"/>
      <c r="L32" s="314"/>
      <c r="M32" s="314"/>
      <c r="N32" s="314"/>
      <c r="O32" s="355"/>
      <c r="P32" s="67"/>
      <c r="U32" s="326" t="e">
        <f>SUM(U26:$Y$30)</f>
        <v>#REF!</v>
      </c>
      <c r="V32" s="327"/>
      <c r="W32" s="327"/>
      <c r="X32" s="327"/>
      <c r="Y32" s="328"/>
    </row>
    <row r="33" spans="1:25" ht="11.25" customHeight="1">
      <c r="A33" s="64"/>
      <c r="O33" s="46"/>
      <c r="T33" s="46"/>
      <c r="Y33" s="46"/>
    </row>
    <row r="34" spans="1:25" ht="21">
      <c r="A34" s="322" t="s">
        <v>148</v>
      </c>
      <c r="B34" s="323"/>
      <c r="C34" s="323"/>
      <c r="D34" s="323"/>
      <c r="E34" s="324"/>
      <c r="F34" s="322" t="s">
        <v>149</v>
      </c>
      <c r="G34" s="323"/>
      <c r="H34" s="323"/>
      <c r="I34" s="323"/>
      <c r="J34" s="324"/>
      <c r="K34" s="322" t="s">
        <v>150</v>
      </c>
      <c r="L34" s="323"/>
      <c r="M34" s="323"/>
      <c r="N34" s="323"/>
      <c r="O34" s="323"/>
      <c r="P34" s="322" t="s">
        <v>150</v>
      </c>
      <c r="Q34" s="323"/>
      <c r="R34" s="323"/>
      <c r="S34" s="323"/>
      <c r="T34" s="323"/>
      <c r="U34" s="329" t="s">
        <v>151</v>
      </c>
      <c r="V34" s="330"/>
      <c r="W34" s="330"/>
      <c r="X34" s="330"/>
      <c r="Y34" s="331"/>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9" t="s">
        <v>95</v>
      </c>
      <c r="B37" s="320"/>
      <c r="C37" s="320"/>
      <c r="D37" s="320"/>
      <c r="E37" s="321"/>
      <c r="F37" s="319" t="s">
        <v>95</v>
      </c>
      <c r="G37" s="320"/>
      <c r="H37" s="320"/>
      <c r="I37" s="320"/>
      <c r="J37" s="321"/>
      <c r="K37" s="320" t="s">
        <v>94</v>
      </c>
      <c r="L37" s="320"/>
      <c r="M37" s="320"/>
      <c r="N37" s="320"/>
      <c r="O37" s="321"/>
      <c r="R37" s="71" t="s">
        <v>96</v>
      </c>
      <c r="T37" s="46"/>
      <c r="U37" s="320" t="s">
        <v>94</v>
      </c>
      <c r="V37" s="320"/>
      <c r="W37" s="320"/>
      <c r="X37" s="320"/>
      <c r="Y37" s="321"/>
    </row>
    <row r="38" spans="1:25" ht="21">
      <c r="A38" s="72" t="s">
        <v>62</v>
      </c>
      <c r="B38" s="352"/>
      <c r="C38" s="353"/>
      <c r="D38" s="353"/>
      <c r="E38" s="354"/>
      <c r="F38" s="54" t="s">
        <v>62</v>
      </c>
      <c r="G38" s="353"/>
      <c r="H38" s="353"/>
      <c r="I38" s="353"/>
      <c r="J38" s="354"/>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3" t="s">
        <v>107</v>
      </c>
      <c r="B1" s="233"/>
      <c r="C1" s="233"/>
      <c r="D1" s="233"/>
      <c r="E1" s="233"/>
      <c r="F1" s="233"/>
      <c r="G1" s="233"/>
      <c r="H1" s="233"/>
      <c r="I1" s="233"/>
    </row>
    <row r="3" spans="1:9" ht="21.75" customHeight="1">
      <c r="C3" s="19" t="s">
        <v>108</v>
      </c>
      <c r="D3" s="19"/>
      <c r="E3" s="285" t="e">
        <f>#REF!</f>
        <v>#REF!</v>
      </c>
      <c r="F3" s="285"/>
      <c r="G3" s="285"/>
      <c r="H3" s="36"/>
      <c r="I3" s="36"/>
    </row>
    <row r="4" spans="1:9">
      <c r="C4" s="19" t="s">
        <v>109</v>
      </c>
      <c r="D4" s="19"/>
      <c r="E4" s="367" t="e">
        <f>#REF!</f>
        <v>#REF!</v>
      </c>
      <c r="F4" s="367"/>
      <c r="G4" s="367"/>
    </row>
    <row r="5" spans="1:9">
      <c r="B5" s="22"/>
      <c r="C5" s="22"/>
      <c r="D5" s="22"/>
      <c r="E5" s="22"/>
      <c r="F5" s="22"/>
      <c r="G5" s="22"/>
      <c r="H5" s="22"/>
    </row>
    <row r="35" spans="1:10" ht="28.8">
      <c r="A35" s="233" t="s">
        <v>110</v>
      </c>
      <c r="B35" s="233"/>
      <c r="C35" s="233"/>
      <c r="D35" s="233"/>
      <c r="E35" s="233"/>
      <c r="F35" s="233"/>
      <c r="G35" s="233"/>
      <c r="H35" s="233"/>
      <c r="I35" s="233"/>
    </row>
    <row r="37" spans="1:10">
      <c r="B37" s="19" t="s">
        <v>108</v>
      </c>
      <c r="C37" s="19"/>
      <c r="D37" s="2" t="e">
        <f>#REF!</f>
        <v>#REF!</v>
      </c>
    </row>
    <row r="38" spans="1:10">
      <c r="B38" s="19" t="s">
        <v>109</v>
      </c>
      <c r="C38" s="19"/>
      <c r="D38" s="367" t="e">
        <f>#REF!</f>
        <v>#REF!</v>
      </c>
      <c r="E38" s="367"/>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6" t="e">
        <f>ค่าธรรมเนียมศาล!$S$8</f>
        <v>#REF!</v>
      </c>
      <c r="L7" s="316"/>
      <c r="M7" s="316"/>
    </row>
    <row r="8" spans="1:16">
      <c r="A8" s="79" t="s">
        <v>32</v>
      </c>
      <c r="C8" s="75" t="s">
        <v>36</v>
      </c>
      <c r="H8" s="373" t="e">
        <f>#REF!</f>
        <v>#REF!</v>
      </c>
      <c r="I8" s="375"/>
      <c r="J8" s="375"/>
      <c r="K8" s="375"/>
      <c r="L8" s="375"/>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73" t="e">
        <f>#REF!</f>
        <v>#REF!</v>
      </c>
      <c r="J20" s="373"/>
      <c r="K20" s="75" t="s">
        <v>43</v>
      </c>
      <c r="N20" s="374" t="e">
        <f>#REF!</f>
        <v>#REF!</v>
      </c>
      <c r="O20" s="374"/>
      <c r="P20" s="374"/>
    </row>
    <row r="21" spans="1:16">
      <c r="A21" s="75" t="s">
        <v>44</v>
      </c>
      <c r="B21" s="240" t="e">
        <f>#REF!</f>
        <v>#REF!</v>
      </c>
      <c r="C21" s="240"/>
    </row>
    <row r="22" spans="1:16">
      <c r="B22" s="75" t="s">
        <v>45</v>
      </c>
    </row>
    <row r="23" spans="1:16" ht="21.6" thickBot="1">
      <c r="C23" s="74"/>
      <c r="D23" s="74"/>
      <c r="E23" s="74"/>
      <c r="F23" s="74"/>
      <c r="G23" s="74"/>
      <c r="H23" s="74"/>
      <c r="I23" s="74"/>
      <c r="J23" s="74"/>
      <c r="K23" s="74"/>
      <c r="L23" s="74"/>
      <c r="M23" s="74"/>
      <c r="N23" s="74"/>
    </row>
    <row r="24" spans="1:16" ht="21.6" thickBot="1">
      <c r="C24" s="80" t="s">
        <v>1</v>
      </c>
      <c r="D24" s="377" t="s">
        <v>49</v>
      </c>
      <c r="E24" s="368"/>
      <c r="F24" s="368"/>
      <c r="G24" s="368"/>
      <c r="H24" s="368"/>
      <c r="I24" s="368"/>
      <c r="J24" s="368"/>
      <c r="K24" s="81"/>
      <c r="L24" s="368" t="s">
        <v>48</v>
      </c>
      <c r="M24" s="368"/>
      <c r="N24" s="368"/>
    </row>
    <row r="25" spans="1:16">
      <c r="C25" s="82">
        <v>1</v>
      </c>
      <c r="D25" s="83" t="s">
        <v>58</v>
      </c>
      <c r="G25" s="84" t="s">
        <v>46</v>
      </c>
      <c r="H25" s="38" t="s">
        <v>47</v>
      </c>
      <c r="I25" s="85" t="e">
        <f>#REF!</f>
        <v>#REF!</v>
      </c>
      <c r="K25" s="86"/>
      <c r="L25" s="369" t="e">
        <f>#REF!</f>
        <v>#REF!</v>
      </c>
      <c r="M25" s="369"/>
      <c r="N25" s="369"/>
    </row>
    <row r="26" spans="1:16">
      <c r="C26" s="82">
        <v>2</v>
      </c>
      <c r="D26" s="83" t="s">
        <v>100</v>
      </c>
      <c r="K26" s="87"/>
      <c r="L26" s="370" t="e">
        <f>IF(#REF!&gt;701,#REF!,2000)</f>
        <v>#REF!</v>
      </c>
      <c r="M26" s="370"/>
      <c r="N26" s="370"/>
    </row>
    <row r="27" spans="1:16">
      <c r="C27" s="82"/>
      <c r="D27" s="83"/>
      <c r="K27" s="87"/>
      <c r="L27" s="370"/>
      <c r="M27" s="370"/>
      <c r="N27" s="370"/>
    </row>
    <row r="28" spans="1:16">
      <c r="C28" s="88"/>
      <c r="D28" s="89"/>
      <c r="E28" s="55"/>
      <c r="F28" s="55"/>
      <c r="G28" s="55"/>
      <c r="H28" s="55"/>
      <c r="I28" s="371" t="s">
        <v>52</v>
      </c>
      <c r="J28" s="371"/>
      <c r="K28" s="371"/>
      <c r="L28" s="372"/>
      <c r="M28" s="372"/>
      <c r="N28" s="372"/>
    </row>
    <row r="29" spans="1:16" ht="21.6" thickBot="1">
      <c r="C29" s="90"/>
      <c r="D29" s="376"/>
      <c r="E29" s="376"/>
      <c r="F29" s="376"/>
      <c r="G29" s="379" t="e">
        <f>"- ("&amp;BAHTTEXT($L$29)&amp;") -"</f>
        <v>#REF!</v>
      </c>
      <c r="H29" s="379"/>
      <c r="I29" s="379"/>
      <c r="J29" s="379"/>
      <c r="K29" s="379"/>
      <c r="L29" s="378" t="e">
        <f>SUM(L25:N28)</f>
        <v>#REF!</v>
      </c>
      <c r="M29" s="378"/>
      <c r="N29" s="378"/>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2024-08-26T08:33:53Z</cp:lastPrinted>
  <dcterms:created xsi:type="dcterms:W3CDTF">2016-06-06T16:13:57Z</dcterms:created>
  <dcterms:modified xsi:type="dcterms:W3CDTF">2025-03-31T09:50:27Z</dcterms:modified>
</cp:coreProperties>
</file>