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50-นางสาวธัญวรัตน์ อ้วนใจยะ\"/>
    </mc:Choice>
  </mc:AlternateContent>
  <xr:revisionPtr revIDLastSave="0" documentId="8_{7ED4061F-4FB3-4A82-BA9F-BB2B4C674755}"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<sst xmlns="http://schemas.openxmlformats.org/spreadsheetml/2006/main" count="715" uniqueCount="357">
  <si>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</si>
  <si>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</si>
  <si>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</si>
  <si>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</si>
  <si>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</si>
  <si>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</si>
  <si>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</si>
  <si>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</si>
  <si>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</si>
  <si>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</si>
  <si>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</si>
  <si>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</si>
  <si>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</si>
  <si>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</si>
  <si>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</si>
  <si>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</si>
  <si>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</si>
  <si>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</si>
  <si>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</si>
  <si>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</si>
  <si>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</si>
  <si>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</si>
  <si>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</si>
  <si>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</si>
  <si>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</si>
  <si>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</si>
  <si>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</si>
  <si>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</si>
  <si>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</si>
  <si>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</si>
  <si>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</si>
  <si>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</si>
  <si>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</si>
  <si>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</si>
  <si>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</si>
  <si>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</si>
  <si>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</si>
  <si>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</si>
  <si>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</si>
  <si>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</si>
  <si>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</si>
  <si>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</si>
  <si>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</si>
  <si>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</si>
  <si>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</si>
  <si>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</si>
  <si>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</si>
  <si>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</si>
  <si>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</si>
  <si>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</si>
  <si>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</si>
  <si>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</si>
  <si>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</si>
  <si>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</si>
  <si>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</si>
  <si>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</si>
  <si>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</si>
  <si>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</si>
  <si>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</si>
  <si>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</si>
  <si>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</si>
  <si>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</si>
  <si>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</si>
  <si>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</si>
  <si>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</si>
  <si>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</si>
  <si>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</si>
  <si>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</si>
  <si>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</si>
  <si>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</si>
  <si>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</si>
  <si>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</si>
  <si>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</si>
  <si>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</si>
  <si>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</si>
  <si>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</si>
  <si>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</si>
  <si>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</si>
  <si>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</si>
  <si>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</si>
  <si>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</si>
  <si>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</si>
  <si>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</si>
  <si>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</si>
  <si>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</si>
  <si>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</si>
  <si>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</si>
  <si>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</si>
  <si>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</si>
  <si>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</si>
  <si>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</si>
  <si>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</si>
  <si>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</si>
  <si>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</si>
  <si>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</si>
  <si>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</si>
  <si>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</si>
  <si>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</si>
  <si>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</si>
  <si>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</si>
  <si>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</si>
  <si>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</si>
  <si>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</si>
  <si>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</si>
  <si>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</si>
  <si>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</si>
  <si>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</si>
  <si>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</si>
  <si>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</si>
  <si>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</si>
  <si>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</si>
  <si>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</si>
  <si>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</si>
  <si>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</si>
  <si>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</si>
  <si>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</si>
  <si>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</si>
  <si>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</si>
  <si>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</si>
  <si>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</si>
  <si>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</si>
  <si>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</si>
  <si>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</si>
  <si>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</si>
  <si>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</si>
  <si>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</si>
  <si>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</si>
  <si>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</si>
  <si>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</si>
  <si>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</si>
  <si>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</si>
  <si>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</si>
  <si>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</si>
  <si>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</si>
  <si>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</si>
  <si>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</si>
  <si>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</si>
  <si>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</si>
  <si>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</si>
  <si>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</si>
  <si>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</si>
  <si>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</si>
  <si>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</si>
  <si>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</si>
  <si>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</si>
  <si>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</si>
  <si>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</si>
  <si>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</si>
  <si>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</si>
  <si>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</si>
  <si>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</si>
  <si>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</si>
  <si>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</si>
  <si>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</si>
  <si>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</si>
  <si>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</si>
  <si>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</si>
  <si>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</si>
  <si>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</si>
  <si>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</si>
  <si>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</si>
  <si>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</si>
  <si>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</si>
  <si>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</si>
  <si>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</si>
  <si>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</si>
  <si>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</si>
  <si>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</si>
  <si>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</si>
  <si>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</si>
  <si>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</si>
  <si>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</si>
  <si>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</si>
  <si>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</si>
  <si>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</si>
  <si>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</si>
  <si>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</si>
  <si>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</si>
  <si>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</si>
  <si>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</si>
  <si>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</si>
  <si>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</si>
  <si>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</si>
  <si>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</si>
  <si>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</si>
  <si>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</si>
  <si>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</si>
  <si>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</si>
  <si>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</si>
  <si>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</si>
  <si>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</si>
  <si>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</si>
  <si>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</si>
  <si>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</si>
  <si>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</si>
  <si>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</si>
  <si>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</si>
  <si>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</si>
  <si>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</si>
  <si>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</si>
  <si>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</si>
  <si>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</si>
  <si>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</si>
  <si>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</si>
  <si>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</si>
  <si>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</si>
  <si>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</si>
  <si>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</si>
  <si>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</si>
  <si>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</si>
  <si>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</si>
  <si>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</si>
  <si>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</si>
  <si>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</si>
  <si>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</si>
  <si>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</si>
  <si>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</si>
  <si>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</si>
  <si>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</si>
  <si>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</si>
  <si>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</si>
  <si>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</si>
  <si>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</si>
  <si>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</si>
  <si>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</si>
  <si>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</si>
  <si>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</si>
  <si>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</si>
  <si>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</si>
  <si>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</si>
  <si>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</si>
  <si>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</si>
  <si>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</si>
  <si>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</si>
  <si>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</si>
  <si>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</si>
  <si>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</si>
  <si>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</si>
  <si>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</si>
  <si>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</si>
  <si>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</si>
  <si>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</si>
  <si>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</si>
  <si>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</si>
  <si>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</si>
  <si>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</si>
  <si>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</si>
  <si>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</si>
  <si>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</si>
  <si>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</si>
  <si>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</si>
  <si>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</si>
  <si>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</si>
  <si>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</si>
  <si>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</si>
  <si>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</si>
  <si>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</si>
  <si>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</si>
  <si>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</si>
  <si>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</si>
  <si>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</si>
  <si>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</si>
  <si>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</si>
  <si>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</si>
  <si>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</si>
  <si>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</si>
  <si>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</si>
  <si>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</si>
  <si>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</si>
  <si>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</si>
  <si>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</si>
  <si>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</si>
  <si>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</si>
  <si>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</si>
  <si>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</si>
  <si>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</si>
  <si>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</si>
  <si>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</si>
  <si>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</si>
  <si>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</si>
  <si>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</si>
  <si>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</si>
  <si>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</si>
  <si>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</si>
  <si>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</si>
  <si>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</si>
  <si>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</si>
  <si>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</si>
  <si>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</si>
  <si>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</si>
  <si>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</si>
  <si>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</si>
  <si>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</si>
  <si>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</si>
  <si>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</si>
  <si>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</si>
  <si>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</si>
  <si>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</si>
  <si>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</si>
  <si>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</si>
  <si>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</si>
  <si>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</si>
  <si>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</si>
  <si>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</si>
  <si>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</si>
  <si>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</si>
  <si>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</si>
  <si>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</si>
  <si>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</si>
  <si>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</si>
  <si>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</si>
  <si>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</si>
  <si>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</si>
  <si>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</si>
  <si>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</si>
  <si>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</si>
  <si>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</si>
  <si>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</si>
  <si>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</si>
  <si>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</si>
  <si>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</si>
  <si>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</si>
  <si>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</si>
  <si>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</si>
  <si>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</si>
  <si>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</si>
  <si>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</si>
  <si>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</si>
  <si>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</si>
  <si>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</si>
  <si>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</si>
  <si>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</si>
  <si>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</si>
  <si>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</si>
  <si>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</si>
  <si>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</si>
  <si>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</si>
  <si>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</si>
  <si>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</si>
  <si>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</si>
  <si>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</si>
  <si>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</si>
  <si>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</si>
  <si>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</si>
  <si>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</si>
  <si>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</si>
  <si>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</si>
  <si>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</si>
  <si>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</si>
  <si>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</si>
  <si>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 สาขาแม่แตง</t>
  </si>
  <si>
    <t>นางสาวธัญรัตน์ อ้วนใจยะ</t>
  </si>
  <si>
    <t>3-5009-01049-78-6</t>
  </si>
  <si>
    <t>นายศิวพงษ์ แสนโภชน์</t>
  </si>
  <si>
    <t>นางสาววิภาพร จัดของ</t>
  </si>
  <si>
    <t>2850(68) - รายงานผลสืบทรัพย์ ราย นางสาวธัญวรัตน์ อ้วนใจยะ สาขาแม่แตง (สืบรอบที่ 2) - ไม่พบทรัพย์</t>
  </si>
  <si>
    <t>นายวัชระ สมพันธ์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</si>
</sst>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zoomScaleNormal="100" workbookViewId="0">
      <selection activeCell="B14" sqref="B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2850</v>
      </c>
    </row>
    <row r="2" spans="1:11">
      <c r="A2" s="143" t="s">
        <v>251</v>
      </c>
      <c r="B2" s="145" t="str">
        <f t="array" ref="B2">_xlfn.IFS(I1&lt;850,VLOOKUP(I1,[1]บังคับคดี!$B:$ZZ,60,0),AND(I1&gt;=850,I1&lt;1435),VLOOKUP(I1,'[1]บังคับคดีใหม่ ปี2563-2564'!$B:$ZZ,63,0),I1&gt;=1435,VLOOKUP(I1,'[1]สืบทรัพย์ ปี 2564-25666'!$B:$ZZ,71,0))</f>
        <v>นางสาวธัญวรัตน์  อ้วนใจยะ</v>
      </c>
      <c r="C2" s="175" t="s">
        <v>73</v>
      </c>
      <c r="D2" s="145" t="str">
        <f t="array" ref="D2">_xlfn.IFS(I1&lt;850,VLOOKUP(I1,[1]บังคับคดี!$B:$ZZ,10,0),AND(I1&gt;=850,I1&lt;1435),VLOOKUP(I1,'[1]บังคับคดีใหม่ ปี2563-2564'!$B:$ZZ,11,0),I1&gt;=1435,VLOOKUP(I1,'[1]สืบทรัพย์ ปี 2564-25666'!$B:$ZZ,11,0))</f>
        <v>แม่แตง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883162010630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800045484980</v>
      </c>
      <c r="C4" s="176" t="s">
        <v>264</v>
      </c>
      <c r="D4" s="219">
        <v>241966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ผบ4714/2562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ผบ5437/2562</v>
      </c>
      <c r="I5" s="157" t="s">
        <v>257</v>
      </c>
    </row>
    <row r="6" spans="1:11">
      <c r="A6" s="153" t="s">
        <v>338</v>
      </c>
      <c r="B6" s="171">
        <v>68934.23</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242</v>
      </c>
      <c r="J12" s="247"/>
      <c r="K12" s="247"/>
    </row>
    <row r="13" spans="1:11" s="151" customFormat="1">
      <c r="A13" s="165" t="str">
        <f>IF(B14="","คู่สมรส","คู่สมรสจำเลยที่ 1")</f>
        <v>คู่สมรสจำเลยที่ 1</v>
      </c>
      <c r="B13" s="158" t="s">
        <v>353</v>
      </c>
      <c r="C13" s="203">
        <v>3410400811015</v>
      </c>
      <c r="D13" s="152"/>
      <c r="E13" s="158"/>
      <c r="F13" s="169"/>
      <c r="G13" s="152"/>
      <c r="I13" s="247"/>
      <c r="J13" s="247"/>
      <c r="K13" s="247"/>
    </row>
    <row r="14" spans="1:11" s="151" customFormat="1">
      <c r="A14" s="165" t="s">
        <v>212</v>
      </c>
      <c r="B14" s="158" t="s">
        <v>356</v>
      </c>
      <c r="C14" s="203">
        <v>1501000056370</v>
      </c>
      <c r="D14" s="152"/>
      <c r="E14" s="158"/>
      <c r="F14" s="169"/>
      <c r="G14" s="152"/>
      <c r="I14" s="166" t="s">
        <v>248</v>
      </c>
      <c r="J14" s="166"/>
      <c r="K14" s="166"/>
    </row>
    <row r="15" spans="1:11" s="151" customFormat="1">
      <c r="A15" s="165" t="s">
        <v>214</v>
      </c>
      <c r="B15" s="158" t="s">
        <v>354</v>
      </c>
      <c r="C15" s="203">
        <v>1540400055825</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2850 - รายงานผลสืบทรัพย์ ราย นางสาวธัญวรัตน์  อ้วนใจยะ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นางสาวธัญวรัตน์  อ้วนใจยะ</v>
      </c>
      <c r="F4" s="253"/>
      <c r="G4" s="253"/>
      <c r="H4" s="253"/>
      <c r="I4" s="253"/>
      <c r="J4" s="253"/>
      <c r="K4" s="253"/>
      <c r="L4" s="253"/>
      <c r="M4" s="253"/>
      <c r="N4" s="253"/>
      <c r="O4" s="253"/>
      <c r="P4" s="253"/>
      <c r="Q4" s="253"/>
      <c r="R4" s="253"/>
      <c r="S4" s="253"/>
      <c r="T4" s="253"/>
      <c r="U4" s="252" t="s">
        <v>73</v>
      </c>
      <c r="V4" s="252"/>
      <c r="W4" s="253" t="str">
        <f>Sheet1!D2</f>
        <v>แม่แตง</v>
      </c>
      <c r="X4" s="253"/>
      <c r="Y4" s="253"/>
      <c r="Z4" s="253"/>
      <c r="AA4" s="253"/>
      <c r="AB4" s="253"/>
      <c r="AC4" s="253"/>
      <c r="AD4" s="253"/>
      <c r="AE4" s="253"/>
      <c r="AF4" s="253"/>
      <c r="AG4" s="253"/>
      <c r="AH4" s="253"/>
      <c r="AI4" s="253"/>
      <c r="AJ4" s="253"/>
      <c r="AK4" s="138"/>
      <c r="AL4" s="186" t="s">
        <v>261</v>
      </c>
      <c r="AM4" s="185" t="s">
        <v>355</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883162010630</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2850(68) - รายงานผลสืบทรัพย์ ราย นางสาวธัญวรัตน์  อ้วนใจยะ สาขาแม่แตง (สืบรอบที่ 2) - ไม่พบทรัพย์</v>
      </c>
      <c r="AM5" s="138"/>
      <c r="AO5" s="162" t="s">
        <v>258</v>
      </c>
      <c r="AP5" s="138"/>
      <c r="AQ5" s="138"/>
    </row>
    <row r="6" spans="1:43">
      <c r="A6" s="19" t="s">
        <v>207</v>
      </c>
      <c r="B6" s="137"/>
      <c r="F6" s="257">
        <f>Sheet1!B4</f>
        <v>800045484980</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ผบ4714/2562</v>
      </c>
      <c r="R7" s="254"/>
      <c r="S7" s="254"/>
      <c r="T7" s="254"/>
      <c r="U7" s="254"/>
      <c r="V7" s="254"/>
      <c r="W7" s="254"/>
      <c r="X7" s="276" t="s">
        <v>210</v>
      </c>
      <c r="Y7" s="276"/>
      <c r="Z7" s="276"/>
      <c r="AA7" s="276"/>
      <c r="AB7" s="276"/>
      <c r="AC7" s="276"/>
      <c r="AD7" s="254" t="str">
        <f>Sheet1!F5</f>
        <v>ผบ5437/2562</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นางสาวธัญรัตน์ อ้วนใจยะ</v>
      </c>
      <c r="G9" s="255"/>
      <c r="H9" s="255"/>
      <c r="I9" s="255"/>
      <c r="J9" s="255"/>
      <c r="K9" s="255"/>
      <c r="L9" s="255"/>
      <c r="M9" s="255"/>
      <c r="N9" s="255"/>
      <c r="O9" s="255"/>
      <c r="P9" s="255"/>
      <c r="Q9" s="255"/>
      <c r="R9" s="255"/>
      <c r="S9" s="2" t="str">
        <f>Sheet1!A13</f>
        <v>คู่สมรสจำเลยที่ 1</v>
      </c>
      <c r="Y9" s="256" t="str">
        <f>Sheet1!B13</f>
        <v>นายศิวพงษ์ แสนโภชน์</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นายวัชระ สมพันธ์</v>
      </c>
      <c r="G10" s="255"/>
      <c r="H10" s="255"/>
      <c r="I10" s="255"/>
      <c r="J10" s="255"/>
      <c r="K10" s="255"/>
      <c r="L10" s="255"/>
      <c r="M10" s="255"/>
      <c r="N10" s="255"/>
      <c r="O10" s="255"/>
      <c r="P10" s="255"/>
      <c r="Q10" s="255"/>
      <c r="R10" s="255"/>
      <c r="S10" s="2" t="s">
        <v>214</v>
      </c>
      <c r="Y10" s="256" t="str">
        <f>Sheet1!B15</f>
        <v>นางสาววิภาพร จัดของ</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9"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ผบ4714/2562 ในคดีหมายเลขแดงที่  ผบ5437/2562 ลว.23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นางสาวธัญรัตน์ อ้วนใจยะ</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3-5009-01049-78-6</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นายศิวพงษ์ แสนโภชน์</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3410400811015</v>
      </c>
      <c r="AE18" s="283"/>
      <c r="AF18" s="283"/>
      <c r="AG18" s="283"/>
      <c r="AH18" s="283"/>
      <c r="AI18" s="283"/>
      <c r="AJ18" s="283"/>
      <c r="AK18" s="283"/>
      <c r="AL18" s="195"/>
      <c r="AM18" s="193"/>
      <c r="AN18" s="193"/>
      <c r="AO18" s="193"/>
      <c r="AP18" s="193"/>
      <c r="AQ18" s="193"/>
      <c r="AS18" s="197" t="s">
        <v>349</v>
      </c>
    </row>
    <row r="19" spans="1:45">
      <c r="A19" s="193"/>
      <c r="B19" s="193"/>
      <c r="C19" s="282" t="str">
        <f>IF(AS19="","ซ่อนช่อง",CONCATENATE("3. ",VLOOKUP(AS19,Table1[#All],2,0)))</f>
        <v>3. นายวัชระ สมพันธ์</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1501000056370</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นางสาววิภาพร จัดของ</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1540400055825</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ผบ4714/2562 คดีหมายเลขแดงที่ ผบ5437/2562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นางสาวธัญรัตน์ อ้วนใจยะ</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str">
        <f>VLOOKUP(AN21,Table1[#All],3,0)</f>
        <v>3-5009-01049-78-6</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2025-03-30T09:04:15Z</cp:lastPrinted>
  <dcterms:created xsi:type="dcterms:W3CDTF">2016-06-06T16:13:57Z</dcterms:created>
  <dcterms:modified xsi:type="dcterms:W3CDTF">2025-06-07T03:17:47Z</dcterms:modified>
</cp:coreProperties>
</file>