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2858-จ่าสิบตำรวจพัฒนา หรือนายกฤติณา อ่อนในชาติ\"/>
    </mc:Choice>
  </mc:AlternateContent>
  <xr:revisionPtr revIDLastSave="0" documentId="8_{C561D96C-E2A0-4414-8F4F-DCD553798FBA}"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<sst xmlns="http://schemas.openxmlformats.org/spreadsheetml/2006/main" count="712" uniqueCount="356">
  <si>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</si>
  <si>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</si>
  <si>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</si>
  <si>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</si>
  <si>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</si>
  <si>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</si>
  <si>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</si>
  <si>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</si>
  <si>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</si>
  <si>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</si>
  <si>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</si>
  <si>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</si>
  <si>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</si>
  <si>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</si>
  <si>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</si>
  <si>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</si>
  <si>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</si>
  <si>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</si>
  <si>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</si>
  <si>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</si>
  <si>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</si>
  <si>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</si>
  <si>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</si>
  <si>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</si>
  <si>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</si>
  <si>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</si>
  <si>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</si>
  <si>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</si>
  <si>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</si>
  <si>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</si>
  <si>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</si>
  <si>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</si>
  <si>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</si>
  <si>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</si>
  <si>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</si>
  <si>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</si>
  <si>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</si>
  <si>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</si>
  <si>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</si>
  <si>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</si>
  <si>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</si>
  <si>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</si>
  <si>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</si>
  <si>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</si>
  <si>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</si>
  <si>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</si>
  <si>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</si>
  <si>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</si>
  <si>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</si>
  <si>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</si>
  <si>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</si>
  <si>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</si>
  <si>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</si>
  <si>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</si>
  <si>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</si>
  <si>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</si>
  <si>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</si>
  <si>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</si>
  <si>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</si>
  <si>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</si>
  <si>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</si>
  <si>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</si>
  <si>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</si>
  <si>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</si>
  <si>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</si>
  <si>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</si>
  <si>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</si>
  <si>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</si>
  <si>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</si>
  <si>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</si>
  <si>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</si>
  <si>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</si>
  <si>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</si>
  <si>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</si>
  <si>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</si>
  <si>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</si>
  <si>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</si>
  <si>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</si>
  <si>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</si>
  <si>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</si>
  <si>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</si>
  <si>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</si>
  <si>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</si>
  <si>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</si>
  <si>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</si>
  <si>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</si>
  <si>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</si>
  <si>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</si>
  <si>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</si>
  <si>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</si>
  <si>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</si>
  <si>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</si>
  <si>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</si>
  <si>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</si>
  <si>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</si>
  <si>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</si>
  <si>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</si>
  <si>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</si>
  <si>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</si>
  <si>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</si>
  <si>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</si>
  <si>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</si>
  <si>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</si>
  <si>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</si>
  <si>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</si>
  <si>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</si>
  <si>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</si>
  <si>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</si>
  <si>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</si>
  <si>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</si>
  <si>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</si>
  <si>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</si>
  <si>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</si>
  <si>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</si>
  <si>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</si>
  <si>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</si>
  <si>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</si>
  <si>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</si>
  <si>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</si>
  <si>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</si>
  <si>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</si>
  <si>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</si>
  <si>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</si>
  <si>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</si>
  <si>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</si>
  <si>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</si>
  <si>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</si>
  <si>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</si>
  <si>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</si>
  <si>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</si>
  <si>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</si>
  <si>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</si>
  <si>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</si>
  <si>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</si>
  <si>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</si>
  <si>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</si>
  <si>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</si>
  <si>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</si>
  <si>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</si>
  <si>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</si>
  <si>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</si>
  <si>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</si>
  <si>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</si>
  <si>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</si>
  <si>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</si>
  <si>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</si>
  <si>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</si>
  <si>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</si>
  <si>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</si>
  <si>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</si>
  <si>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</si>
  <si>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</si>
  <si>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</si>
  <si>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</si>
  <si>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</si>
  <si>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</si>
  <si>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</si>
  <si>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</si>
  <si>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</si>
  <si>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</si>
  <si>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</si>
  <si>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</si>
  <si>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</si>
  <si>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</si>
  <si>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</si>
  <si>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</si>
  <si>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</si>
  <si>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</si>
  <si>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</si>
  <si>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</si>
  <si>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</si>
  <si>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</si>
  <si>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</si>
  <si>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</si>
  <si>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</si>
  <si>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</si>
  <si>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</si>
  <si>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</si>
  <si>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</si>
  <si>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</si>
  <si>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</si>
  <si>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</si>
  <si>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</si>
  <si>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</si>
  <si>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</si>
  <si>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</si>
  <si>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</si>
  <si>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</si>
  <si>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</si>
  <si>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</si>
  <si>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</si>
  <si>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</si>
  <si>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</si>
  <si>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</si>
  <si>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</si>
  <si>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</si>
  <si>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</si>
  <si>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</si>
  <si>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</si>
  <si>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</si>
  <si>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</si>
  <si>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</si>
  <si>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</si>
  <si>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</si>
  <si>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</si>
  <si>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</si>
  <si>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</si>
  <si>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</si>
  <si>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</si>
  <si>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</si>
  <si>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</si>
  <si>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</si>
  <si>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</si>
  <si>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</si>
  <si>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</si>
  <si>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</si>
  <si>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</si>
  <si>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</si>
  <si>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</si>
  <si>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</si>
  <si>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</si>
  <si>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</si>
  <si>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</si>
  <si>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</si>
  <si>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</si>
  <si>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</si>
  <si>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</si>
  <si>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</si>
  <si>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</si>
  <si>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</si>
  <si>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</si>
  <si>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</si>
  <si>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</si>
  <si>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</si>
  <si>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</si>
  <si>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</si>
  <si>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</si>
  <si>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</si>
  <si>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</si>
  <si>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</si>
  <si>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</si>
  <si>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</si>
  <si>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</si>
  <si>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</si>
  <si>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</si>
  <si>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</si>
  <si>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</si>
  <si>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</si>
  <si>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</si>
  <si>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</si>
  <si>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</si>
  <si>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</si>
  <si>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</si>
  <si>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</si>
  <si>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</si>
  <si>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</si>
  <si>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</si>
  <si>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</si>
  <si>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</si>
  <si>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</si>
  <si>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</si>
  <si>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</si>
  <si>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</si>
  <si>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</si>
  <si>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</si>
  <si>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</si>
  <si>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</si>
  <si>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</si>
  <si>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</si>
  <si>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</si>
  <si>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</si>
  <si>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</si>
  <si>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</si>
  <si>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</si>
  <si>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</si>
  <si>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</si>
  <si>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</si>
  <si>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</si>
  <si>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</si>
  <si>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</si>
  <si>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</si>
  <si>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</si>
  <si>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</si>
  <si>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</si>
  <si>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</si>
  <si>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</si>
  <si>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</si>
  <si>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</si>
  <si>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</si>
  <si>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</si>
  <si>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</si>
  <si>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</si>
  <si>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</si>
  <si>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</si>
  <si>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</si>
  <si>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</si>
  <si>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</si>
  <si>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</si>
  <si>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</si>
  <si>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</si>
  <si>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</si>
  <si>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</si>
  <si>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</si>
  <si>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</si>
  <si>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</si>
  <si>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</si>
  <si>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</si>
  <si>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</si>
  <si>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</si>
  <si>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</si>
  <si>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</si>
  <si>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</si>
  <si>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</si>
  <si>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</si>
  <si>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</si>
  <si>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</si>
  <si>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</si>
  <si>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</si>
  <si>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</si>
  <si>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</si>
  <si>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</si>
  <si>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</si>
  <si>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</si>
  <si>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</si>
  <si>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</si>
  <si>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</si>
  <si>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</si>
  <si>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</si>
  <si>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</si>
  <si>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</si>
  <si>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</si>
  <si>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</si>
  <si>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</si>
  <si>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</si>
  <si>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</si>
  <si>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</si>
  <si>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</si>
  <si>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</si>
  <si>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</si>
  <si>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</si>
  <si>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</si>
  <si>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</si>
  <si>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</si>
  <si>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</si>
  <si>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</si>
  <si>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</si>
  <si>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</si>
  <si>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</si>
  <si>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</si>
  <si>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</si>
  <si>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 xml:space="preserve">จังหวัดเชียงใหม่ </t>
  </si>
  <si>
    <t>นางปุณญาณุช อ่อนในชาติ</t>
  </si>
  <si>
    <t>นายเอกพงศ์ อนุชุน</t>
  </si>
  <si>
    <t>นางดวงใจ อนุชุน</t>
  </si>
  <si>
    <t>2859(68) - รายงานผลสืบทรัพย์ ราย นางสาวนีรญา โถดี สาขามีโชค พลาซ่า (สืบรอบที่ 2) - ไม่พบทรัพย์</t>
  </si>
  <si>
    <t>จ่าสิบตำรวจพัฒนา หรือนายกฤติณา อ่อนในชาติ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</si>
</sst>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zoomScaleNormal="100"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2858</v>
      </c>
    </row>
    <row r="2" spans="1:11">
      <c r="A2" s="143" t="s">
        <v>251</v>
      </c>
      <c r="B2" s="145" t="str">
        <f t="array" ref="B2">_xlfn.IFS(I1&lt;850,VLOOKUP(I1,[1]บังคับคดี!$B:$ZZ,60,0),AND(I1&gt;=850,I1&lt;1435),VLOOKUP(I1,'[1]บังคับคดีใหม่ ปี2563-2564'!$B:$ZZ,63,0),I1&gt;=1435,VLOOKUP(I1,'[1]สืบทรัพย์ ปี 2564-25666'!$B:$ZZ,71,0))</f>
        <v>นายพัฒนา อ่อนในชาติ</v>
      </c>
      <c r="C2" s="175" t="s">
        <v>73</v>
      </c>
      <c r="D2" s="145" t="str">
        <f t="array" ref="D2">_xlfn.IFS(I1&lt;850,VLOOKUP(I1,[1]บังคับคดี!$B:$ZZ,10,0),AND(I1&gt;=850,I1&lt;1435),VLOOKUP(I1,'[1]บังคับคดีใหม่ ปี2563-2564'!$B:$ZZ,11,0),I1&gt;=1435,VLOOKUP(I1,'[1]สืบทรัพย์ ปี 2564-25666'!$B:$ZZ,11,0))</f>
        <v>มหาวิทยาลัยเชียงใหม่</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สินเชื่อสวัสดิการ</v>
      </c>
      <c r="C3" s="175" t="s">
        <v>208</v>
      </c>
      <c r="D3" s="147">
        <f t="array" ref="D3">_xlfn.IFS(I1&lt;850,VLOOKUP(I1,[1]บังคับคดี!$B:$ZZ,59,0),AND(I1&gt;=850,I1&lt;1435),VLOOKUP(I1,'[1]บังคับคดีใหม่ ปี2563-2564'!$B:$ZZ,64,0),I1&gt;=1435,VLOOKUP(I1,'[1]สืบทรัพย์ ปี 2564-25666'!$B:$ZZ,72,0))</f>
        <v>823658010471</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803053000334</v>
      </c>
      <c r="C4" s="176" t="s">
        <v>264</v>
      </c>
      <c r="D4" s="219">
        <v>241110</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จังหวัดสมุทรปราการ</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ผบ3522/2559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ผบ308/2560</v>
      </c>
      <c r="I5" s="157" t="s">
        <v>257</v>
      </c>
    </row>
    <row r="6" spans="1:11">
      <c r="A6" s="153" t="s">
        <v>338</v>
      </c>
      <c r="B6" s="171">
        <v>1709138.96</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355</v>
      </c>
      <c r="C12" s="203">
        <v>3501300333634</v>
      </c>
      <c r="D12" s="152"/>
      <c r="E12" s="158"/>
      <c r="F12" s="169"/>
      <c r="G12" s="152"/>
      <c r="I12" s="247" t="s">
        <v>242</v>
      </c>
      <c r="J12" s="247"/>
      <c r="K12" s="247"/>
    </row>
    <row r="13" spans="1:11" s="151" customFormat="1">
      <c r="A13" s="165" t="str">
        <f>IF(B14="","คู่สมรส","คู่สมรสจำเลยที่ 1")</f>
        <v>คู่สมรสจำเลยที่ 1</v>
      </c>
      <c r="B13" s="158" t="s">
        <v>351</v>
      </c>
      <c r="C13" s="203">
        <v>1300800126713</v>
      </c>
      <c r="D13" s="152"/>
      <c r="E13" s="158"/>
      <c r="F13" s="169"/>
      <c r="G13" s="152"/>
      <c r="I13" s="247"/>
      <c r="J13" s="247"/>
      <c r="K13" s="247"/>
    </row>
    <row r="14" spans="1:11" s="151" customFormat="1">
      <c r="A14" s="165" t="s">
        <v>212</v>
      </c>
      <c r="B14" s="158" t="s">
        <v>352</v>
      </c>
      <c r="C14" s="203">
        <v>3540100989551</v>
      </c>
      <c r="D14" s="152"/>
      <c r="E14" s="158"/>
      <c r="F14" s="169"/>
      <c r="G14" s="152"/>
      <c r="I14" s="166" t="s">
        <v>248</v>
      </c>
      <c r="J14" s="166"/>
      <c r="K14" s="166"/>
    </row>
    <row r="15" spans="1:11" s="151" customFormat="1">
      <c r="A15" s="165" t="s">
        <v>214</v>
      </c>
      <c r="B15" s="158" t="s">
        <v>353</v>
      </c>
      <c r="C15" s="203">
        <v>3540100175830</v>
      </c>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c r="C17" s="203"/>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2858 - รายงานผลสืบทรัพย์ ราย นายพัฒนา อ่อนในชาติ สาขามหาวิทยาลัยเชียงใหม่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นายพัฒนา อ่อนในชาติ</v>
      </c>
      <c r="F4" s="253"/>
      <c r="G4" s="253"/>
      <c r="H4" s="253"/>
      <c r="I4" s="253"/>
      <c r="J4" s="253"/>
      <c r="K4" s="253"/>
      <c r="L4" s="253"/>
      <c r="M4" s="253"/>
      <c r="N4" s="253"/>
      <c r="O4" s="253"/>
      <c r="P4" s="253"/>
      <c r="Q4" s="253"/>
      <c r="R4" s="253"/>
      <c r="S4" s="253"/>
      <c r="T4" s="253"/>
      <c r="U4" s="252" t="s">
        <v>73</v>
      </c>
      <c r="V4" s="252"/>
      <c r="W4" s="253" t="str">
        <f>Sheet1!D2</f>
        <v>มหาวิทยาลัยเชียงใหม่</v>
      </c>
      <c r="X4" s="253"/>
      <c r="Y4" s="253"/>
      <c r="Z4" s="253"/>
      <c r="AA4" s="253"/>
      <c r="AB4" s="253"/>
      <c r="AC4" s="253"/>
      <c r="AD4" s="253"/>
      <c r="AE4" s="253"/>
      <c r="AF4" s="253"/>
      <c r="AG4" s="253"/>
      <c r="AH4" s="253"/>
      <c r="AI4" s="253"/>
      <c r="AJ4" s="253"/>
      <c r="AK4" s="138"/>
      <c r="AL4" s="186" t="s">
        <v>261</v>
      </c>
      <c r="AM4" s="185" t="s">
        <v>354</v>
      </c>
      <c r="AO4" s="161" t="s">
        <v>241</v>
      </c>
      <c r="AP4" s="138"/>
      <c r="AQ4" s="138"/>
    </row>
    <row r="5" spans="1:43">
      <c r="A5" s="19" t="s">
        <v>206</v>
      </c>
      <c r="B5" s="137"/>
      <c r="D5" s="253" t="str">
        <f>Sheet1!B3</f>
        <v>สินเชื่อสวัสดิการ</v>
      </c>
      <c r="E5" s="253"/>
      <c r="F5" s="253"/>
      <c r="G5" s="253"/>
      <c r="H5" s="253"/>
      <c r="I5" s="253"/>
      <c r="J5" s="253"/>
      <c r="K5" s="253"/>
      <c r="L5" s="253"/>
      <c r="M5" s="253"/>
      <c r="N5" s="253"/>
      <c r="O5" s="253"/>
      <c r="P5" s="253"/>
      <c r="Q5" s="253"/>
      <c r="R5" s="253"/>
      <c r="S5" s="252" t="s">
        <v>208</v>
      </c>
      <c r="T5" s="252"/>
      <c r="U5" s="252"/>
      <c r="V5" s="252"/>
      <c r="W5" s="251">
        <f>IF(OR(Sheet1!D3=0,Sheet1!D3="-"),"-",Sheet1!D3)</f>
        <v>823658010471</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2858(68) - รายงานผลสืบทรัพย์ ราย นายพัฒนา อ่อนในชาติ สาขามหาวิทยาลัยเชียงใหม่ (สืบรอบที่ 2) - ไม่พบทรัพย์</v>
      </c>
      <c r="AM5" s="138"/>
      <c r="AO5" s="162" t="s">
        <v>258</v>
      </c>
      <c r="AP5" s="138"/>
      <c r="AQ5" s="138"/>
    </row>
    <row r="6" spans="1:43">
      <c r="A6" s="19" t="s">
        <v>207</v>
      </c>
      <c r="B6" s="137"/>
      <c r="F6" s="257">
        <f>Sheet1!B4</f>
        <v>803053000334</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จังหวัดสมุทรปราการ</v>
      </c>
      <c r="D7" s="253"/>
      <c r="E7" s="253"/>
      <c r="F7" s="253"/>
      <c r="G7" s="253"/>
      <c r="H7" s="253"/>
      <c r="I7" s="253"/>
      <c r="J7" s="253"/>
      <c r="K7" s="277" t="s">
        <v>209</v>
      </c>
      <c r="L7" s="277"/>
      <c r="M7" s="277"/>
      <c r="N7" s="277"/>
      <c r="O7" s="277"/>
      <c r="P7" s="277"/>
      <c r="Q7" s="254" t="str">
        <f>Sheet1!D5</f>
        <v>ผบ3522/2559</v>
      </c>
      <c r="R7" s="254"/>
      <c r="S7" s="254"/>
      <c r="T7" s="254"/>
      <c r="U7" s="254"/>
      <c r="V7" s="254"/>
      <c r="W7" s="254"/>
      <c r="X7" s="276" t="s">
        <v>210</v>
      </c>
      <c r="Y7" s="276"/>
      <c r="Z7" s="276"/>
      <c r="AA7" s="276"/>
      <c r="AB7" s="276"/>
      <c r="AC7" s="276"/>
      <c r="AD7" s="254" t="str">
        <f>Sheet1!F5</f>
        <v>ผบ308/2560</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จ่าสิบตำรวจพัฒนา หรือนายกฤติณา อ่อนในชาติ</v>
      </c>
      <c r="G9" s="255"/>
      <c r="H9" s="255"/>
      <c r="I9" s="255"/>
      <c r="J9" s="255"/>
      <c r="K9" s="255"/>
      <c r="L9" s="255"/>
      <c r="M9" s="255"/>
      <c r="N9" s="255"/>
      <c r="O9" s="255"/>
      <c r="P9" s="255"/>
      <c r="Q9" s="255"/>
      <c r="R9" s="255"/>
      <c r="S9" s="2" t="str">
        <f>Sheet1!A13</f>
        <v>คู่สมรสจำเลยที่ 1</v>
      </c>
      <c r="Y9" s="256" t="str">
        <f>Sheet1!B13</f>
        <v>นางปุณญาณุช อ่อนในชาติ</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นายเอกพงศ์ อนุชุน</v>
      </c>
      <c r="G10" s="255"/>
      <c r="H10" s="255"/>
      <c r="I10" s="255"/>
      <c r="J10" s="255"/>
      <c r="K10" s="255"/>
      <c r="L10" s="255"/>
      <c r="M10" s="255"/>
      <c r="N10" s="255"/>
      <c r="O10" s="255"/>
      <c r="P10" s="255"/>
      <c r="Q10" s="255"/>
      <c r="R10" s="255"/>
      <c r="S10" s="2" t="s">
        <v>214</v>
      </c>
      <c r="Y10" s="256" t="str">
        <f>Sheet1!B15</f>
        <v>นางดวงใจ อนุชุน</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1"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28</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350</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ตามคำพิพากษาของศาลจังหวัดสมุทรปราการ ในคดีหมายเลขดำที่ ผบ3522/2559 ในคดีหมายเลขแดงที่  ผบ308/2560 ลว.18 กุมภาพันธ์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จ่าสิบตำรวจพัฒนา หรือนายกฤติณา อ่อนในชาติ</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3501300333634</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นางปุณญาณุช อ่อนในชาติ</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1300800126713</v>
      </c>
      <c r="AE18" s="283"/>
      <c r="AF18" s="283"/>
      <c r="AG18" s="283"/>
      <c r="AH18" s="283"/>
      <c r="AI18" s="283"/>
      <c r="AJ18" s="283"/>
      <c r="AK18" s="283"/>
      <c r="AL18" s="195"/>
      <c r="AM18" s="193"/>
      <c r="AN18" s="193"/>
      <c r="AO18" s="193"/>
      <c r="AP18" s="193"/>
      <c r="AQ18" s="193"/>
      <c r="AS18" s="197" t="s">
        <v>349</v>
      </c>
    </row>
    <row r="19" spans="1:45">
      <c r="A19" s="193"/>
      <c r="B19" s="193"/>
      <c r="C19" s="282" t="str">
        <f>IF(AS19="","ซ่อนช่อง",CONCATENATE("3. ",VLOOKUP(AS19,Table1[#All],2,0)))</f>
        <v>3. นายเอกพงศ์ อนุชุน</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3540100989551</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นางดวงใจ อนุชุน</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3540100175830</v>
      </c>
      <c r="AE20" s="283"/>
      <c r="AF20" s="283"/>
      <c r="AG20" s="283"/>
      <c r="AH20" s="283"/>
      <c r="AI20" s="283"/>
      <c r="AJ20" s="283"/>
      <c r="AK20" s="283"/>
      <c r="AL20" s="195"/>
      <c r="AM20" s="193"/>
      <c r="AN20" s="193"/>
      <c r="AO20" s="193"/>
      <c r="AP20" s="193"/>
      <c r="AQ20" s="193"/>
      <c r="AS20" s="197" t="s">
        <v>214</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28</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ของศาลจังหวัดสมุทรปราการ ในคดีหมายเลขคดีดำที่ ผบ3522/2559 คดีหมายเลขแดงที่ ผบ308/2560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จ่าสิบตำรวจพัฒนา หรือนายกฤติณา อ่อนในชาติ</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3501300333634</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2025-03-30T10:15:37Z</cp:lastPrinted>
  <dcterms:created xsi:type="dcterms:W3CDTF">2016-06-06T16:13:57Z</dcterms:created>
  <dcterms:modified xsi:type="dcterms:W3CDTF">2025-03-30T10:21:55Z</dcterms:modified>
</cp:coreProperties>
</file>