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60-นางสาวนริศรา พรมกาศ\"/>
    </mc:Choice>
  </mc:AlternateContent>
  <xr:revisionPtr revIDLastSave="0" documentId="8_{9DC59667-39DE-4390-B833-0688EECB168E}"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<sst xmlns="http://schemas.openxmlformats.org/spreadsheetml/2006/main" count="716" uniqueCount="355">
  <si>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</si>
  <si>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</si>
  <si>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</si>
  <si>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</si>
  <si>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</si>
  <si>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</si>
  <si>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</si>
  <si>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</si>
  <si>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</si>
  <si>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</si>
  <si>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</si>
  <si>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</si>
  <si>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</si>
  <si>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</si>
  <si>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</si>
  <si>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</si>
  <si>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</si>
  <si>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</si>
  <si>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</si>
  <si>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</si>
  <si>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</si>
  <si>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</si>
  <si>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</si>
  <si>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</si>
  <si>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</si>
  <si>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</si>
  <si>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</si>
  <si>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</si>
  <si>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</si>
  <si>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</si>
  <si>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</si>
  <si>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</si>
  <si>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</si>
  <si>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</si>
  <si>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</si>
  <si>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</si>
  <si>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</si>
  <si>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</si>
  <si>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</si>
  <si>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</si>
  <si>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</si>
  <si>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</si>
  <si>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</si>
  <si>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</si>
  <si>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</si>
  <si>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</si>
  <si>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</si>
  <si>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</si>
  <si>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</si>
  <si>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</si>
  <si>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</si>
  <si>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</si>
  <si>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</si>
  <si>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</si>
  <si>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</si>
  <si>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</si>
  <si>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</si>
  <si>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</si>
  <si>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</si>
  <si>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</si>
  <si>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</si>
  <si>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</si>
  <si>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</si>
  <si>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</si>
  <si>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</si>
  <si>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</si>
  <si>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</si>
  <si>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</si>
  <si>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</si>
  <si>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</si>
  <si>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</si>
  <si>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</si>
  <si>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</si>
  <si>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</si>
  <si>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</si>
  <si>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</si>
  <si>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</si>
  <si>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</si>
  <si>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</si>
  <si>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</si>
  <si>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</si>
  <si>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</si>
  <si>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</si>
  <si>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</si>
  <si>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</si>
  <si>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</si>
  <si>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</si>
  <si>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</si>
  <si>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</si>
  <si>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</si>
  <si>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</si>
  <si>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</si>
  <si>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</si>
  <si>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</si>
  <si>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</si>
  <si>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</si>
  <si>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</si>
  <si>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</si>
  <si>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</si>
  <si>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</si>
  <si>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</si>
  <si>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</si>
  <si>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</si>
  <si>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</si>
  <si>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</si>
  <si>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</si>
  <si>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</si>
  <si>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</si>
  <si>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</si>
  <si>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</si>
  <si>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</si>
  <si>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</si>
  <si>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</si>
  <si>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</si>
  <si>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</si>
  <si>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</si>
  <si>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</si>
  <si>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</si>
  <si>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</si>
  <si>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</si>
  <si>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</si>
  <si>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</si>
  <si>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</si>
  <si>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</si>
  <si>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</si>
  <si>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</si>
  <si>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</si>
  <si>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</si>
  <si>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</si>
  <si>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</si>
  <si>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</si>
  <si>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</si>
  <si>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</si>
  <si>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</si>
  <si>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</si>
  <si>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</si>
  <si>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</si>
  <si>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</si>
  <si>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</si>
  <si>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</si>
  <si>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</si>
  <si>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</si>
  <si>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</si>
  <si>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</si>
  <si>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</si>
  <si>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</si>
  <si>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</si>
  <si>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</si>
  <si>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</si>
  <si>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</si>
  <si>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</si>
  <si>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</si>
  <si>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</si>
  <si>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</si>
  <si>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</si>
  <si>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</si>
  <si>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</si>
  <si>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</si>
  <si>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</si>
  <si>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</si>
  <si>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</si>
  <si>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</si>
  <si>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</si>
  <si>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</si>
  <si>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</si>
  <si>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</si>
  <si>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</si>
  <si>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</si>
  <si>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</si>
  <si>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</si>
  <si>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</si>
  <si>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</si>
  <si>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</si>
  <si>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</si>
  <si>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</si>
  <si>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</si>
  <si>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</si>
  <si>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</si>
  <si>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</si>
  <si>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</si>
  <si>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</si>
  <si>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</si>
  <si>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</si>
  <si>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</si>
  <si>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</si>
  <si>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</si>
  <si>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</si>
  <si>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</si>
  <si>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</si>
  <si>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</si>
  <si>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</si>
  <si>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</si>
  <si>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</si>
  <si>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</si>
  <si>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</si>
  <si>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</si>
  <si>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</si>
  <si>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</si>
  <si>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</si>
  <si>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</si>
  <si>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</si>
  <si>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</si>
  <si>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</si>
  <si>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</si>
  <si>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</si>
  <si>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</si>
  <si>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</si>
  <si>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</si>
  <si>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</si>
  <si>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</si>
  <si>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</si>
  <si>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</si>
  <si>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</si>
  <si>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</si>
  <si>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</si>
  <si>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</si>
  <si>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</si>
  <si>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</si>
  <si>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</si>
  <si>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</si>
  <si>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</si>
  <si>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</si>
  <si>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</si>
  <si>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</si>
  <si>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</si>
  <si>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</si>
  <si>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</si>
  <si>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</si>
  <si>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</si>
  <si>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</si>
  <si>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</si>
  <si>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</si>
  <si>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</si>
  <si>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</si>
  <si>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</si>
  <si>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</si>
  <si>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</si>
  <si>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</si>
  <si>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</si>
  <si>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</si>
  <si>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</si>
  <si>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</si>
  <si>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</si>
  <si>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</si>
  <si>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</si>
  <si>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</si>
  <si>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</si>
  <si>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</si>
  <si>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</si>
  <si>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</si>
  <si>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</si>
  <si>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</si>
  <si>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</si>
  <si>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</si>
  <si>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</si>
  <si>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</si>
  <si>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</si>
  <si>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</si>
  <si>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</si>
  <si>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</si>
  <si>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</si>
  <si>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</si>
  <si>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</si>
  <si>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</si>
  <si>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</si>
  <si>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</si>
  <si>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</si>
  <si>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</si>
  <si>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</si>
  <si>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</si>
  <si>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</si>
  <si>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</si>
  <si>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</si>
  <si>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</si>
  <si>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</si>
  <si>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</si>
  <si>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</si>
  <si>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</si>
  <si>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</si>
  <si>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</si>
  <si>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</si>
  <si>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</si>
  <si>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</si>
  <si>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</si>
  <si>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</si>
  <si>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</si>
  <si>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</si>
  <si>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</si>
  <si>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</si>
  <si>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</si>
  <si>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</si>
  <si>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</si>
  <si>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</si>
  <si>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</si>
  <si>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</si>
  <si>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</si>
  <si>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</si>
  <si>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</si>
  <si>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</si>
  <si>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</si>
  <si>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</si>
  <si>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</si>
  <si>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</si>
  <si>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</si>
  <si>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</si>
  <si>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</si>
  <si>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</si>
  <si>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</si>
  <si>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</si>
  <si>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</si>
  <si>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</si>
  <si>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</si>
  <si>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</si>
  <si>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</si>
  <si>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</si>
  <si>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</si>
  <si>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</si>
  <si>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</si>
  <si>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</si>
  <si>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</si>
  <si>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</si>
  <si>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</si>
  <si>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</si>
  <si>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</si>
  <si>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</si>
  <si>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</si>
  <si>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</si>
  <si>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</si>
  <si>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</si>
  <si>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</si>
  <si>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</si>
  <si>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</si>
  <si>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</si>
  <si>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</si>
  <si>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</si>
  <si>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</si>
  <si>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</si>
  <si>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</si>
  <si>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</si>
  <si>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</si>
  <si>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</si>
  <si>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</si>
  <si>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</si>
  <si>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</si>
  <si>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</si>
  <si>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</si>
  <si>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</si>
  <si>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</si>
  <si>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</si>
  <si>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นางสาวนริศณา พรมกาศ</t>
  </si>
  <si>
    <t>นางสาวกาญจนา แปงทร</t>
  </si>
  <si>
    <t>นายขวัญชัย แปงทร</t>
  </si>
  <si>
    <t>นางสาวมัณฑนี ราชพิบูลย์</t>
  </si>
  <si>
    <t>2860(68) - รายงานผลสืบทรัพย์ ราย นางสาวนริศรา พรมกาศ สาขาไชยปราการ (สืบรอบที่ 2) - ไม่พบทรัพย์</t>
  </si>
  <si>
    <t>จังหวัดเชียงใหม่ สาขาฝาง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</si>
</sst>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3" zoomScaleNormal="100"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2860</v>
      </c>
    </row>
    <row r="2" spans="1:11">
      <c r="A2" s="143" t="s">
        <v>251</v>
      </c>
      <c r="B2" s="145" t="str">
        <f t="array" ref="B2">_xlfn.IFS(I1&lt;850,VLOOKUP(I1,[1]บังคับคดี!$B:$ZZ,60,0),AND(I1&gt;=850,I1&lt;1435),VLOOKUP(I1,'[1]บังคับคดีใหม่ ปี2563-2564'!$B:$ZZ,63,0),I1&gt;=1435,VLOOKUP(I1,'[1]สืบทรัพย์ ปี 2564-25666'!$B:$ZZ,71,0))</f>
        <v>นางสาวนริศรา พรมกาศ</v>
      </c>
      <c r="C2" s="175" t="s">
        <v>73</v>
      </c>
      <c r="D2" s="145" t="str">
        <f t="array" ref="D2">_xlfn.IFS(I1&lt;850,VLOOKUP(I1,[1]บังคับคดี!$B:$ZZ,10,0),AND(I1&gt;=850,I1&lt;1435),VLOOKUP(I1,'[1]บังคับคดีใหม่ ปี2563-2564'!$B:$ZZ,11,0),I1&gt;=1435,VLOOKUP(I1,'[1]สืบทรัพย์ ปี 2564-25666'!$B:$ZZ,11,0))</f>
        <v>ไชยปราการ</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883267010206</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800065575360</v>
      </c>
      <c r="C4" s="176" t="s">
        <v>264</v>
      </c>
      <c r="D4" s="219">
        <v>243808</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ผบE624/2567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ผบE801/2567</v>
      </c>
      <c r="I5" s="157" t="s">
        <v>257</v>
      </c>
    </row>
    <row r="6" spans="1:11">
      <c r="A6" s="153" t="s">
        <v>338</v>
      </c>
      <c r="B6" s="171">
        <v>51651.65</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1500900065544</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350</v>
      </c>
      <c r="C14" s="203">
        <v>3500900516429</v>
      </c>
      <c r="D14" s="152"/>
      <c r="E14" s="158"/>
      <c r="F14" s="169"/>
      <c r="G14" s="152"/>
      <c r="I14" s="166" t="s">
        <v>248</v>
      </c>
      <c r="J14" s="166"/>
      <c r="K14" s="166"/>
    </row>
    <row r="15" spans="1:11" s="151" customFormat="1">
      <c r="A15" s="165" t="s">
        <v>214</v>
      </c>
      <c r="B15" s="158" t="s">
        <v>351</v>
      </c>
      <c r="C15" s="203">
        <v>3500900126701</v>
      </c>
      <c r="D15" s="152"/>
      <c r="E15" s="158"/>
      <c r="F15" s="169"/>
      <c r="G15" s="152"/>
      <c r="I15" s="166" t="s">
        <v>249</v>
      </c>
      <c r="J15" s="166"/>
      <c r="K15" s="166"/>
    </row>
    <row r="16" spans="1:11" s="151" customFormat="1">
      <c r="A16" s="165" t="s">
        <v>213</v>
      </c>
      <c r="B16" s="158" t="s">
        <v>352</v>
      </c>
      <c r="C16" s="203">
        <v>1839900196067</v>
      </c>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2860 - รายงานผลสืบทรัพย์ ราย นางสาวนริศรา พรมกาศ สาขาไชยปราการ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นางสาวนริศรา พรมกาศ</v>
      </c>
      <c r="F4" s="253"/>
      <c r="G4" s="253"/>
      <c r="H4" s="253"/>
      <c r="I4" s="253"/>
      <c r="J4" s="253"/>
      <c r="K4" s="253"/>
      <c r="L4" s="253"/>
      <c r="M4" s="253"/>
      <c r="N4" s="253"/>
      <c r="O4" s="253"/>
      <c r="P4" s="253"/>
      <c r="Q4" s="253"/>
      <c r="R4" s="253"/>
      <c r="S4" s="253"/>
      <c r="T4" s="253"/>
      <c r="U4" s="252" t="s">
        <v>73</v>
      </c>
      <c r="V4" s="252"/>
      <c r="W4" s="253" t="str">
        <f>Sheet1!D2</f>
        <v>ไชยปราการ</v>
      </c>
      <c r="X4" s="253"/>
      <c r="Y4" s="253"/>
      <c r="Z4" s="253"/>
      <c r="AA4" s="253"/>
      <c r="AB4" s="253"/>
      <c r="AC4" s="253"/>
      <c r="AD4" s="253"/>
      <c r="AE4" s="253"/>
      <c r="AF4" s="253"/>
      <c r="AG4" s="253"/>
      <c r="AH4" s="253"/>
      <c r="AI4" s="253"/>
      <c r="AJ4" s="253"/>
      <c r="AK4" s="138"/>
      <c r="AL4" s="186" t="s">
        <v>261</v>
      </c>
      <c r="AM4" s="185" t="s">
        <v>353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883267010206</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2860(68) - รายงานผลสืบทรัพย์ ราย นางสาวนริศรา พรมกาศ สาขาไชยปราการ (สืบรอบที่ 2) - ไม่พบทรัพย์</v>
      </c>
      <c r="AM5" s="138"/>
      <c r="AO5" s="162" t="s">
        <v>258</v>
      </c>
      <c r="AP5" s="138"/>
      <c r="AQ5" s="138"/>
    </row>
    <row r="6" spans="1:43">
      <c r="A6" s="19" t="s">
        <v>207</v>
      </c>
      <c r="B6" s="137"/>
      <c r="F6" s="257">
        <f>Sheet1!B4</f>
        <v>800065575360</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จังหวัดฝาง</v>
      </c>
      <c r="D7" s="253"/>
      <c r="E7" s="253"/>
      <c r="F7" s="253"/>
      <c r="G7" s="253"/>
      <c r="H7" s="253"/>
      <c r="I7" s="253"/>
      <c r="J7" s="253"/>
      <c r="K7" s="277" t="s">
        <v>209</v>
      </c>
      <c r="L7" s="277"/>
      <c r="M7" s="277"/>
      <c r="N7" s="277"/>
      <c r="O7" s="277"/>
      <c r="P7" s="277"/>
      <c r="Q7" s="254" t="str">
        <f>Sheet1!D5</f>
        <v>ผบE624/2567</v>
      </c>
      <c r="R7" s="254"/>
      <c r="S7" s="254"/>
      <c r="T7" s="254"/>
      <c r="U7" s="254"/>
      <c r="V7" s="254"/>
      <c r="W7" s="254"/>
      <c r="X7" s="276" t="s">
        <v>210</v>
      </c>
      <c r="Y7" s="276"/>
      <c r="Z7" s="276"/>
      <c r="AA7" s="276"/>
      <c r="AB7" s="276"/>
      <c r="AC7" s="276"/>
      <c r="AD7" s="254" t="str">
        <f>Sheet1!F5</f>
        <v>ผบE801/2567</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นางสาวนริศณา พรมกาศ</v>
      </c>
      <c r="G9" s="255"/>
      <c r="H9" s="255"/>
      <c r="I9" s="255"/>
      <c r="J9" s="255"/>
      <c r="K9" s="255"/>
      <c r="L9" s="255"/>
      <c r="M9" s="255"/>
      <c r="N9" s="255"/>
      <c r="O9" s="255"/>
      <c r="P9" s="255"/>
      <c r="Q9" s="255"/>
      <c r="R9" s="255"/>
      <c r="S9" s="2" t="str">
        <f>Sheet1!A13</f>
        <v>คู่สมรสจำเลยที่ 1</v>
      </c>
      <c r="Y9" s="256" t="str">
        <f>Sheet1!B13</f>
        <v>-</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นางสาวกาญจนา แปงทร</v>
      </c>
      <c r="G10" s="255"/>
      <c r="H10" s="255"/>
      <c r="I10" s="255"/>
      <c r="J10" s="255"/>
      <c r="K10" s="255"/>
      <c r="L10" s="255"/>
      <c r="M10" s="255"/>
      <c r="N10" s="255"/>
      <c r="O10" s="255"/>
      <c r="P10" s="255"/>
      <c r="Q10" s="255"/>
      <c r="R10" s="255"/>
      <c r="S10" s="2" t="s">
        <v>214</v>
      </c>
      <c r="Y10" s="256" t="str">
        <f>Sheet1!B15</f>
        <v>นายขวัญชัย แปงทร</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นางสาวมัณฑนี ราชพิบูลย์</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5" zoomScaleNormal="100" workbookViewId="0">
      <selection activeCell="A21" sqref="A21: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354</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ผบE624/2567 ในคดีหมายเลขแดงที่  ผบE801/2567 ลว.9 กรกฎาคม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นางสาวนริศณา พรมกาศ</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1500900065544</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นางสาวกาญจนา แปงทร</v>
      </c>
      <c r="D18" s="282"/>
      <c r="E18" s="282"/>
      <c r="F18" s="282"/>
      <c r="G18" s="282"/>
      <c r="H18" s="282"/>
      <c r="I18" s="282"/>
      <c r="J18" s="282"/>
      <c r="K18" s="282"/>
      <c r="L18" s="282"/>
      <c r="M18" s="282"/>
      <c r="N18" s="282"/>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3">
        <f>IF(AS18="","",VLOOKUP(AS18,Table1[#All],3,0))</f>
        <v>3500900516429</v>
      </c>
      <c r="AE18" s="283"/>
      <c r="AF18" s="283"/>
      <c r="AG18" s="283"/>
      <c r="AH18" s="283"/>
      <c r="AI18" s="283"/>
      <c r="AJ18" s="283"/>
      <c r="AK18" s="283"/>
      <c r="AL18" s="195"/>
      <c r="AM18" s="193"/>
      <c r="AN18" s="193"/>
      <c r="AO18" s="193"/>
      <c r="AP18" s="193"/>
      <c r="AQ18" s="193"/>
      <c r="AS18" s="197" t="s">
        <v>212</v>
      </c>
    </row>
    <row r="19" spans="1:45">
      <c r="A19" s="193"/>
      <c r="B19" s="193"/>
      <c r="C19" s="282" t="str">
        <f>IF(AS19="","ซ่อนช่อง",CONCATENATE("3. ",VLOOKUP(AS19,Table1[#All],2,0)))</f>
        <v>3. นายขวัญชัย แปงทร</v>
      </c>
      <c r="D19" s="282"/>
      <c r="E19" s="282"/>
      <c r="F19" s="282"/>
      <c r="G19" s="282"/>
      <c r="H19" s="282"/>
      <c r="I19" s="282"/>
      <c r="J19" s="282"/>
      <c r="K19" s="282"/>
      <c r="L19" s="282"/>
      <c r="M19" s="282"/>
      <c r="N19" s="282"/>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3500900126701</v>
      </c>
      <c r="AE19" s="283"/>
      <c r="AF19" s="283"/>
      <c r="AG19" s="283"/>
      <c r="AH19" s="283"/>
      <c r="AI19" s="283"/>
      <c r="AJ19" s="283"/>
      <c r="AK19" s="283"/>
      <c r="AL19" s="195"/>
      <c r="AM19" s="193"/>
      <c r="AN19" s="193"/>
      <c r="AO19" s="193"/>
      <c r="AP19" s="193"/>
      <c r="AQ19" s="193"/>
      <c r="AS19" s="197" t="s">
        <v>214</v>
      </c>
    </row>
    <row r="20" spans="1:45">
      <c r="A20" s="193"/>
      <c r="B20" s="193"/>
      <c r="C20" s="282" t="str">
        <f>IF(AS20="","ซ่อนช่อง",CONCATENATE("4. ",VLOOKUP(AS20,Table1[#All],2,0)))</f>
        <v>4. นางสาวมัณฑนี ราชพิบูลย์</v>
      </c>
      <c r="D20" s="282"/>
      <c r="E20" s="282"/>
      <c r="F20" s="282"/>
      <c r="G20" s="282"/>
      <c r="H20" s="282"/>
      <c r="I20" s="282"/>
      <c r="J20" s="282"/>
      <c r="K20" s="282"/>
      <c r="L20" s="282"/>
      <c r="M20" s="282"/>
      <c r="N20" s="282"/>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1839900196067</v>
      </c>
      <c r="AE20" s="283"/>
      <c r="AF20" s="283"/>
      <c r="AG20" s="283"/>
      <c r="AH20" s="283"/>
      <c r="AI20" s="283"/>
      <c r="AJ20" s="283"/>
      <c r="AK20" s="283"/>
      <c r="AL20" s="195"/>
      <c r="AM20" s="193"/>
      <c r="AN20" s="193"/>
      <c r="AO20" s="193"/>
      <c r="AP20" s="193"/>
      <c r="AQ20" s="193"/>
      <c r="AS20" s="197" t="s">
        <v>213</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ผบE624/2567 คดีหมายเลขแดงที่ ผบE801/2567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นางสาวนริศณา พรมกาศ</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1500900065544</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2025-03-30T10:29:24Z</cp:lastPrinted>
  <dcterms:created xsi:type="dcterms:W3CDTF">2016-06-06T16:13:57Z</dcterms:created>
  <dcterms:modified xsi:type="dcterms:W3CDTF">2025-03-30T10:36:44Z</dcterms:modified>
</cp:coreProperties>
</file>