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08-05-68\ฮอด\1604-นางอำภา เรือนคำปัน\"/>
    </mc:Choice>
  </mc:AlternateContent>
  <xr:revisionPtr revIDLastSave="0" documentId="13_ncr:1_{20BE21D1-92F6-46DF-B4F2-B57FCFF10238}"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<sst xmlns="http://schemas.openxmlformats.org/spreadsheetml/2006/main" count="715" uniqueCount="361">
  <si>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</si>
  <si>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</si>
  <si>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</si>
  <si>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</si>
  <si>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</si>
  <si>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</si>
  <si>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</si>
  <si>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</si>
  <si>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</si>
  <si>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</si>
  <si>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</si>
  <si>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</si>
  <si>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</si>
  <si>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</si>
  <si>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</si>
  <si>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</si>
  <si>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</si>
  <si>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</si>
  <si>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</si>
  <si>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</si>
  <si>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</si>
  <si>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</si>
  <si>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</si>
  <si>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</si>
  <si>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</si>
  <si>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</si>
  <si>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</si>
  <si>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</si>
  <si>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</si>
  <si>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</si>
  <si>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</si>
  <si>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</si>
  <si>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</si>
  <si>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</si>
  <si>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</si>
  <si>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</si>
  <si>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</si>
  <si>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</si>
  <si>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</si>
  <si>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</si>
  <si>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</si>
  <si>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</si>
  <si>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</si>
  <si>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</si>
  <si>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</si>
  <si>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</si>
  <si>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</si>
  <si>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</si>
  <si>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</si>
  <si>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</si>
  <si>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</si>
  <si>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</si>
  <si>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</si>
  <si>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</si>
  <si>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</si>
  <si>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</si>
  <si>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</si>
  <si>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</si>
  <si>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</si>
  <si>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</si>
  <si>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</si>
  <si>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</si>
  <si>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</si>
  <si>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</si>
  <si>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</si>
  <si>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</si>
  <si>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</si>
  <si>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</si>
  <si>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</si>
  <si>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</si>
  <si>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</si>
  <si>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</si>
  <si>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</si>
  <si>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</si>
  <si>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</si>
  <si>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</si>
  <si>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</si>
  <si>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</si>
  <si>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</si>
  <si>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</si>
  <si>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</si>
  <si>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</si>
  <si>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</si>
  <si>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</si>
  <si>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</si>
  <si>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</si>
  <si>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</si>
  <si>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</si>
  <si>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</si>
  <si>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</si>
  <si>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</si>
  <si>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</si>
  <si>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</si>
  <si>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</si>
  <si>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</si>
  <si>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</si>
  <si>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</si>
  <si>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</si>
  <si>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</si>
  <si>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</si>
  <si>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</si>
  <si>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</si>
  <si>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</si>
  <si>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</si>
  <si>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</si>
  <si>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</si>
  <si>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</si>
  <si>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</si>
  <si>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</si>
  <si>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</si>
  <si>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</si>
  <si>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</si>
  <si>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</si>
  <si>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</si>
  <si>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</si>
  <si>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</si>
  <si>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</si>
  <si>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</si>
  <si>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</si>
  <si>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</si>
  <si>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</si>
  <si>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</si>
  <si>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</si>
  <si>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</si>
  <si>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</si>
  <si>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</si>
  <si>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</si>
  <si>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</si>
  <si>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</si>
  <si>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</si>
  <si>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</si>
  <si>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</si>
  <si>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</si>
  <si>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</si>
  <si>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</si>
  <si>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</si>
  <si>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</si>
  <si>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</si>
  <si>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</si>
  <si>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</si>
  <si>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</si>
  <si>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</si>
  <si>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</si>
  <si>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</si>
  <si>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</si>
  <si>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</si>
  <si>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</si>
  <si>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</si>
  <si>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</si>
  <si>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</si>
  <si>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</si>
  <si>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</si>
  <si>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</si>
  <si>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</si>
  <si>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</si>
  <si>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</si>
  <si>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</si>
  <si>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</si>
  <si>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</si>
  <si>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</si>
  <si>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</si>
  <si>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</si>
  <si>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</si>
  <si>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</si>
  <si>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</si>
  <si>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</si>
  <si>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</si>
  <si>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</si>
  <si>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</si>
  <si>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</si>
  <si>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</si>
  <si>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</si>
  <si>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</si>
  <si>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</si>
  <si>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</si>
  <si>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</si>
  <si>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</si>
  <si>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</si>
  <si>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</si>
  <si>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</si>
  <si>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</si>
  <si>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</si>
  <si>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</si>
  <si>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</si>
  <si>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</si>
  <si>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</si>
  <si>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</si>
  <si>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</si>
  <si>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</si>
  <si>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</si>
  <si>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</si>
  <si>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</si>
  <si>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</si>
  <si>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</si>
  <si>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</si>
  <si>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</si>
  <si>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</si>
  <si>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</si>
  <si>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</si>
  <si>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</si>
  <si>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</si>
  <si>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</si>
  <si>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</si>
  <si>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</si>
  <si>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</si>
  <si>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</si>
  <si>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</si>
  <si>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</si>
  <si>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</si>
  <si>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</si>
  <si>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</si>
  <si>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</si>
  <si>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</si>
  <si>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</si>
  <si>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</si>
  <si>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</si>
  <si>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</si>
  <si>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</si>
  <si>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</si>
  <si>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</si>
  <si>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</si>
  <si>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</si>
  <si>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</si>
  <si>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</si>
  <si>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</si>
  <si>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</si>
  <si>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</si>
  <si>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</si>
  <si>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</si>
  <si>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</si>
  <si>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</si>
  <si>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</si>
  <si>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</si>
  <si>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</si>
  <si>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</si>
  <si>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</si>
  <si>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</si>
  <si>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</si>
  <si>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</si>
  <si>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</si>
  <si>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</si>
  <si>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</si>
  <si>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</si>
  <si>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</si>
  <si>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</si>
  <si>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</si>
  <si>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</si>
  <si>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</si>
  <si>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</si>
  <si>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</si>
  <si>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</si>
  <si>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</si>
  <si>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</si>
  <si>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</si>
  <si>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</si>
  <si>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</si>
  <si>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</si>
  <si>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</si>
  <si>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</si>
  <si>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</si>
  <si>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</si>
  <si>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</si>
  <si>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</si>
  <si>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</si>
  <si>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</si>
  <si>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</si>
  <si>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</si>
  <si>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</si>
  <si>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</si>
  <si>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</si>
  <si>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</si>
  <si>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</si>
  <si>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</si>
  <si>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</si>
  <si>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</si>
  <si>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</si>
  <si>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</si>
  <si>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</si>
  <si>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</si>
  <si>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</si>
  <si>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</si>
  <si>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</si>
  <si>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</si>
  <si>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</si>
  <si>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</si>
  <si>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</si>
  <si>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</si>
  <si>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</si>
  <si>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</si>
  <si>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</si>
  <si>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</si>
  <si>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</si>
  <si>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</si>
  <si>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</si>
  <si>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</si>
  <si>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</si>
  <si>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</si>
  <si>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</si>
  <si>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</si>
  <si>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</si>
  <si>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</si>
  <si>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</si>
  <si>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</si>
  <si>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</si>
  <si>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</si>
  <si>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</si>
  <si>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</si>
  <si>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</si>
  <si>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</si>
  <si>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</si>
  <si>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</si>
  <si>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</si>
  <si>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</si>
  <si>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</si>
  <si>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</si>
  <si>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</si>
  <si>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</si>
  <si>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</si>
  <si>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</si>
  <si>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</si>
  <si>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</si>
  <si>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</si>
  <si>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</si>
  <si>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</si>
  <si>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</si>
  <si>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</si>
  <si>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</si>
  <si>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</si>
  <si>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</si>
  <si>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</si>
  <si>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</si>
  <si>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</si>
  <si>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</si>
  <si>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</si>
  <si>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</si>
  <si>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</si>
  <si>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</si>
  <si>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</si>
  <si>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</si>
  <si>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</si>
  <si>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</si>
  <si>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</si>
  <si>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</si>
  <si>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</si>
  <si>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</si>
  <si>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</si>
  <si>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</si>
  <si>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</si>
  <si>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</si>
  <si>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</si>
  <si>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</si>
  <si>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จังหวัดเชียงใหม่ สาขาจอมทอง ส่วนแยกฮอด</t>
  </si>
  <si>
    <t>นายอนันต์ เรือนคำปัน</t>
  </si>
  <si>
    <t>นายจักรพันธ์ กุยปวง</t>
  </si>
  <si>
    <t>3-5002-00065-73-4</t>
  </si>
  <si>
    <t>3-5804-00329-21-2</t>
  </si>
  <si>
    <t>3-5016-00013-62-7</t>
  </si>
  <si>
    <t>3-5016-00025-53-6</t>
  </si>
  <si>
    <t>1604(68) - รายงานผลสืบทรัพย์ ราย นางอำภา  เรือนคำปัน สาขาฮอด (สืบรอบที่ 1) - ไม่พบทรัพย์</t>
  </si>
  <si>
    <t>นางอำภา เรือนคำปัน</t>
  </si>
  <si>
    <t>นางเทียม กุยปวง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</si>
</sst>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7" sqref="C1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1604</v>
      </c>
    </row>
    <row r="2" spans="1:11">
      <c r="A2" s="143" t="s">
        <v>251</v>
      </c>
      <c r="B2" s="145" t="str">
        <f t="array" ref="B2">_xlfn.IFS(I1&lt;850,VLOOKUP(I1,[1]บังคับคดี!$B:$ZZ,60,0),AND(I1&gt;=850,I1&lt;1435),VLOOKUP(I1,'[1]บังคับคดีใหม่ ปี2563-2564'!$B:$ZZ,63,0),I1&gt;=1435,VLOOKUP(I1,'[1]สืบทรัพย์ ปี 2564-25666'!$B:$ZZ,71,0))</f>
        <v>นางอำภา  เรือนคำปัน</v>
      </c>
      <c r="C2" s="175" t="s">
        <v>73</v>
      </c>
      <c r="D2" s="145" t="str">
        <f t="array" ref="D2">_xlfn.IFS(I1&lt;850,VLOOKUP(I1,[1]บังคับคดี!$B:$ZZ,10,0),AND(I1&gt;=850,I1&lt;1435),VLOOKUP(I1,'[1]บังคับคดีใหม่ ปี2563-2564'!$B:$ZZ,11,0),I1&gt;=1435,VLOOKUP(I1,'[1]สืบทรัพย์ ปี 2564-25666'!$B:$ZZ,11,0))</f>
        <v>ฮอด</v>
      </c>
      <c r="E2" s="153" t="s">
        <v>256</v>
      </c>
      <c r="F2" s="145">
        <v>2</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883263011711</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800056387569</v>
      </c>
      <c r="C4" s="176" t="s">
        <v>264</v>
      </c>
      <c r="D4" s="219">
        <v>242690</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ผบE24/2564</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ผบE148/2564</v>
      </c>
      <c r="I5" s="157" t="s">
        <v>257</v>
      </c>
    </row>
    <row r="6" spans="1:11">
      <c r="A6" s="153" t="s">
        <v>337</v>
      </c>
      <c r="B6" s="171">
        <v>154864.65</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359</v>
      </c>
      <c r="C12" s="203" t="s">
        <v>354</v>
      </c>
      <c r="D12" s="152"/>
      <c r="E12" s="158"/>
      <c r="F12" s="169"/>
      <c r="G12" s="152"/>
      <c r="I12" s="249" t="s">
        <v>242</v>
      </c>
      <c r="J12" s="249"/>
      <c r="K12" s="249"/>
    </row>
    <row r="13" spans="1:11" s="151" customFormat="1">
      <c r="A13" s="165" t="str">
        <f>IF(B14="","คู่สมรส","คู่สมรสจำเลยที่ 1")</f>
        <v>คู่สมรสจำเลยที่ 1</v>
      </c>
      <c r="B13" s="158" t="s">
        <v>352</v>
      </c>
      <c r="C13" s="203" t="s">
        <v>355</v>
      </c>
      <c r="D13" s="152"/>
      <c r="E13" s="158"/>
      <c r="F13" s="169"/>
      <c r="G13" s="152"/>
      <c r="I13" s="249"/>
      <c r="J13" s="249"/>
      <c r="K13" s="249"/>
    </row>
    <row r="14" spans="1:11" s="151" customFormat="1">
      <c r="A14" s="165" t="s">
        <v>212</v>
      </c>
      <c r="B14" s="158" t="s">
        <v>353</v>
      </c>
      <c r="C14" s="203" t="s">
        <v>356</v>
      </c>
      <c r="D14" s="152"/>
      <c r="E14" s="158"/>
      <c r="F14" s="169"/>
      <c r="G14" s="152"/>
      <c r="I14" s="166" t="s">
        <v>248</v>
      </c>
      <c r="J14" s="166"/>
      <c r="K14" s="166"/>
    </row>
    <row r="15" spans="1:11" s="151" customFormat="1">
      <c r="A15" s="165" t="s">
        <v>214</v>
      </c>
      <c r="B15" s="158" t="s">
        <v>360</v>
      </c>
      <c r="C15" s="203" t="s">
        <v>357</v>
      </c>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1604 - รายงานผลสืบทรัพย์ ราย นางอำภา  เรือนคำปัน สาขาฮอด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นางอำภา  เรือนคำปัน</v>
      </c>
      <c r="F4" s="255"/>
      <c r="G4" s="255"/>
      <c r="H4" s="255"/>
      <c r="I4" s="255"/>
      <c r="J4" s="255"/>
      <c r="K4" s="255"/>
      <c r="L4" s="255"/>
      <c r="M4" s="255"/>
      <c r="N4" s="255"/>
      <c r="O4" s="255"/>
      <c r="P4" s="255"/>
      <c r="Q4" s="255"/>
      <c r="R4" s="255"/>
      <c r="S4" s="255"/>
      <c r="T4" s="255"/>
      <c r="U4" s="254" t="s">
        <v>73</v>
      </c>
      <c r="V4" s="254"/>
      <c r="W4" s="255" t="str">
        <f>Sheet1!D2</f>
        <v>ฮอด</v>
      </c>
      <c r="X4" s="255"/>
      <c r="Y4" s="255"/>
      <c r="Z4" s="255"/>
      <c r="AA4" s="255"/>
      <c r="AB4" s="255"/>
      <c r="AC4" s="255"/>
      <c r="AD4" s="255"/>
      <c r="AE4" s="255"/>
      <c r="AF4" s="255"/>
      <c r="AG4" s="255"/>
      <c r="AH4" s="255"/>
      <c r="AI4" s="255"/>
      <c r="AJ4" s="255"/>
      <c r="AK4" s="138"/>
      <c r="AL4" s="186" t="s">
        <v>261</v>
      </c>
      <c r="AM4" s="185" t="s">
        <v>358</v>
      </c>
      <c r="AO4" s="161" t="s">
        <v>241</v>
      </c>
      <c r="AP4" s="138"/>
      <c r="AQ4" s="138"/>
    </row>
    <row r="5" spans="1:43">
      <c r="A5" s="19" t="s">
        <v>206</v>
      </c>
      <c r="B5" s="137"/>
      <c r="D5" s="255" t="str">
        <f>Sheet1!B3</f>
        <v>สินเชื่อธนาคารประชาชน</v>
      </c>
      <c r="E5" s="255"/>
      <c r="F5" s="255"/>
      <c r="G5" s="255"/>
      <c r="H5" s="255"/>
      <c r="I5" s="255"/>
      <c r="J5" s="255"/>
      <c r="K5" s="255"/>
      <c r="L5" s="255"/>
      <c r="M5" s="255"/>
      <c r="N5" s="255"/>
      <c r="O5" s="255"/>
      <c r="P5" s="255"/>
      <c r="Q5" s="255"/>
      <c r="R5" s="255"/>
      <c r="S5" s="254" t="s">
        <v>208</v>
      </c>
      <c r="T5" s="254"/>
      <c r="U5" s="254"/>
      <c r="V5" s="254"/>
      <c r="W5" s="253">
        <f>IF(OR(Sheet1!D3=0,Sheet1!D3="-"),"-",Sheet1!D3)</f>
        <v>883263011711</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1604(68) - รายงานผลสืบทรัพย์ ราย นางอำภา  เรือนคำปัน สาขาฮอด (สืบรอบที่ 2) - ไม่พบทรัพย์</v>
      </c>
      <c r="AM5" s="138"/>
      <c r="AO5" s="162" t="s">
        <v>258</v>
      </c>
      <c r="AP5" s="138"/>
      <c r="AQ5" s="138"/>
    </row>
    <row r="6" spans="1:43">
      <c r="A6" s="19" t="s">
        <v>207</v>
      </c>
      <c r="B6" s="137"/>
      <c r="F6" s="259">
        <f>Sheet1!B4</f>
        <v>800056387569</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จังหวัดฮอด</v>
      </c>
      <c r="D7" s="255"/>
      <c r="E7" s="255"/>
      <c r="F7" s="255"/>
      <c r="G7" s="255"/>
      <c r="H7" s="255"/>
      <c r="I7" s="255"/>
      <c r="J7" s="255"/>
      <c r="K7" s="279" t="s">
        <v>209</v>
      </c>
      <c r="L7" s="279"/>
      <c r="M7" s="279"/>
      <c r="N7" s="279"/>
      <c r="O7" s="279"/>
      <c r="P7" s="279"/>
      <c r="Q7" s="256" t="str">
        <f>Sheet1!D5</f>
        <v>ผบE24/2564</v>
      </c>
      <c r="R7" s="256"/>
      <c r="S7" s="256"/>
      <c r="T7" s="256"/>
      <c r="U7" s="256"/>
      <c r="V7" s="256"/>
      <c r="W7" s="256"/>
      <c r="X7" s="278" t="s">
        <v>210</v>
      </c>
      <c r="Y7" s="278"/>
      <c r="Z7" s="278"/>
      <c r="AA7" s="278"/>
      <c r="AB7" s="278"/>
      <c r="AC7" s="278"/>
      <c r="AD7" s="256" t="str">
        <f>Sheet1!F5</f>
        <v>ผบE148/2564</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นางอำภา เรือนคำปัน</v>
      </c>
      <c r="G9" s="257"/>
      <c r="H9" s="257"/>
      <c r="I9" s="257"/>
      <c r="J9" s="257"/>
      <c r="K9" s="257"/>
      <c r="L9" s="257"/>
      <c r="M9" s="257"/>
      <c r="N9" s="257"/>
      <c r="O9" s="257"/>
      <c r="P9" s="257"/>
      <c r="Q9" s="257"/>
      <c r="R9" s="257"/>
      <c r="S9" s="2" t="str">
        <f>Sheet1!A13</f>
        <v>คู่สมรสจำเลยที่ 1</v>
      </c>
      <c r="Y9" s="258" t="str">
        <f>Sheet1!B13</f>
        <v>นายอนันต์ เรือนคำปัน</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นายจักรพันธ์ กุยปวง</v>
      </c>
      <c r="G10" s="257"/>
      <c r="H10" s="257"/>
      <c r="I10" s="257"/>
      <c r="J10" s="257"/>
      <c r="K10" s="257"/>
      <c r="L10" s="257"/>
      <c r="M10" s="257"/>
      <c r="N10" s="257"/>
      <c r="O10" s="257"/>
      <c r="P10" s="257"/>
      <c r="Q10" s="257"/>
      <c r="R10" s="257"/>
      <c r="S10" s="2" t="s">
        <v>214</v>
      </c>
      <c r="Y10" s="258" t="str">
        <f>Sheet1!B15</f>
        <v>นางเทียม กุยปวง</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f>Sheet1!B16</f>
        <v>0</v>
      </c>
      <c r="G11" s="257"/>
      <c r="H11" s="257"/>
      <c r="I11" s="257"/>
      <c r="J11" s="257"/>
      <c r="K11" s="257"/>
      <c r="L11" s="257"/>
      <c r="M11" s="257"/>
      <c r="N11" s="257"/>
      <c r="O11" s="257"/>
      <c r="P11" s="257"/>
      <c r="Q11" s="257"/>
      <c r="R11" s="257"/>
      <c r="S11" s="2" t="s">
        <v>215</v>
      </c>
      <c r="Y11" s="258">
        <f>Sheet1!B17</f>
        <v>0</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63" t="s">
        <v>234</v>
      </c>
      <c r="H29" s="263"/>
      <c r="I29" s="263"/>
      <c r="J29" s="263"/>
      <c r="K29" s="263"/>
      <c r="L29" s="263"/>
      <c r="M29" s="263"/>
      <c r="N29" s="263"/>
      <c r="O29" s="263"/>
      <c r="P29" s="263"/>
      <c r="Q29" s="263"/>
      <c r="R29" s="263"/>
      <c r="S29" s="263"/>
      <c r="T29" s="264" t="e">
        <f>VLOOKUP(A29,Sheet1!A11:G31,4,0)</f>
        <v>#N/A</v>
      </c>
      <c r="U29" s="264"/>
      <c r="V29" s="264"/>
      <c r="W29" s="264"/>
      <c r="X29" s="262" t="e">
        <f>IF(OR(T29="ไม่พบ",T29="-"),"-",VLOOKUP(A29,Sheet1!A11:G31,5,0))</f>
        <v>#N/A</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63" t="s">
        <v>234</v>
      </c>
      <c r="H31" s="263"/>
      <c r="I31" s="263"/>
      <c r="J31" s="263"/>
      <c r="K31" s="263"/>
      <c r="L31" s="263"/>
      <c r="M31" s="263"/>
      <c r="N31" s="263"/>
      <c r="O31" s="263"/>
      <c r="P31" s="263"/>
      <c r="Q31" s="263"/>
      <c r="R31" s="263"/>
      <c r="S31" s="263"/>
      <c r="T31" s="264" t="e">
        <f>VLOOKUP(A31,Sheet1!A11:G31,4,0)</f>
        <v>#N/A</v>
      </c>
      <c r="U31" s="264"/>
      <c r="V31" s="264"/>
      <c r="W31" s="264"/>
      <c r="X31" s="262" t="e">
        <f>IF(OR(T31="ไม่พบ",T31="-"),"-",VLOOKUP(A31,Sheet1!A11:G31,5,0))</f>
        <v>#N/A</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Layout" topLeftCell="A7" zoomScaleNormal="100" workbookViewId="0">
      <selection activeCell="A21" sqref="A21:XFD21"/>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351</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ผบE24/2564 ในคดีหมายเลขแดงที่  ผบE148/2564 ลว.16 มิถุนายน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12</v>
      </c>
      <c r="AV16" s="215" t="s">
        <v>335</v>
      </c>
    </row>
    <row r="17" spans="1:45">
      <c r="A17" s="188"/>
      <c r="B17" s="188"/>
      <c r="C17" s="257" t="str">
        <f>IF(AS17="","ซ่อนช่อง",CONCATENATE("1. ",VLOOKUP(AS17,Table1[#All],2,0)))</f>
        <v>1. นางอำภา เรือนคำปัน</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3-5002-00065-73-4</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นายอนันต์ เรือนคำปัน</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3-5804-00329-21-2</v>
      </c>
      <c r="AE18" s="285"/>
      <c r="AF18" s="285"/>
      <c r="AG18" s="285"/>
      <c r="AH18" s="285"/>
      <c r="AI18" s="285"/>
      <c r="AJ18" s="285"/>
      <c r="AK18" s="285"/>
      <c r="AL18" s="195"/>
      <c r="AM18" s="193"/>
      <c r="AN18" s="193"/>
      <c r="AO18" s="193"/>
      <c r="AP18" s="193"/>
      <c r="AQ18" s="193"/>
      <c r="AS18" s="197" t="s">
        <v>350</v>
      </c>
    </row>
    <row r="19" spans="1:45">
      <c r="A19" s="193"/>
      <c r="B19" s="193"/>
      <c r="C19" s="284" t="str">
        <f>IF(AS19="","ซ่อนช่อง",CONCATENATE("3. ",VLOOKUP(AS19,Table1[#All],2,0)))</f>
        <v>3. นายจักรพันธ์ กุยปวง</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3-5016-00013-62-7</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นางเทียม กุยปวง</v>
      </c>
      <c r="D20" s="284"/>
      <c r="E20" s="284"/>
      <c r="F20" s="284"/>
      <c r="G20" s="284"/>
      <c r="H20" s="284"/>
      <c r="I20" s="284"/>
      <c r="J20" s="284"/>
      <c r="K20" s="284"/>
      <c r="L20" s="284"/>
      <c r="M20" s="284"/>
      <c r="N20" s="284"/>
      <c r="O20" s="194"/>
      <c r="P20" s="193" t="str">
        <f t="shared" ref="P20:P36" si="2">IF(AS20="","",AS20)</f>
        <v>คู่สมรสจำเลยที่ 2</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3-5016-00025-53-6</v>
      </c>
      <c r="AE20" s="285"/>
      <c r="AF20" s="285"/>
      <c r="AG20" s="285"/>
      <c r="AH20" s="285"/>
      <c r="AI20" s="285"/>
      <c r="AJ20" s="285"/>
      <c r="AK20" s="285"/>
      <c r="AL20" s="195"/>
      <c r="AM20" s="193"/>
      <c r="AN20" s="193"/>
      <c r="AO20" s="193"/>
      <c r="AP20" s="193"/>
      <c r="AQ20" s="193"/>
      <c r="AS20" s="197" t="s">
        <v>214</v>
      </c>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ผบE24/2564 คดีหมายเลขแดงที่ ผบE148/2564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นางอำภา เรือนคำปัน</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3-5002-00065-73-4</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2025-02-08T09:52:35Z</cp:lastPrinted>
  <dcterms:created xsi:type="dcterms:W3CDTF">2016-06-06T16:13:57Z</dcterms:created>
  <dcterms:modified xsi:type="dcterms:W3CDTF">2025-05-09T02:30:17Z</dcterms:modified>
</cp:coreProperties>
</file>