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ออฟ\2590-นางสาวขวัญชนก สร้อยเรือน\"/>
    </mc:Choice>
  </mc:AlternateContent>
  <xr:revisionPtr revIDLastSave="0" documentId="8_{F0B8FCC3-B1AF-4354-AD8A-81BD8521DD87}"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AL1" i="29"/>
  <c r="A13" i="35" l="1"/>
  <c r="A12" i="35"/>
  <c r="Z21" i="37" s="1"/>
  <c r="A2" i="29"/>
  <c r="AF8" i="36"/>
  <c r="F64" i="29"/>
  <c r="F62" i="29"/>
  <c r="X29" i="37"/>
  <c r="AG12" i="37"/>
  <c r="G12" i="37"/>
  <c r="A12" i="36"/>
  <c r="C32" i="36"/>
  <c r="C31" i="36"/>
  <c r="C30" i="36"/>
  <c r="C29" i="36"/>
  <c r="C28" i="36"/>
  <c r="C27" i="36"/>
  <c r="C26" i="36"/>
  <c r="C25" i="36"/>
  <c r="C24" i="36"/>
  <c r="C23" i="36"/>
  <c r="C22" i="36"/>
  <c r="C21" i="36"/>
  <c r="C20" i="36"/>
  <c r="C19" i="36"/>
  <c r="U36" i="36"/>
  <c r="C41" i="36"/>
  <c r="A21" i="37" l="1"/>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A25" i="29" s="1"/>
  <c r="T25" i="29" s="1"/>
  <c r="Y9" i="29"/>
  <c r="A23" i="29" s="1"/>
  <c r="T23" i="29" s="1"/>
  <c r="F9" i="29"/>
  <c r="A21" i="29" s="1"/>
  <c r="X25" i="29" l="1"/>
  <c r="X35" i="29"/>
  <c r="X49" i="29"/>
  <c r="X33" i="29"/>
  <c r="X31" i="29"/>
  <c r="X23"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<sst xmlns="http://schemas.openxmlformats.org/spreadsheetml/2006/main" count="723" uniqueCount="360">
  <si>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</si>
  <si>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</si>
  <si>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</si>
  <si>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</si>
  <si>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</si>
  <si>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</si>
  <si>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</si>
  <si>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</si>
  <si>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</si>
  <si>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</si>
  <si>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</si>
  <si>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</si>
  <si>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</si>
  <si>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</si>
  <si>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</si>
  <si>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</si>
  <si>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</si>
  <si>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</si>
  <si>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</si>
  <si>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</si>
  <si>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</si>
  <si>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</si>
  <si>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</si>
  <si>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</si>
  <si>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</si>
  <si>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</si>
  <si>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</si>
  <si>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</si>
  <si>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</si>
  <si>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</si>
  <si>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</si>
  <si>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</si>
  <si>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</si>
  <si>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</si>
  <si>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</si>
  <si>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</si>
  <si>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</si>
  <si>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</si>
  <si>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</si>
  <si>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</si>
  <si>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</si>
  <si>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</si>
  <si>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</si>
  <si>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</si>
  <si>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</si>
  <si>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</si>
  <si>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</si>
  <si>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</si>
  <si>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</si>
  <si>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</si>
  <si>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</si>
  <si>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</si>
  <si>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</si>
  <si>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</si>
  <si>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</si>
  <si>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</si>
  <si>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</si>
  <si>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</si>
  <si>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</si>
  <si>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</si>
  <si>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</si>
  <si>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</si>
  <si>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</si>
  <si>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</si>
  <si>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</si>
  <si>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</si>
  <si>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</si>
  <si>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</si>
  <si>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</si>
  <si>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</si>
  <si>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</si>
  <si>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</si>
  <si>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</si>
  <si>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</si>
  <si>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</si>
  <si>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</si>
  <si>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</si>
  <si>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</si>
  <si>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</si>
  <si>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</si>
  <si>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</si>
  <si>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</si>
  <si>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</si>
  <si>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</si>
  <si>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</si>
  <si>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</si>
  <si>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</si>
  <si>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</si>
  <si>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</si>
  <si>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</si>
  <si>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</si>
  <si>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</si>
  <si>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</si>
  <si>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</si>
  <si>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</si>
  <si>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</si>
  <si>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</si>
  <si>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</si>
  <si>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</si>
  <si>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</si>
  <si>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</si>
  <si>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</si>
  <si>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</si>
  <si>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</si>
  <si>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</si>
  <si>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</si>
  <si>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</si>
  <si>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</si>
  <si>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</si>
  <si>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</si>
  <si>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</si>
  <si>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</si>
  <si>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</si>
  <si>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</si>
  <si>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</si>
  <si>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</si>
  <si>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</si>
  <si>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</si>
  <si>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</si>
  <si>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</si>
  <si>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</si>
  <si>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</si>
  <si>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</si>
  <si>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</si>
  <si>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</si>
  <si>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</si>
  <si>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</si>
  <si>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</si>
  <si>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</si>
  <si>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</si>
  <si>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</si>
  <si>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</si>
  <si>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</si>
  <si>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</si>
  <si>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</si>
  <si>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</si>
  <si>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</si>
  <si>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</si>
  <si>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</si>
  <si>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</si>
  <si>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</si>
  <si>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</si>
  <si>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</si>
  <si>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</si>
  <si>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</si>
  <si>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</si>
  <si>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</si>
  <si>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</si>
  <si>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</si>
  <si>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</si>
  <si>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</si>
  <si>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</si>
  <si>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</si>
  <si>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</si>
  <si>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</si>
  <si>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</si>
  <si>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</si>
  <si>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</si>
  <si>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</si>
  <si>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</si>
  <si>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</si>
  <si>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</si>
  <si>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</si>
  <si>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</si>
  <si>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</si>
  <si>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</si>
  <si>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</si>
  <si>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</si>
  <si>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</si>
  <si>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</si>
  <si>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</si>
  <si>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</si>
  <si>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</si>
  <si>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</si>
  <si>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</si>
  <si>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</si>
  <si>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</si>
  <si>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</si>
  <si>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</si>
  <si>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</si>
  <si>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</si>
  <si>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</si>
  <si>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</si>
  <si>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</si>
  <si>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</si>
  <si>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</si>
  <si>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</si>
  <si>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</si>
  <si>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</si>
  <si>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</si>
  <si>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</si>
  <si>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</si>
  <si>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</si>
  <si>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</si>
  <si>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</si>
  <si>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</si>
  <si>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</si>
  <si>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</si>
  <si>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</si>
  <si>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</si>
  <si>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</si>
  <si>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</si>
  <si>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</si>
  <si>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</si>
  <si>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</si>
  <si>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</si>
  <si>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</si>
  <si>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</si>
  <si>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</si>
  <si>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</si>
  <si>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</si>
  <si>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</si>
  <si>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</si>
  <si>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</si>
  <si>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</si>
  <si>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</si>
  <si>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</si>
  <si>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</si>
  <si>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</si>
  <si>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</si>
  <si>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</si>
  <si>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</si>
  <si>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</si>
  <si>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</si>
  <si>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</si>
  <si>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</si>
  <si>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</si>
  <si>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</si>
  <si>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</si>
  <si>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</si>
  <si>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</si>
  <si>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</si>
  <si>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</si>
  <si>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</si>
  <si>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</si>
  <si>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</si>
  <si>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</si>
  <si>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</si>
  <si>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</si>
  <si>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</si>
  <si>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</si>
  <si>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</si>
  <si>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</si>
  <si>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</si>
  <si>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</si>
  <si>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</si>
  <si>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</si>
  <si>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</si>
  <si>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</si>
  <si>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</si>
  <si>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</si>
  <si>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</si>
  <si>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</si>
  <si>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</si>
  <si>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</si>
  <si>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</si>
  <si>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</si>
  <si>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</si>
  <si>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</si>
  <si>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</si>
  <si>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</si>
  <si>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</si>
  <si>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</si>
  <si>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</si>
  <si>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</si>
  <si>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</si>
  <si>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</si>
  <si>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</si>
  <si>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</si>
  <si>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</si>
  <si>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</si>
  <si>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</si>
  <si>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</si>
  <si>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</si>
  <si>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</si>
  <si>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</si>
  <si>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</si>
  <si>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</si>
  <si>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</si>
  <si>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</si>
  <si>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</si>
  <si>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</si>
  <si>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</si>
  <si>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</si>
  <si>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</si>
  <si>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</si>
  <si>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</si>
  <si>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</si>
  <si>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</si>
  <si>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</si>
  <si>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</si>
  <si>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</si>
  <si>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</si>
  <si>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</si>
  <si>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</si>
  <si>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</si>
  <si>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</si>
  <si>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</si>
  <si>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</si>
  <si>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</si>
  <si>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</si>
  <si>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</si>
  <si>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</si>
  <si>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</si>
  <si>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</si>
  <si>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</si>
  <si>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</si>
  <si>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</si>
  <si>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</si>
  <si>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</si>
  <si>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</si>
  <si>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</si>
  <si>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</si>
  <si>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</si>
  <si>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</si>
  <si>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</si>
  <si>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</si>
  <si>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</si>
  <si>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</si>
  <si>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</si>
  <si>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</si>
  <si>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</si>
  <si>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</si>
  <si>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</si>
  <si>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</si>
  <si>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</si>
  <si>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</si>
  <si>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</si>
  <si>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</si>
  <si>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</si>
  <si>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</si>
  <si>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</si>
  <si>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</si>
  <si>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</si>
  <si>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</si>
  <si>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</si>
  <si>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</si>
  <si>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</si>
  <si>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</si>
  <si>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</si>
  <si>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</si>
  <si>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</si>
  <si>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</si>
  <si>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</si>
  <si>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</si>
  <si>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</si>
  <si>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</si>
  <si>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</si>
  <si>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</si>
  <si>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</si>
  <si>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 xml:space="preserve">โฉนดที่ดินเลขที่ 21092 หน้าสำรวจ 718 เลขที่ดิน 236 ต.ท่ากว้าง อ.สารภี จ.เชียงใหม่ </t>
  </si>
  <si>
    <t>2666(67) - รายงานผลสืบทรัพย์ ราย นางสาวธิชาภรณ์ ทรายคำ สาขาบิ๊กซี หางดง (สืบรอบที่ 1)</t>
  </si>
  <si>
    <t>นายอัครชัย จันทร์ขอนแก่น</t>
  </si>
  <si>
    <t>3-5603-00285-73-6</t>
  </si>
  <si>
    <t>มีนาคม</t>
  </si>
  <si>
    <t>นางสาวขวัญชนก สร้อยเรือน</t>
  </si>
  <si>
    <t>นายพีรพัฒน์ ยาสิทธิ์</t>
  </si>
  <si>
    <t>นายฉัตรปวีรณ์ นำสม</t>
  </si>
  <si>
    <t>นางสาวจิราภรณ์ ยาสิทธิ์</t>
  </si>
  <si>
    <t>นายณรงค์ศักดิ์ ยาสิทธิ์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</si>
</sst>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9">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0" fontId="3" fillId="0" borderId="9" xfId="0" applyFont="1" applyBorder="1" applyAlignment="1">
      <alignment horizontal="center" vertical="top" wrapText="1"/>
    </xf>
    <xf numFmtId="0" fontId="3" fillId="0" borderId="3" xfId="0" applyFont="1" applyBorder="1" applyAlignment="1">
      <alignment vertical="top" wrapText="1"/>
    </xf>
    <xf numFmtId="43" fontId="3" fillId="0" borderId="3" xfId="1" applyFont="1" applyBorder="1" applyAlignment="1">
      <alignment horizontal="right" vertical="top" wrapText="1"/>
    </xf>
    <xf numFmtId="0" fontId="9" fillId="0" borderId="0" xfId="0" applyFont="1" applyAlignment="1">
      <alignment horizontal="center" vertical="top"/>
    </xf>
    <xf numFmtId="0" fontId="3" fillId="2" borderId="3" xfId="0" applyFont="1" applyFill="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 xfId="0" applyFont="1" applyBorder="1" applyAlignment="1">
      <alignment horizontal="left" vertical="top" wrapText="1"/>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191" fontId="3" fillId="0" borderId="3" xfId="0" applyNumberFormat="1" applyFont="1" applyBorder="1" applyAlignment="1">
      <alignment horizontal="center" vertical="top"/>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esktop-nl3475k\akadham\_\AKADHAM\AKADHAM\Data_&#3619;&#3623;&#3617;\Data_GSB%20&#3610;&#3633;&#3591;&#3588;&#3633;&#3610;&#3588;&#3604;&#3637;.xlsx" TargetMode="External"/><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v>243276</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ไม่พบ
ไม่พบ</v>
          </cell>
          <cell r="BT247">
            <v>2</v>
          </cell>
          <cell r="BU247" t="str">
            <v>เกศินี</v>
          </cell>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v>243306</v>
          </cell>
          <cell r="CQ269"/>
          <cell r="CR269"/>
          <cell r="CS269"/>
          <cell r="CT269"/>
          <cell r="CU269"/>
          <cell r="CV269"/>
          <cell r="CW269"/>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v>242971</v>
          </cell>
          <cell r="CP273">
            <v>243088</v>
          </cell>
          <cell r="CQ273"/>
          <cell r="CR273"/>
          <cell r="CS273"/>
          <cell r="CT273"/>
          <cell r="CU273"/>
          <cell r="CV273"/>
          <cell r="CW273" t="str">
            <v>24/3/2565
6/8/2567</v>
          </cell>
          <cell r="CX273">
            <v>243088</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v>243000</v>
          </cell>
          <cell r="CQ398"/>
          <cell r="CR398"/>
          <cell r="CS398"/>
          <cell r="CT398"/>
          <cell r="CU398"/>
          <cell r="CV398"/>
          <cell r="CW398"/>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คู่สมรสจำเลยที่ 2</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 xml:space="preserve">คำสั่งสืบทรัพย์ครั้งที่ 2 วันที่ 4/8/2566 </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v>243276</v>
          </cell>
          <cell r="CF362"/>
          <cell r="CG362"/>
          <cell r="CH362"/>
          <cell r="CI362"/>
          <cell r="CJ362"/>
          <cell r="CK362"/>
          <cell r="CL362"/>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v>243276</v>
          </cell>
          <cell r="CF363"/>
          <cell r="CG363"/>
          <cell r="CH363"/>
          <cell r="CI363"/>
          <cell r="CJ363"/>
          <cell r="CK363"/>
          <cell r="CL363"/>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v>243180</v>
          </cell>
          <cell r="CE376">
            <v>243305</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v>243306</v>
          </cell>
          <cell r="CF480"/>
          <cell r="CG480"/>
          <cell r="CH480"/>
          <cell r="CI480"/>
          <cell r="CJ480"/>
          <cell r="CK480"/>
          <cell r="CL480"/>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v>243050</v>
          </cell>
          <cell r="CF483"/>
          <cell r="CG483"/>
          <cell r="CH483"/>
          <cell r="CI483"/>
          <cell r="CJ483"/>
          <cell r="CK483"/>
          <cell r="CL483"/>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v>242936</v>
          </cell>
          <cell r="CF488"/>
          <cell r="CG488"/>
          <cell r="CH488"/>
          <cell r="CI488"/>
          <cell r="CJ488"/>
          <cell r="CK488"/>
          <cell r="CL488"/>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v>242936</v>
          </cell>
          <cell r="CF493"/>
          <cell r="CG493"/>
          <cell r="CH493"/>
          <cell r="CI493"/>
          <cell r="CJ493"/>
          <cell r="CK493"/>
          <cell r="CL493"/>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v>243306</v>
          </cell>
          <cell r="CF496"/>
          <cell r="CG496"/>
          <cell r="CH496"/>
          <cell r="CI496"/>
          <cell r="CJ496"/>
          <cell r="CK496"/>
          <cell r="CL496"/>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v>21</v>
          </cell>
          <cell r="Y567">
            <v>6</v>
          </cell>
          <cell r="Z567">
            <v>2565</v>
          </cell>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v>27</v>
          </cell>
          <cell r="Y1731">
            <v>11</v>
          </cell>
          <cell r="Z1731">
            <v>2566</v>
          </cell>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นาย,นางสาวอติรุจ,จิตตานันท์ อินนันท์,ดวงปัญญา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t="str">
            <v>สินเชื่อธนาคารประชาชน</v>
          </cell>
          <cell r="P1792" t="str">
            <v>1.บุคคลค้ำประกัน</v>
          </cell>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t="str">
            <v>ธนาคารประชาชน</v>
          </cell>
          <cell r="P1809" t="str">
            <v>2.หลักทรัพย์ค้ำประกัน</v>
          </cell>
          <cell r="Q1809">
            <v>78542.460000000006</v>
          </cell>
          <cell r="R1809">
            <v>25963.72</v>
          </cell>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v>7</v>
          </cell>
          <cell r="E1811">
            <v>6</v>
          </cell>
          <cell r="F1811">
            <v>2567</v>
          </cell>
          <cell r="G1811">
            <v>800087545292</v>
          </cell>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v>21</v>
          </cell>
          <cell r="Y1811">
            <v>9</v>
          </cell>
          <cell r="Z1811">
            <v>2563</v>
          </cell>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v>7</v>
          </cell>
          <cell r="Y1813">
            <v>2</v>
          </cell>
          <cell r="Z1813">
            <v>2566</v>
          </cell>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t="str">
            <v>-</v>
          </cell>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v>13</v>
          </cell>
          <cell r="E1816">
            <v>6</v>
          </cell>
          <cell r="F1816">
            <v>2567</v>
          </cell>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v>4</v>
          </cell>
          <cell r="Y1816">
            <v>8</v>
          </cell>
          <cell r="Z1816">
            <v>2566</v>
          </cell>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v>800084697849</v>
          </cell>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t="str">
            <v>สินเชื่อธนาคารประชาชน</v>
          </cell>
          <cell r="P1817" t="str">
            <v>1.บุคคลค้ำประกัน</v>
          </cell>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v>800098730586</v>
          </cell>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v>13</v>
          </cell>
          <cell r="Y1819">
            <v>12</v>
          </cell>
          <cell r="Z1819">
            <v>2565</v>
          </cell>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นางสาวเบญจรักษ์ หน่อตุ้ย</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v>23</v>
          </cell>
          <cell r="Y1822">
            <v>5</v>
          </cell>
          <cell r="Z1822">
            <v>2566</v>
          </cell>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v>19</v>
          </cell>
          <cell r="Y1824">
            <v>5</v>
          </cell>
          <cell r="Z1824">
            <v>2566</v>
          </cell>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t="str">
            <v>-</v>
          </cell>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cell r="P1826"/>
          <cell r="Q1826"/>
          <cell r="R1826"/>
          <cell r="S1826" t="str">
            <v>จังหวัดฮอด</v>
          </cell>
          <cell r="T1826" t="str">
            <v>ผบE283</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t="str">
            <v xml:space="preserve"> </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cell r="P1830"/>
          <cell r="Q1830"/>
          <cell r="R1830"/>
          <cell r="S1830" t="str">
            <v>จังหวัดฮอด</v>
          </cell>
          <cell r="T1830" t="str">
            <v>ผบE282</v>
          </cell>
          <cell r="U1830">
            <v>2567</v>
          </cell>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R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v>3</v>
          </cell>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v>6</v>
          </cell>
          <cell r="AH7">
            <v>2</v>
          </cell>
          <cell r="AI7">
            <v>2560</v>
          </cell>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นายภควัส คำดี</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t="str">
            <v>พบทรัพย์</v>
          </cell>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v>21</v>
          </cell>
          <cell r="Y11">
            <v>6</v>
          </cell>
          <cell r="Z11">
            <v>2564</v>
          </cell>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v>16</v>
          </cell>
          <cell r="Y14">
            <v>6</v>
          </cell>
          <cell r="Z14">
            <v>2564</v>
          </cell>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v>16</v>
          </cell>
          <cell r="AB15">
            <v>6</v>
          </cell>
          <cell r="AC15">
            <v>2564</v>
          </cell>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v>243468</v>
          </cell>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t="str">
            <v>พบ</v>
          </cell>
          <cell r="CB17">
            <v>4</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v>243192</v>
          </cell>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v>21</v>
          </cell>
          <cell r="Y19">
            <v>6</v>
          </cell>
          <cell r="Z19">
            <v>2564</v>
          </cell>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v>12</v>
          </cell>
          <cell r="Y21">
            <v>10</v>
          </cell>
          <cell r="Z21">
            <v>2564</v>
          </cell>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v>12</v>
          </cell>
          <cell r="Y25">
            <v>10</v>
          </cell>
          <cell r="Z25">
            <v>2564</v>
          </cell>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t="str">
            <v>พบทรัพย์</v>
          </cell>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t="str">
            <v>วรกมล</v>
          </cell>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v>16</v>
          </cell>
          <cell r="Y30">
            <v>6</v>
          </cell>
          <cell r="Z30">
            <v>2564</v>
          </cell>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t="str">
            <v>วรกมล</v>
          </cell>
          <cell r="CD36"/>
          <cell r="CE36"/>
          <cell r="CF36"/>
          <cell r="CG36"/>
          <cell r="CH36"/>
          <cell r="CI36"/>
          <cell r="CJ36"/>
          <cell r="CK36"/>
          <cell r="CL36"/>
          <cell r="CM36">
            <v>243468</v>
          </cell>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v>86664</v>
          </cell>
          <cell r="R37">
            <v>18494.88</v>
          </cell>
          <cell r="S37" t="str">
            <v>จังหวัดเชียงใหม่</v>
          </cell>
          <cell r="T37" t="str">
            <v>ผบ.1481</v>
          </cell>
          <cell r="U37" t="str">
            <v>2563</v>
          </cell>
          <cell r="V37" t="str">
            <v>ผบ.2567</v>
          </cell>
          <cell r="W37">
            <v>2563</v>
          </cell>
          <cell r="X37">
            <v>1</v>
          </cell>
          <cell r="Y37">
            <v>12</v>
          </cell>
          <cell r="Z37">
            <v>2558</v>
          </cell>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นางอำไพ ภูตาสืบ</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t="str">
            <v>นพวิสต์ (ยึด)</v>
          </cell>
          <cell r="CC37" t="str">
            <v>วรกมล</v>
          </cell>
          <cell r="CD37" t="str">
            <v>นางอำไพ ภูตาสืบ</v>
          </cell>
          <cell r="CE37" t="str">
            <v>จำเลยที่ 1
จำเลยที่ 2
จำเลยที่ 3</v>
          </cell>
          <cell r="CF37">
            <v>243397</v>
          </cell>
          <cell r="CG37">
            <v>242913</v>
          </cell>
          <cell r="CH37" t="str">
            <v>ไม่พบ</v>
          </cell>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t="str">
            <v>นางอำไพ ภูตาสืบ</v>
          </cell>
          <cell r="CE38"/>
          <cell r="CF38">
            <v>243397</v>
          </cell>
          <cell r="CG38">
            <v>242913</v>
          </cell>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v>243468</v>
          </cell>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t="str">
            <v>พบ</v>
          </cell>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t="str">
            <v>ไม่พบทรัพย์</v>
          </cell>
          <cell r="CA43"/>
          <cell r="CB43">
            <v>2</v>
          </cell>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v>4</v>
          </cell>
          <cell r="Y45">
            <v>9</v>
          </cell>
          <cell r="Z45">
            <v>2561</v>
          </cell>
          <cell r="AA45">
            <v>23</v>
          </cell>
          <cell r="AB45">
            <v>1</v>
          </cell>
          <cell r="AC45">
            <v>2560</v>
          </cell>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v>23</v>
          </cell>
          <cell r="AB46">
            <v>1</v>
          </cell>
          <cell r="AC46">
            <v>2560</v>
          </cell>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v>3</v>
          </cell>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t="str">
            <v>พบทรัพย์</v>
          </cell>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v>22</v>
          </cell>
          <cell r="Y49">
            <v>7</v>
          </cell>
          <cell r="Z49">
            <v>2562</v>
          </cell>
          <cell r="AA49">
            <v>28</v>
          </cell>
          <cell r="AB49">
            <v>11</v>
          </cell>
          <cell r="AC49">
            <v>2559</v>
          </cell>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t="str">
            <v>พบทรัพย์</v>
          </cell>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v>273946.62</v>
          </cell>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v>16</v>
          </cell>
          <cell r="Y56">
            <v>11</v>
          </cell>
          <cell r="Z56">
            <v>2564</v>
          </cell>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v>139708.76999999999</v>
          </cell>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v>34791.31</v>
          </cell>
          <cell r="S60" t="str">
            <v>แขวงเชียงใหม่</v>
          </cell>
          <cell r="T60" t="str">
            <v>ผบ.E66</v>
          </cell>
          <cell r="U60" t="str">
            <v>2564</v>
          </cell>
          <cell r="V60" t="str">
            <v xml:space="preserve"> ผบE3868</v>
          </cell>
          <cell r="W60">
            <v>2564</v>
          </cell>
          <cell r="X60">
            <v>2</v>
          </cell>
          <cell r="Y60">
            <v>11</v>
          </cell>
          <cell r="Z60">
            <v>2564</v>
          </cell>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t="str">
            <v>พบทรัพย์</v>
          </cell>
          <cell r="CB60">
            <v>4</v>
          </cell>
          <cell r="CC60" t="str">
            <v>วรกมล</v>
          </cell>
          <cell r="CD60"/>
          <cell r="CE60"/>
          <cell r="CF60"/>
          <cell r="CG60"/>
          <cell r="CH60"/>
          <cell r="CI60"/>
          <cell r="CJ60"/>
          <cell r="CK60"/>
          <cell r="CL60">
            <v>242971</v>
          </cell>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t="str">
            <v>พบทรัพย์</v>
          </cell>
          <cell r="CB62">
            <v>4</v>
          </cell>
          <cell r="CC62" t="str">
            <v>วรกมล</v>
          </cell>
          <cell r="CD62"/>
          <cell r="CE62"/>
          <cell r="CF62"/>
          <cell r="CG62"/>
          <cell r="CH62"/>
          <cell r="CI62"/>
          <cell r="CJ62"/>
          <cell r="CK62"/>
          <cell r="CL62">
            <v>243088</v>
          </cell>
          <cell r="CM62">
            <v>243141</v>
          </cell>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v>4</v>
          </cell>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v>12</v>
          </cell>
          <cell r="Y64">
            <v>10</v>
          </cell>
          <cell r="Z64">
            <v>2564</v>
          </cell>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t="str">
            <v>พบ</v>
          </cell>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t="str">
            <v>พบ</v>
          </cell>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v>26</v>
          </cell>
          <cell r="AB65">
            <v>10</v>
          </cell>
          <cell r="AC65">
            <v>2564</v>
          </cell>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t="str">
            <v>พบ</v>
          </cell>
          <cell r="CB65">
            <v>6</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v>2</v>
          </cell>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t="str">
            <v>พบ</v>
          </cell>
          <cell r="CB69">
            <v>5</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v>5</v>
          </cell>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t="str">
            <v>วรกมล</v>
          </cell>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v>26</v>
          </cell>
          <cell r="Y72">
            <v>10</v>
          </cell>
          <cell r="Z72">
            <v>2564</v>
          </cell>
          <cell r="AA72">
            <v>19</v>
          </cell>
          <cell r="AB72">
            <v>10</v>
          </cell>
          <cell r="AC72">
            <v>2564</v>
          </cell>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t="str">
            <v>วรกมล</v>
          </cell>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v>5</v>
          </cell>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v>24162</v>
          </cell>
          <cell r="R74">
            <v>8073.84</v>
          </cell>
          <cell r="S74" t="str">
            <v>จังหวัดเชียงใหม่</v>
          </cell>
          <cell r="T74" t="str">
            <v>ผบE965</v>
          </cell>
          <cell r="U74" t="str">
            <v>2564</v>
          </cell>
          <cell r="V74" t="str">
            <v>ผบE1066</v>
          </cell>
          <cell r="W74">
            <v>2564</v>
          </cell>
          <cell r="X74">
            <v>8</v>
          </cell>
          <cell r="Y74">
            <v>11</v>
          </cell>
          <cell r="Z74">
            <v>2564</v>
          </cell>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t="str">
            <v>นายสมเกียรติ ชนะเกียรติ</v>
          </cell>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v>4</v>
          </cell>
          <cell r="CC76" t="str">
            <v>เกศินี</v>
          </cell>
          <cell r="CD76"/>
          <cell r="CE76"/>
          <cell r="CF76"/>
          <cell r="CG76"/>
          <cell r="CH76"/>
          <cell r="CI76"/>
          <cell r="CJ76"/>
          <cell r="CK76"/>
          <cell r="CL76">
            <v>242905</v>
          </cell>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v>23</v>
          </cell>
          <cell r="AE77">
            <v>7</v>
          </cell>
          <cell r="AF77">
            <v>2563</v>
          </cell>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v>12</v>
          </cell>
          <cell r="Y78">
            <v>11</v>
          </cell>
          <cell r="Z78">
            <v>2561</v>
          </cell>
          <cell r="AA78">
            <v>15</v>
          </cell>
          <cell r="AB78">
            <v>1</v>
          </cell>
          <cell r="AC78">
            <v>2562</v>
          </cell>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v>15</v>
          </cell>
          <cell r="AB79">
            <v>1</v>
          </cell>
          <cell r="AC79">
            <v>2562</v>
          </cell>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v>4</v>
          </cell>
          <cell r="CC79" t="str">
            <v>นักศึกษาฝึกงาน//วรกมล</v>
          </cell>
          <cell r="CD79"/>
          <cell r="CE79"/>
          <cell r="CF79"/>
          <cell r="CG79"/>
          <cell r="CH79"/>
          <cell r="CI79"/>
          <cell r="CJ79"/>
          <cell r="CK79"/>
          <cell r="CL79"/>
          <cell r="CM79">
            <v>243367</v>
          </cell>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v>28</v>
          </cell>
          <cell r="Y80">
            <v>6</v>
          </cell>
          <cell r="Z80">
            <v>2555</v>
          </cell>
          <cell r="AA80">
            <v>15</v>
          </cell>
          <cell r="AB80">
            <v>12</v>
          </cell>
          <cell r="AC80">
            <v>2557</v>
          </cell>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t="str">
            <v>ไม่พบทรัพย์</v>
          </cell>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v>15</v>
          </cell>
          <cell r="AB81">
            <v>12</v>
          </cell>
          <cell r="AC81">
            <v>2557</v>
          </cell>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v>2</v>
          </cell>
          <cell r="Y82">
            <v>7</v>
          </cell>
          <cell r="Z82">
            <v>2557</v>
          </cell>
          <cell r="AA82">
            <v>27</v>
          </cell>
          <cell r="AB82">
            <v>8</v>
          </cell>
          <cell r="AC82">
            <v>2556</v>
          </cell>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v>11</v>
          </cell>
          <cell r="Y86">
            <v>2</v>
          </cell>
          <cell r="Z86">
            <v>2557</v>
          </cell>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v>2</v>
          </cell>
          <cell r="AB87">
            <v>11</v>
          </cell>
          <cell r="AC87">
            <v>2558</v>
          </cell>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v>30</v>
          </cell>
          <cell r="AE88">
            <v>10</v>
          </cell>
          <cell r="AF88">
            <v>2556</v>
          </cell>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v>28</v>
          </cell>
          <cell r="Y89">
            <v>8</v>
          </cell>
          <cell r="Z89">
            <v>2556</v>
          </cell>
          <cell r="AA89">
            <v>22</v>
          </cell>
          <cell r="AB89">
            <v>4</v>
          </cell>
          <cell r="AC89">
            <v>2557</v>
          </cell>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t="str">
            <v>พบทรัพย์</v>
          </cell>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v>7</v>
          </cell>
          <cell r="AB96">
            <v>10</v>
          </cell>
          <cell r="AC96">
            <v>2557</v>
          </cell>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v>5</v>
          </cell>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t="str">
            <v>ไม่พบ</v>
          </cell>
          <cell r="CB97">
            <v>5</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v>26</v>
          </cell>
          <cell r="Y98">
            <v>9</v>
          </cell>
          <cell r="Z98">
            <v>2557</v>
          </cell>
          <cell r="AA98">
            <v>27</v>
          </cell>
          <cell r="AB98">
            <v>6</v>
          </cell>
          <cell r="AC98">
            <v>2557</v>
          </cell>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v>27</v>
          </cell>
          <cell r="AB99">
            <v>6</v>
          </cell>
          <cell r="AC99">
            <v>2557</v>
          </cell>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v>26</v>
          </cell>
          <cell r="AE100">
            <v>1</v>
          </cell>
          <cell r="AF100">
            <v>2558</v>
          </cell>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v>6</v>
          </cell>
          <cell r="Y101">
            <v>5</v>
          </cell>
          <cell r="Z101">
            <v>2557</v>
          </cell>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v>8</v>
          </cell>
          <cell r="Y104">
            <v>7</v>
          </cell>
          <cell r="Z104">
            <v>2555</v>
          </cell>
          <cell r="AA104">
            <v>21</v>
          </cell>
          <cell r="AB104">
            <v>1</v>
          </cell>
          <cell r="AC104">
            <v>2557</v>
          </cell>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v>31900</v>
          </cell>
          <cell r="R107">
            <v>2106.08</v>
          </cell>
          <cell r="S107" t="str">
            <v>จังหวัดเชียงใหม่</v>
          </cell>
          <cell r="T107" t="str">
            <v>ผบ.566</v>
          </cell>
          <cell r="U107" t="str">
            <v>2557</v>
          </cell>
          <cell r="V107" t="str">
            <v>ผบ.737</v>
          </cell>
          <cell r="W107">
            <v>2557</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v>21</v>
          </cell>
          <cell r="Y110">
            <v>1</v>
          </cell>
          <cell r="Z110">
            <v>2557</v>
          </cell>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v>6</v>
          </cell>
          <cell r="Y116">
            <v>5</v>
          </cell>
          <cell r="Z116">
            <v>2557</v>
          </cell>
          <cell r="AA116">
            <v>7</v>
          </cell>
          <cell r="AB116">
            <v>10</v>
          </cell>
          <cell r="AC116">
            <v>2557</v>
          </cell>
          <cell r="AD116">
            <v>6</v>
          </cell>
          <cell r="AE116">
            <v>5</v>
          </cell>
          <cell r="AF116">
            <v>2557</v>
          </cell>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v>1500</v>
          </cell>
          <cell r="BD120">
            <v>7</v>
          </cell>
          <cell r="BE120">
            <v>11</v>
          </cell>
          <cell r="BF120">
            <v>2565</v>
          </cell>
          <cell r="BG120">
            <v>0</v>
          </cell>
          <cell r="BH120" t="str">
            <v>-</v>
          </cell>
          <cell r="BI120" t="str">
            <v>-</v>
          </cell>
          <cell r="BJ120" t="str">
            <v>-</v>
          </cell>
          <cell r="BK120">
            <v>0</v>
          </cell>
          <cell r="BL120">
            <v>1415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v>6</v>
          </cell>
          <cell r="AB121">
            <v>5</v>
          </cell>
          <cell r="AC121">
            <v>2557</v>
          </cell>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v>2</v>
          </cell>
          <cell r="AE122">
            <v>9</v>
          </cell>
          <cell r="AF122">
            <v>2556</v>
          </cell>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v>171428</v>
          </cell>
          <cell r="R123">
            <v>10517.93</v>
          </cell>
          <cell r="S123" t="str">
            <v>จังหวัดสีคิ้ว</v>
          </cell>
          <cell r="T123" t="str">
            <v>ผบ.655</v>
          </cell>
          <cell r="U123" t="str">
            <v>2554</v>
          </cell>
          <cell r="V123" t="str">
            <v>ผบ.4217</v>
          </cell>
          <cell r="W123">
            <v>2555</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v>3</v>
          </cell>
          <cell r="Y127">
            <v>11</v>
          </cell>
          <cell r="Z127">
            <v>2557</v>
          </cell>
          <cell r="AA127">
            <v>16</v>
          </cell>
          <cell r="AB127">
            <v>12</v>
          </cell>
          <cell r="AC127">
            <v>2557</v>
          </cell>
          <cell r="AD127">
            <v>3</v>
          </cell>
          <cell r="AE127">
            <v>11</v>
          </cell>
          <cell r="AF127">
            <v>2557</v>
          </cell>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cell r="CE131"/>
          <cell r="CF131"/>
          <cell r="CG131"/>
          <cell r="CH131"/>
          <cell r="CI131"/>
          <cell r="CJ131"/>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v>4</v>
          </cell>
          <cell r="Y134">
            <v>9</v>
          </cell>
          <cell r="Z134">
            <v>2556</v>
          </cell>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v>27</v>
          </cell>
          <cell r="AB135">
            <v>8</v>
          </cell>
          <cell r="AC135">
            <v>2556</v>
          </cell>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v>12</v>
          </cell>
          <cell r="Y137">
            <v>11</v>
          </cell>
          <cell r="Z137">
            <v>2556</v>
          </cell>
          <cell r="AA137">
            <v>11</v>
          </cell>
          <cell r="AB137">
            <v>12</v>
          </cell>
          <cell r="AC137">
            <v>2557</v>
          </cell>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t="str">
            <v>พบ</v>
          </cell>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v>4</v>
          </cell>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v>3</v>
          </cell>
          <cell r="Y141">
            <v>3</v>
          </cell>
          <cell r="Z141">
            <v>2557</v>
          </cell>
          <cell r="AA141">
            <v>15</v>
          </cell>
          <cell r="AB141">
            <v>12</v>
          </cell>
          <cell r="AC141">
            <v>2557</v>
          </cell>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t="str">
            <v>ไม่พบ</v>
          </cell>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t="str">
            <v>ไม่พบทรัพย์</v>
          </cell>
          <cell r="CI141" t="str">
            <v>ไม่พบ</v>
          </cell>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v>
          </cell>
          <cell r="BD144" t="str">
            <v>13
27</v>
          </cell>
          <cell r="BE144" t="str">
            <v>11
3</v>
          </cell>
          <cell r="BF144" t="str">
            <v>2566
2567</v>
          </cell>
          <cell r="BG144">
            <v>0</v>
          </cell>
          <cell r="BH144" t="str">
            <v>-</v>
          </cell>
          <cell r="BI144" t="str">
            <v>-</v>
          </cell>
          <cell r="BJ144" t="str">
            <v>-</v>
          </cell>
          <cell r="BK144">
            <v>0</v>
          </cell>
          <cell r="BL144" t="str">
            <v>1345
445</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v>243468</v>
          </cell>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v>15</v>
          </cell>
          <cell r="Y147">
            <v>10</v>
          </cell>
          <cell r="Z147">
            <v>2557</v>
          </cell>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v>13</v>
          </cell>
          <cell r="Y149">
            <v>11</v>
          </cell>
          <cell r="Z149">
            <v>2557</v>
          </cell>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v>29</v>
          </cell>
          <cell r="AB150">
            <v>7</v>
          </cell>
          <cell r="AC150">
            <v>2556</v>
          </cell>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v>28</v>
          </cell>
          <cell r="Y151">
            <v>4</v>
          </cell>
          <cell r="Z151">
            <v>2557</v>
          </cell>
          <cell r="AA151">
            <v>29</v>
          </cell>
          <cell r="AB151">
            <v>7</v>
          </cell>
          <cell r="AC151">
            <v>2556</v>
          </cell>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t="str">
            <v>ไม่พบ</v>
          </cell>
          <cell r="CA154" t="str">
            <v>ไม่พบ</v>
          </cell>
          <cell r="CB154">
            <v>3</v>
          </cell>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v>12</v>
          </cell>
          <cell r="AB156">
            <v>11</v>
          </cell>
          <cell r="AC156">
            <v>2557</v>
          </cell>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t="str">
            <v xml:space="preserve">นักศึกษาฝึกงาน//วรกมล
</v>
          </cell>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v>12</v>
          </cell>
          <cell r="Y157">
            <v>5</v>
          </cell>
          <cell r="Z157">
            <v>2557</v>
          </cell>
          <cell r="AA157">
            <v>26</v>
          </cell>
          <cell r="AB157">
            <v>11</v>
          </cell>
          <cell r="AC157">
            <v>2556</v>
          </cell>
          <cell r="AD157">
            <v>12</v>
          </cell>
          <cell r="AE157">
            <v>5</v>
          </cell>
          <cell r="AF157">
            <v>2557</v>
          </cell>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t="str">
            <v>ไม่พบ</v>
          </cell>
          <cell r="CB157">
            <v>5</v>
          </cell>
          <cell r="CC157" t="str">
            <v>นักศึกษาฝึกงาน//วรกมล</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v>26</v>
          </cell>
          <cell r="AB158">
            <v>11</v>
          </cell>
          <cell r="AC158">
            <v>2556</v>
          </cell>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v>13</v>
          </cell>
          <cell r="Y161">
            <v>6</v>
          </cell>
          <cell r="Z161">
            <v>2559</v>
          </cell>
          <cell r="AA161">
            <v>20</v>
          </cell>
          <cell r="AB161">
            <v>6</v>
          </cell>
          <cell r="AC161">
            <v>2559</v>
          </cell>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แขวงเชียงใหม่</v>
          </cell>
          <cell r="T162" t="str">
            <v>ผบ.9066</v>
          </cell>
          <cell r="U162" t="str">
            <v>2558</v>
          </cell>
          <cell r="V162" t="str">
            <v>ผบ.9990</v>
          </cell>
          <cell r="W162">
            <v>2558</v>
          </cell>
          <cell r="X162">
            <v>19</v>
          </cell>
          <cell r="Y162">
            <v>12</v>
          </cell>
          <cell r="Z162">
            <v>2558</v>
          </cell>
          <cell r="AA162">
            <v>20</v>
          </cell>
          <cell r="AB162">
            <v>6</v>
          </cell>
          <cell r="AC162">
            <v>2559</v>
          </cell>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v>243367</v>
          </cell>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v>6</v>
          </cell>
          <cell r="Y166">
            <v>12</v>
          </cell>
          <cell r="Z166">
            <v>2562</v>
          </cell>
          <cell r="AA166">
            <v>15</v>
          </cell>
          <cell r="AB166">
            <v>2</v>
          </cell>
          <cell r="AC166">
            <v>2559</v>
          </cell>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t="str">
            <v>จำเลยที่ 1 
จำเลยที่ 2</v>
          </cell>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v>12</v>
          </cell>
          <cell r="Y172">
            <v>7</v>
          </cell>
          <cell r="Z172">
            <v>2559</v>
          </cell>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v>8</v>
          </cell>
          <cell r="AB173">
            <v>5</v>
          </cell>
          <cell r="AC173">
            <v>2560</v>
          </cell>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t="str">
            <v>พบทรัพย์</v>
          </cell>
          <cell r="CB173">
            <v>4</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v>24</v>
          </cell>
          <cell r="Y174">
            <v>11</v>
          </cell>
          <cell r="Z174">
            <v>2558</v>
          </cell>
          <cell r="AA174">
            <v>23</v>
          </cell>
          <cell r="AB174">
            <v>9</v>
          </cell>
          <cell r="AC174">
            <v>2556</v>
          </cell>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t="str">
            <v>พบทรัพย์</v>
          </cell>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v>3</v>
          </cell>
          <cell r="Y179">
            <v>9</v>
          </cell>
          <cell r="Z179">
            <v>2563</v>
          </cell>
          <cell r="AA179">
            <v>31</v>
          </cell>
          <cell r="AB179">
            <v>8</v>
          </cell>
          <cell r="AC179">
            <v>2564</v>
          </cell>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v>6</v>
          </cell>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v>242913</v>
          </cell>
          <cell r="CM180">
            <v>243397</v>
          </cell>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t="str">
            <v>พบทรัพย์</v>
          </cell>
          <cell r="CB181">
            <v>3</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v>23</v>
          </cell>
          <cell r="Y182">
            <v>11</v>
          </cell>
          <cell r="Z182">
            <v>2564</v>
          </cell>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v>242913</v>
          </cell>
          <cell r="CM186">
            <v>243397</v>
          </cell>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v>13</v>
          </cell>
          <cell r="Y187">
            <v>12</v>
          </cell>
          <cell r="Z187">
            <v>2564</v>
          </cell>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t="str">
            <v>พบ</v>
          </cell>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t="str">
            <v>พบทรัพย์</v>
          </cell>
          <cell r="CB195">
            <v>6</v>
          </cell>
          <cell r="CC195" t="str">
            <v>วรกมล</v>
          </cell>
          <cell r="CD195"/>
          <cell r="CE195"/>
          <cell r="CF195"/>
          <cell r="CG195"/>
          <cell r="CH195"/>
          <cell r="CI195"/>
          <cell r="CJ195"/>
          <cell r="CK195"/>
          <cell r="CL195">
            <v>242971</v>
          </cell>
          <cell r="CM195">
            <v>243088</v>
          </cell>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v>30</v>
          </cell>
          <cell r="Y200">
            <v>6</v>
          </cell>
          <cell r="Z200">
            <v>2564</v>
          </cell>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t="str">
            <v>พบทรัพย์</v>
          </cell>
          <cell r="CB200">
            <v>4</v>
          </cell>
          <cell r="CC200" t="str">
            <v>สรวงสุดา</v>
          </cell>
          <cell r="CD200"/>
          <cell r="CE200"/>
          <cell r="CF200"/>
          <cell r="CG200"/>
          <cell r="CH200"/>
          <cell r="CI200"/>
          <cell r="CJ200"/>
          <cell r="CK200"/>
          <cell r="CL200">
            <v>242971</v>
          </cell>
          <cell r="CM200">
            <v>243088</v>
          </cell>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v>242971</v>
          </cell>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บรรเทิง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นายบรรเทิง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cell r="CE214"/>
          <cell r="CF214"/>
          <cell r="CG214"/>
          <cell r="CH214"/>
          <cell r="CI214"/>
          <cell r="CJ214"/>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cell r="CE217"/>
          <cell r="CF217"/>
          <cell r="CG217"/>
          <cell r="CH217"/>
          <cell r="CI217"/>
          <cell r="CJ217"/>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v>7</v>
          </cell>
          <cell r="Y218">
            <v>9</v>
          </cell>
          <cell r="Z218">
            <v>2564</v>
          </cell>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v>16</v>
          </cell>
          <cell r="Y220">
            <v>2</v>
          </cell>
          <cell r="Z220">
            <v>2555</v>
          </cell>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v>16</v>
          </cell>
          <cell r="Y222">
            <v>2</v>
          </cell>
          <cell r="Z222">
            <v>2555</v>
          </cell>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v>243468</v>
          </cell>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t="str">
            <v>พบทรัพย์</v>
          </cell>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v>18</v>
          </cell>
          <cell r="Y226">
            <v>5</v>
          </cell>
          <cell r="Z226">
            <v>2555</v>
          </cell>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v>2</v>
          </cell>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t="str">
            <v>ไม่พบทรัพย์</v>
          </cell>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v>14</v>
          </cell>
          <cell r="Y228">
            <v>8</v>
          </cell>
          <cell r="Z228">
            <v>2555</v>
          </cell>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v>27</v>
          </cell>
          <cell r="AB229">
            <v>8</v>
          </cell>
          <cell r="AC229">
            <v>2555</v>
          </cell>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t="str">
            <v>พบทรัพย์</v>
          </cell>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v>8</v>
          </cell>
          <cell r="Y230">
            <v>9</v>
          </cell>
          <cell r="Z230">
            <v>2555</v>
          </cell>
          <cell r="AA230">
            <v>8</v>
          </cell>
          <cell r="AB230">
            <v>9</v>
          </cell>
          <cell r="AC230">
            <v>2555</v>
          </cell>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v>5</v>
          </cell>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v>8</v>
          </cell>
          <cell r="AB231">
            <v>9</v>
          </cell>
          <cell r="AC231">
            <v>2555</v>
          </cell>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t="str">
            <v>พบ</v>
          </cell>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v>8</v>
          </cell>
          <cell r="Y232">
            <v>9</v>
          </cell>
          <cell r="Z232">
            <v>2555</v>
          </cell>
          <cell r="AA232">
            <v>8</v>
          </cell>
          <cell r="AB232">
            <v>9</v>
          </cell>
          <cell r="AC232">
            <v>2555</v>
          </cell>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t="str">
            <v>พบทรัพย์</v>
          </cell>
          <cell r="CA233" t="str">
            <v>พบ</v>
          </cell>
          <cell r="CB233">
            <v>4</v>
          </cell>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t="str">
            <v>พบทรัพย์</v>
          </cell>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v>8</v>
          </cell>
          <cell r="Y237">
            <v>9</v>
          </cell>
          <cell r="Z237">
            <v>2555</v>
          </cell>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v>25</v>
          </cell>
          <cell r="AB239">
            <v>10</v>
          </cell>
          <cell r="AC239">
            <v>2555</v>
          </cell>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v>30</v>
          </cell>
          <cell r="Y240">
            <v>10</v>
          </cell>
          <cell r="Z240">
            <v>2555</v>
          </cell>
          <cell r="AA240">
            <v>31</v>
          </cell>
          <cell r="AB240">
            <v>10</v>
          </cell>
          <cell r="AC240">
            <v>2555</v>
          </cell>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t="str">
            <v>พบทรัพย์</v>
          </cell>
          <cell r="CB248">
            <v>6</v>
          </cell>
          <cell r="CC248" t="str">
            <v>วรกมล</v>
          </cell>
          <cell r="CD248"/>
          <cell r="CE248"/>
          <cell r="CF248"/>
          <cell r="CG248"/>
          <cell r="CH248"/>
          <cell r="CI248"/>
          <cell r="CJ248"/>
          <cell r="CK248"/>
          <cell r="CL248">
            <v>243004</v>
          </cell>
          <cell r="CM248">
            <v>243141</v>
          </cell>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v>243004</v>
          </cell>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t="str">
            <v>พบทรัพย์</v>
          </cell>
          <cell r="CA251" t="str">
            <v>พบทรัพย์</v>
          </cell>
          <cell r="CB251">
            <v>5</v>
          </cell>
          <cell r="CC251" t="str">
            <v>วรกมล</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t="str">
            <v>ไม่พบทรัพย์</v>
          </cell>
          <cell r="CA256" t="str">
            <v>พบทรัพย์</v>
          </cell>
          <cell r="CB256">
            <v>6</v>
          </cell>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v>243141</v>
          </cell>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v>8</v>
          </cell>
          <cell r="Y258">
            <v>12</v>
          </cell>
          <cell r="Z258">
            <v>2564</v>
          </cell>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t="str">
            <v>จำเลยที่ 2</v>
          </cell>
          <cell r="CF259" t="str">
            <v>3-5006-00059-44-8</v>
          </cell>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t="str">
            <v>จำเลยที่ 3</v>
          </cell>
          <cell r="CF261" t="str">
            <v>1-5712-00074-02-9</v>
          </cell>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v>2</v>
          </cell>
          <cell r="Y262">
            <v>9</v>
          </cell>
          <cell r="Z262">
            <v>2563</v>
          </cell>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t="str">
            <v>พบ</v>
          </cell>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v>2</v>
          </cell>
          <cell r="Y265">
            <v>9</v>
          </cell>
          <cell r="Z265">
            <v>2563</v>
          </cell>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v>242947</v>
          </cell>
          <cell r="CM265">
            <v>243397</v>
          </cell>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v>243397</v>
          </cell>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v>242955</v>
          </cell>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t="str">
            <v>ฟองคำ</v>
          </cell>
          <cell r="J273" t="str">
            <v>ปัญญา</v>
          </cell>
          <cell r="K273">
            <v>3570101246889</v>
          </cell>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v>2</v>
          </cell>
          <cell r="Y273">
            <v>9</v>
          </cell>
          <cell r="Z273">
            <v>2563</v>
          </cell>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v>243397</v>
          </cell>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v>242947</v>
          </cell>
          <cell r="CM277">
            <v>243397</v>
          </cell>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ผบ.13743</v>
          </cell>
          <cell r="U278">
            <v>2562</v>
          </cell>
          <cell r="V278" t="str">
            <v>ผบ.915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v>40277</v>
          </cell>
          <cell r="R280">
            <v>4218.54</v>
          </cell>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v>242961</v>
          </cell>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t="str">
            <v>พบ</v>
          </cell>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ผบ.13753</v>
          </cell>
          <cell r="U282">
            <v>2562</v>
          </cell>
          <cell r="V282" t="str">
            <v>ผบ3251</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t="str">
            <v>พบ</v>
          </cell>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v>242947</v>
          </cell>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t="str">
            <v>อรพิน</v>
          </cell>
          <cell r="J293" t="str">
            <v>แสนเป็ง</v>
          </cell>
          <cell r="K293">
            <v>3501700103202</v>
          </cell>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v>3</v>
          </cell>
          <cell r="Y294">
            <v>9</v>
          </cell>
          <cell r="Z294">
            <v>2563</v>
          </cell>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t="str">
            <v>5.พัชรินทร์ กันวะนา</v>
          </cell>
          <cell r="BW298" t="str">
            <v>คู่สมรสจำเลยที่ 2</v>
          </cell>
          <cell r="BX298">
            <v>3501700119702</v>
          </cell>
          <cell r="BY298" t="str">
            <v>-ไม่พบว่ามีกรรมสิทธิ์ในที่ดิน อ.บ้านตาก จ.ตาก</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t="str">
            <v>6.ร.ต.อ.ปรีชา ปัญญา</v>
          </cell>
          <cell r="BW300" t="str">
            <v>จำเลยที่ 3</v>
          </cell>
          <cell r="BX300">
            <v>3510400218844</v>
          </cell>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v>2</v>
          </cell>
          <cell r="Y301">
            <v>9</v>
          </cell>
          <cell r="Z301">
            <v>2563</v>
          </cell>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t="str">
            <v>7.นางเนาวรัตน์ ปัญญา</v>
          </cell>
          <cell r="BW302" t="str">
            <v>คู่สมรสจำเลยที่ 3</v>
          </cell>
          <cell r="BX302">
            <v>5610670009011</v>
          </cell>
          <cell r="BY302" t="str">
            <v>-ไม่พบว่ามีกรรมสิทธิ์ในที่ดิน อ.ลี้ จ.ลำพูน</v>
          </cell>
          <cell r="BZ302" t="str">
            <v>พบทรัพย์</v>
          </cell>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v>9</v>
          </cell>
          <cell r="Y304">
            <v>10</v>
          </cell>
          <cell r="Z304">
            <v>2563</v>
          </cell>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v>3</v>
          </cell>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v>243004</v>
          </cell>
          <cell r="CM316">
            <v>243141</v>
          </cell>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t="str">
            <v>ไม่พบทรัพย์</v>
          </cell>
          <cell r="CA319" t="str">
            <v>พบทรัพย์</v>
          </cell>
          <cell r="CB319">
            <v>5</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v>25</v>
          </cell>
          <cell r="Y320">
            <v>8</v>
          </cell>
          <cell r="Z320">
            <v>2564</v>
          </cell>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v>19</v>
          </cell>
          <cell r="Y322">
            <v>1</v>
          </cell>
          <cell r="Z322">
            <v>2565</v>
          </cell>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cell r="CE324"/>
          <cell r="CF324"/>
          <cell r="CG324"/>
          <cell r="CH324"/>
          <cell r="CI324"/>
          <cell r="CJ324"/>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t="str">
            <v>พบทรัพย์</v>
          </cell>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v>13</v>
          </cell>
          <cell r="Y326">
            <v>112</v>
          </cell>
          <cell r="Z326">
            <v>2564</v>
          </cell>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v>19</v>
          </cell>
          <cell r="Y329">
            <v>9</v>
          </cell>
          <cell r="Z329">
            <v>2556</v>
          </cell>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v>30</v>
          </cell>
          <cell r="Y332">
            <v>11</v>
          </cell>
          <cell r="Z332">
            <v>2558</v>
          </cell>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v>14</v>
          </cell>
          <cell r="Y340">
            <v>1</v>
          </cell>
          <cell r="Z340">
            <v>2562</v>
          </cell>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t="str">
            <v>คู่สมรสจำเลยที่ 1</v>
          </cell>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v>5</v>
          </cell>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t="str">
            <v>พบทรัพย์</v>
          </cell>
          <cell r="CB345"/>
          <cell r="CC345" t="str">
            <v>วรกมล</v>
          </cell>
          <cell r="CD345"/>
          <cell r="CE345" t="str">
            <v>คู่สมรสจำเลยที่ 3</v>
          </cell>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v>21</v>
          </cell>
          <cell r="Y349">
            <v>7</v>
          </cell>
          <cell r="Z349">
            <v>2561</v>
          </cell>
          <cell r="AA349">
            <v>12</v>
          </cell>
          <cell r="AB349">
            <v>5</v>
          </cell>
          <cell r="AC349">
            <v>2557</v>
          </cell>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v>243004</v>
          </cell>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v>12</v>
          </cell>
          <cell r="AB350">
            <v>5</v>
          </cell>
          <cell r="AC350">
            <v>2557</v>
          </cell>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t="str">
            <v>พบทรัพย์</v>
          </cell>
          <cell r="CB350">
            <v>4</v>
          </cell>
          <cell r="CC350" t="str">
            <v>จันทร์นิภา</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v>243088</v>
          </cell>
          <cell r="CM350">
            <v>243141</v>
          </cell>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t="str">
            <v>2.นายอุดม แสนใจ</v>
          </cell>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v>800080790689</v>
          </cell>
          <cell r="H352" t="str">
            <v>นางสาว</v>
          </cell>
          <cell r="I352" t="str">
            <v>ศิริพร</v>
          </cell>
          <cell r="J352" t="str">
            <v>สุวรรณ์</v>
          </cell>
          <cell r="K352">
            <v>3500600093239</v>
          </cell>
          <cell r="L352" t="str">
            <v>ประตูช้างเผือก</v>
          </cell>
          <cell r="M352" t="str">
            <v>เชียงใหม่ 1</v>
          </cell>
          <cell r="N352">
            <v>8</v>
          </cell>
          <cell r="O352" t="str">
            <v>สินเชื่อธนาคารประชาชน</v>
          </cell>
          <cell r="P352" t="str">
            <v>1.บุคคลค้ำประกัน</v>
          </cell>
          <cell r="Q352">
            <v>1104891.26</v>
          </cell>
          <cell r="R352">
            <v>192470.54</v>
          </cell>
          <cell r="S352" t="str">
            <v>จังหวัดเชียงใหม่</v>
          </cell>
          <cell r="T352" t="str">
            <v>ผบ.310</v>
          </cell>
          <cell r="U352" t="str">
            <v>2557</v>
          </cell>
          <cell r="V352" t="str">
            <v>ผบ.532</v>
          </cell>
          <cell r="W352">
            <v>2557</v>
          </cell>
          <cell r="X352">
            <v>31</v>
          </cell>
          <cell r="Y352">
            <v>8</v>
          </cell>
          <cell r="Z352">
            <v>2564</v>
          </cell>
          <cell r="AA352">
            <v>28</v>
          </cell>
          <cell r="AB352">
            <v>4</v>
          </cell>
          <cell r="AC352">
            <v>2557</v>
          </cell>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v>8</v>
          </cell>
          <cell r="Y358">
            <v>3</v>
          </cell>
          <cell r="Z358">
            <v>2565</v>
          </cell>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v>2</v>
          </cell>
          <cell r="Y363">
            <v>3</v>
          </cell>
          <cell r="Z363">
            <v>2565</v>
          </cell>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t="str">
            <v>ไม่พบทรัพย์</v>
          </cell>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t="str">
            <v>วชิราภรณ์</v>
          </cell>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t="str">
            <v>สันธนะ</v>
          </cell>
          <cell r="J370" t="str">
            <v>คำพินิจ</v>
          </cell>
          <cell r="K370">
            <v>1139900175384</v>
          </cell>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v>25</v>
          </cell>
          <cell r="Y370">
            <v>8</v>
          </cell>
          <cell r="Z370">
            <v>2564</v>
          </cell>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t="str">
            <v>ไม่พบทรัพย์</v>
          </cell>
          <cell r="CA370" t="str">
            <v>พบ</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v>6</v>
          </cell>
          <cell r="Y372">
            <v>7</v>
          </cell>
          <cell r="Z372">
            <v>2564</v>
          </cell>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t="str">
            <v>พบทรัพย์</v>
          </cell>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v>13</v>
          </cell>
          <cell r="Y377">
            <v>12</v>
          </cell>
          <cell r="Z377">
            <v>2564</v>
          </cell>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t="str">
            <v>พบทรัพย์</v>
          </cell>
          <cell r="CB377">
            <v>5</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v>13</v>
          </cell>
          <cell r="Y382">
            <v>12</v>
          </cell>
          <cell r="Z382">
            <v>2564</v>
          </cell>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t="str">
            <v>พบทรัพย์</v>
          </cell>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v>243468</v>
          </cell>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t="str">
            <v>ไม่พบทรัพย์</v>
          </cell>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v>15</v>
          </cell>
          <cell r="Y387">
            <v>6</v>
          </cell>
          <cell r="Z387">
            <v>2564</v>
          </cell>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t="str">
            <v>พบ</v>
          </cell>
          <cell r="CB388">
            <v>2</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v>21</v>
          </cell>
          <cell r="Y389">
            <v>9</v>
          </cell>
          <cell r="Z389">
            <v>2564</v>
          </cell>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t="str">
            <v>พบ</v>
          </cell>
          <cell r="CB393">
            <v>2</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v>243468</v>
          </cell>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v>28</v>
          </cell>
          <cell r="Y395">
            <v>9</v>
          </cell>
          <cell r="Z395">
            <v>2564</v>
          </cell>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v>3</v>
          </cell>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t="str">
            <v>จันทร์นิภา</v>
          </cell>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v>28</v>
          </cell>
          <cell r="Y399">
            <v>9</v>
          </cell>
          <cell r="Z399">
            <v>2563</v>
          </cell>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v>25</v>
          </cell>
          <cell r="Y405">
            <v>4</v>
          </cell>
          <cell r="Z405">
            <v>2565</v>
          </cell>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v>14</v>
          </cell>
          <cell r="Y408">
            <v>3</v>
          </cell>
          <cell r="Z408">
            <v>2565</v>
          </cell>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v>8</v>
          </cell>
          <cell r="Y418">
            <v>3</v>
          </cell>
          <cell r="Z418">
            <v>2565</v>
          </cell>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t="e">
            <v>#NAME?</v>
          </cell>
          <cell r="CH418"/>
          <cell r="CI418"/>
          <cell r="CJ418"/>
          <cell r="CK418"/>
          <cell r="CL418"/>
          <cell r="CM418">
            <v>243468</v>
          </cell>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v>31</v>
          </cell>
          <cell r="Y421">
            <v>1</v>
          </cell>
          <cell r="Z421">
            <v>2565</v>
          </cell>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v>23</v>
          </cell>
          <cell r="Y425">
            <v>5</v>
          </cell>
          <cell r="Z425">
            <v>2565</v>
          </cell>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v>21</v>
          </cell>
          <cell r="Y437">
            <v>6</v>
          </cell>
          <cell r="Z437">
            <v>2565</v>
          </cell>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t="str">
            <v>ไม่พบทรัพย์</v>
          </cell>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v>7</v>
          </cell>
          <cell r="Y442">
            <v>7</v>
          </cell>
          <cell r="Z442">
            <v>2565</v>
          </cell>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t="str">
            <v>พบ</v>
          </cell>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v>3</v>
          </cell>
          <cell r="Y446">
            <v>5</v>
          </cell>
          <cell r="Z446">
            <v>2565</v>
          </cell>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v>6</v>
          </cell>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v>5</v>
          </cell>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t="str">
            <v>พบ</v>
          </cell>
          <cell r="CB460">
            <v>6</v>
          </cell>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t="str">
            <v>จันทร์นิภา</v>
          </cell>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v>27</v>
          </cell>
          <cell r="Y463">
            <v>7</v>
          </cell>
          <cell r="Z463">
            <v>2565</v>
          </cell>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v>4</v>
          </cell>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v>32794.839999999997</v>
          </cell>
          <cell r="R471">
            <v>12806.84</v>
          </cell>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v>15</v>
          </cell>
          <cell r="Y472">
            <v>3</v>
          </cell>
          <cell r="Z472">
            <v>2565</v>
          </cell>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v>15</v>
          </cell>
          <cell r="Y477">
            <v>3</v>
          </cell>
          <cell r="Z477">
            <v>2565</v>
          </cell>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v>15</v>
          </cell>
          <cell r="Y483">
            <v>6</v>
          </cell>
          <cell r="Z483">
            <v>2565</v>
          </cell>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v>16</v>
          </cell>
          <cell r="AB485">
            <v>1</v>
          </cell>
          <cell r="AC485">
            <v>2560</v>
          </cell>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3-5103-00221-59-2
3-5008-00016-17-3
3-5504-00259-77-0
3-5711-00217-32-1
1-5504-00006-97-2
1-5504-00055-92-2
3-5008-00030-44-3
3-5104-00066-46-7
3-5005-00568-85-5</v>
          </cell>
          <cell r="CG486" t="str">
            <v xml:space="preserve">-ไม่พบว่ามีกรรมสิทธิ์ในที่ดิน อ.สะเมิง จ.เชียงใหม่ 
-ไม่พบว่ามีกรรมสิทธิ์ในที่ดิน อ.สะเมิง จ.เชียงใหม่ 
-พบว่ามีกรรมสิทธิ์ในที่ดิน เลขโฉนด 10297 ต.สะเมิงใต้ อ.สะเมิง จ.เชียงใหม่ 
-พบว่ามีกรรมสิทธิ์ในที่ดิน เลขโฉนด 2305 ต.สะเมิงใต้ อ.สะเมิง จ.เชียงใหม่ </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v>4</v>
          </cell>
          <cell r="Y489">
            <v>12</v>
          </cell>
          <cell r="Z489">
            <v>2556</v>
          </cell>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v>4</v>
          </cell>
          <cell r="Y492">
            <v>12</v>
          </cell>
          <cell r="Z492">
            <v>2556</v>
          </cell>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cell r="CE492"/>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v>22</v>
          </cell>
          <cell r="Y494">
            <v>4</v>
          </cell>
          <cell r="Z494">
            <v>2556</v>
          </cell>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v>13</v>
          </cell>
          <cell r="Y498">
            <v>11</v>
          </cell>
          <cell r="Z498">
            <v>2556</v>
          </cell>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v>3</v>
          </cell>
          <cell r="CC505" t="str">
            <v>จันทร์นิภา</v>
          </cell>
          <cell r="CD505"/>
          <cell r="CE505"/>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v>5</v>
          </cell>
          <cell r="Y506">
            <v>8</v>
          </cell>
          <cell r="Z506">
            <v>2556</v>
          </cell>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cell r="CE507"/>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v>9878.51</v>
          </cell>
          <cell r="S508" t="str">
            <v>แขวงเชียงใหม่</v>
          </cell>
          <cell r="T508" t="str">
            <v>ผบ.2632</v>
          </cell>
          <cell r="U508">
            <v>2563</v>
          </cell>
          <cell r="V508">
            <v>5079</v>
          </cell>
          <cell r="W508">
            <v>2563</v>
          </cell>
          <cell r="X508">
            <v>20</v>
          </cell>
          <cell r="Y508">
            <v>7</v>
          </cell>
          <cell r="Z508">
            <v>2563</v>
          </cell>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v>20</v>
          </cell>
          <cell r="Y509">
            <v>7</v>
          </cell>
          <cell r="Z509">
            <v>2563</v>
          </cell>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cell r="CE509"/>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cell r="CE511"/>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v>3501200981987</v>
          </cell>
          <cell r="L512" t="str">
            <v>สาขาเชียงดาว</v>
          </cell>
          <cell r="M512" t="str">
            <v>เชียงใหม่ 2</v>
          </cell>
          <cell r="N512">
            <v>8</v>
          </cell>
          <cell r="O512" t="str">
            <v>สินเชื่อสวัสดิการ</v>
          </cell>
          <cell r="P512" t="str">
            <v>1.บุคคลค้ำประกัน</v>
          </cell>
          <cell r="Q512">
            <v>700000</v>
          </cell>
          <cell r="R512">
            <v>70989.03</v>
          </cell>
          <cell r="S512" t="str">
            <v>จังหวัดลำพูน</v>
          </cell>
          <cell r="T512" t="str">
            <v>ผบ.707</v>
          </cell>
          <cell r="U512">
            <v>2556</v>
          </cell>
          <cell r="V512" t="str">
            <v>ผบ.784</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v>16</v>
          </cell>
          <cell r="AB514">
            <v>12</v>
          </cell>
          <cell r="AC514">
            <v>2556</v>
          </cell>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แขวงเชียงใหม่</v>
          </cell>
          <cell r="T515" t="str">
            <v>ผบ.9469</v>
          </cell>
          <cell r="U515" t="str">
            <v>2558</v>
          </cell>
          <cell r="V515" t="str">
            <v>ผบ.1137</v>
          </cell>
          <cell r="W515">
            <v>2559</v>
          </cell>
          <cell r="X515">
            <v>4</v>
          </cell>
          <cell r="Y515">
            <v>6</v>
          </cell>
          <cell r="Z515">
            <v>2558</v>
          </cell>
          <cell r="AA515">
            <v>23</v>
          </cell>
          <cell r="AB515">
            <v>2</v>
          </cell>
          <cell r="AC515">
            <v>2559</v>
          </cell>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v>23</v>
          </cell>
          <cell r="AB516">
            <v>2</v>
          </cell>
          <cell r="AC516">
            <v>2559</v>
          </cell>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v>21</v>
          </cell>
          <cell r="Y517">
            <v>3</v>
          </cell>
          <cell r="Z517">
            <v>2559</v>
          </cell>
          <cell r="AA517">
            <v>19</v>
          </cell>
          <cell r="AB517">
            <v>4</v>
          </cell>
          <cell r="AC517">
            <v>2559</v>
          </cell>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v>606139.63</v>
          </cell>
          <cell r="R519">
            <v>43421.25</v>
          </cell>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t="str">
            <v>พบ</v>
          </cell>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t="str">
            <v>พบทรัพย์</v>
          </cell>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ผบ.2727</v>
          </cell>
          <cell r="U526" t="str">
            <v>2560</v>
          </cell>
          <cell r="V526" t="str">
            <v>ผบ.4312</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v>243468</v>
          </cell>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v>243468</v>
          </cell>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v>766711.92</v>
          </cell>
          <cell r="R532">
            <v>485006.08000000002</v>
          </cell>
          <cell r="S532" t="str">
            <v>จังหวัดพะเยา</v>
          </cell>
          <cell r="T532" t="str">
            <v>ผบ.705</v>
          </cell>
          <cell r="U532" t="str">
            <v>2560</v>
          </cell>
          <cell r="V532" t="str">
            <v>ผบ.1600</v>
          </cell>
          <cell r="W532">
            <v>2560</v>
          </cell>
          <cell r="X532">
            <v>3</v>
          </cell>
          <cell r="Y532">
            <v>7</v>
          </cell>
          <cell r="Z532">
            <v>2560</v>
          </cell>
          <cell r="AA532">
            <v>9</v>
          </cell>
          <cell r="AB532">
            <v>7</v>
          </cell>
          <cell r="AC532">
            <v>2562</v>
          </cell>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t="str">
            <v>พบ</v>
          </cell>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v>87694</v>
          </cell>
          <cell r="R534">
            <v>8373.01</v>
          </cell>
          <cell r="S534" t="str">
            <v>จังหวัดเชียงใหม่</v>
          </cell>
          <cell r="T534" t="str">
            <v>ผบ.1560</v>
          </cell>
          <cell r="U534" t="str">
            <v>2560</v>
          </cell>
          <cell r="V534" t="str">
            <v>ผบ.2246</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v>2</v>
          </cell>
          <cell r="AB536">
            <v>10</v>
          </cell>
          <cell r="AC536">
            <v>2560</v>
          </cell>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ผบ7947</v>
          </cell>
          <cell r="U537" t="str">
            <v>2561</v>
          </cell>
          <cell r="V537" t="str">
            <v>ผบ.12077</v>
          </cell>
          <cell r="W537">
            <v>2561</v>
          </cell>
          <cell r="X537">
            <v>26</v>
          </cell>
          <cell r="Y537">
            <v>2</v>
          </cell>
          <cell r="Z537">
            <v>2561</v>
          </cell>
          <cell r="AA537">
            <v>19</v>
          </cell>
          <cell r="AB537">
            <v>11</v>
          </cell>
          <cell r="AC537">
            <v>2561</v>
          </cell>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t="str">
            <v>พบทรัพย์</v>
          </cell>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t="str">
            <v>พบทรัพย์</v>
          </cell>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v>36558.589999999997</v>
          </cell>
          <cell r="R541">
            <v>7230.81</v>
          </cell>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v>243468</v>
          </cell>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v>155645</v>
          </cell>
          <cell r="R544">
            <v>25737</v>
          </cell>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t="str">
            <v/>
          </cell>
          <cell r="BD552" t="str">
            <v/>
          </cell>
          <cell r="BE552" t="str">
            <v/>
          </cell>
          <cell r="BF552" t="str">
            <v/>
          </cell>
          <cell r="BG552" t="str">
            <v/>
          </cell>
          <cell r="BH552" t="str">
            <v/>
          </cell>
          <cell r="BI552" t="str">
            <v/>
          </cell>
          <cell r="BJ552" t="str">
            <v/>
          </cell>
          <cell r="BK552" t="str">
            <v/>
          </cell>
          <cell r="BL552" t="str">
            <v/>
          </cell>
          <cell r="BM552" t="str">
            <v/>
          </cell>
          <cell r="BN552" t="str">
            <v/>
          </cell>
          <cell r="BO552" t="str">
            <v/>
          </cell>
          <cell r="BP552" t="str">
            <v/>
          </cell>
          <cell r="BQ552" t="str">
            <v/>
          </cell>
          <cell r="BR552" t="str">
            <v/>
          </cell>
          <cell r="BS552" t="str">
            <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v>243468</v>
          </cell>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v>17</v>
          </cell>
          <cell r="AB555">
            <v>12</v>
          </cell>
          <cell r="AC555">
            <v>2562</v>
          </cell>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t="str">
            <v>พบ</v>
          </cell>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v>141648</v>
          </cell>
          <cell r="R556">
            <v>40603.4</v>
          </cell>
          <cell r="S556" t="str">
            <v>จังหวัดเชียงใหม่</v>
          </cell>
          <cell r="T556" t="str">
            <v>ผบ.2571</v>
          </cell>
          <cell r="U556" t="str">
            <v>2562</v>
          </cell>
          <cell r="V556" t="str">
            <v>ผบ.637</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v>243468</v>
          </cell>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2015</v>
          </cell>
          <cell r="C559">
            <v>553</v>
          </cell>
          <cell r="D559">
            <v>23</v>
          </cell>
          <cell r="E559">
            <v>8</v>
          </cell>
          <cell r="F559">
            <v>2565</v>
          </cell>
          <cell r="G559">
            <v>800015062493</v>
          </cell>
          <cell r="H559" t="str">
            <v>นาย</v>
          </cell>
          <cell r="I559" t="str">
            <v>สุคนธ์</v>
          </cell>
          <cell r="J559" t="str">
            <v>รัตนเวชชากุล</v>
          </cell>
          <cell r="K559">
            <v>3500600219895</v>
          </cell>
          <cell r="L559" t="str">
            <v>เซ็นทรัล แอร์พอร์ต พลาซ่า เชียงใหม่</v>
          </cell>
          <cell r="M559" t="str">
            <v>เชียงใหม่ 1</v>
          </cell>
          <cell r="N559">
            <v>8</v>
          </cell>
          <cell r="O559" t="str">
            <v>สินเชื่อสวัสดิการ</v>
          </cell>
          <cell r="P559" t="str">
            <v>1.บุคคลค้ำประกัน</v>
          </cell>
          <cell r="Q559">
            <v>647842.49</v>
          </cell>
          <cell r="R559">
            <v>121437.96</v>
          </cell>
          <cell r="S559" t="str">
            <v>จังหวัดเชียงใหม่</v>
          </cell>
          <cell r="T559" t="str">
            <v>ผบ.1097</v>
          </cell>
          <cell r="U559">
            <v>2562</v>
          </cell>
          <cell r="V559" t="str">
            <v>ผบ.1615</v>
          </cell>
          <cell r="W559">
            <v>2562</v>
          </cell>
          <cell r="X559">
            <v>5</v>
          </cell>
          <cell r="Y559">
            <v>8</v>
          </cell>
          <cell r="Z559">
            <v>2562</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23/8/2565)//กำลังดำเนินการสืบทรัพย์//สืบแล้ว//รายงานวันที่21/11/2565</v>
          </cell>
          <cell r="BC559" t="str">
            <v/>
          </cell>
          <cell r="BD559" t="str">
            <v/>
          </cell>
          <cell r="BE559" t="str">
            <v/>
          </cell>
          <cell r="BF559" t="str">
            <v/>
          </cell>
          <cell r="BG559" t="str">
            <v/>
          </cell>
          <cell r="BH559" t="str">
            <v/>
          </cell>
          <cell r="BI559" t="str">
            <v/>
          </cell>
          <cell r="BJ559" t="str">
            <v/>
          </cell>
          <cell r="BK559" t="str">
            <v/>
          </cell>
          <cell r="BL559" t="str">
            <v/>
          </cell>
          <cell r="BM559" t="str">
            <v/>
          </cell>
          <cell r="BN559" t="str">
            <v/>
          </cell>
          <cell r="BO559" t="str">
            <v/>
          </cell>
          <cell r="BP559" t="str">
            <v/>
          </cell>
          <cell r="BQ559" t="str">
            <v/>
          </cell>
          <cell r="BR559" t="str">
            <v/>
          </cell>
          <cell r="BS559" t="str">
            <v/>
          </cell>
          <cell r="BT559" t="str">
            <v>นายสุคนธ์ รัตนเวชชากุล</v>
          </cell>
          <cell r="BU559">
            <v>883161010170</v>
          </cell>
          <cell r="BV559" t="str">
            <v>1.นายชิตกร  รัตนเวชชากุล
2.นางสาวนงเยาว์  นาคสมบูรณ์
3.นายนรภัทร  นาคสมบูรณ์
4.นางสาวเกวลี  มณีบัติย์</v>
          </cell>
          <cell r="BW559" t="str">
            <v>จำเลยที่ 1
คู่สมรสจำเลยที่ 1
จำเลยที่ 2
คู่สมรสจำเลยที่ 2</v>
          </cell>
          <cell r="BX559" t="str">
            <v>3-5006-00219-89-5
3-5013-00494-63-8
3-6499-00150-41-3
1-5101-00055-82-0</v>
          </cell>
          <cell r="BY55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59" t="str">
            <v>พบ</v>
          </cell>
          <cell r="CA559"/>
          <cell r="CB559">
            <v>4</v>
          </cell>
          <cell r="CC559" t="str">
            <v>จันทร์นิภา</v>
          </cell>
          <cell r="CD559"/>
          <cell r="CE559"/>
          <cell r="CF559"/>
          <cell r="CG559"/>
          <cell r="CH559"/>
          <cell r="CI559"/>
          <cell r="CJ559"/>
          <cell r="CK559"/>
          <cell r="CL559"/>
          <cell r="CM559"/>
          <cell r="CN559"/>
          <cell r="CO559"/>
        </row>
        <row r="560">
          <cell r="B560">
            <v>2016</v>
          </cell>
          <cell r="C560">
            <v>554</v>
          </cell>
          <cell r="D560">
            <v>24</v>
          </cell>
          <cell r="E560">
            <v>8</v>
          </cell>
          <cell r="F560">
            <v>2565</v>
          </cell>
          <cell r="G560">
            <v>800035226201</v>
          </cell>
          <cell r="H560" t="str">
            <v>นาง</v>
          </cell>
          <cell r="I560" t="str">
            <v>ธัญธิตา</v>
          </cell>
          <cell r="J560" t="str">
            <v>หาญมงคล</v>
          </cell>
          <cell r="K560">
            <v>3930100857821</v>
          </cell>
          <cell r="L560" t="str">
            <v>หนองหอย</v>
          </cell>
          <cell r="M560" t="str">
            <v>เชียงใหม่ 1</v>
          </cell>
          <cell r="N560">
            <v>8</v>
          </cell>
          <cell r="O560" t="str">
            <v>สินเชื่อธนาคารประชาชน</v>
          </cell>
          <cell r="P560" t="str">
            <v>1.บุคคลค้ำประกัน</v>
          </cell>
          <cell r="Q560">
            <v>55843.63</v>
          </cell>
          <cell r="R560">
            <v>11965.53</v>
          </cell>
          <cell r="S560" t="str">
            <v>แขวงเชียงใหม่</v>
          </cell>
          <cell r="T560" t="str">
            <v>ผบ.2641</v>
          </cell>
          <cell r="U560">
            <v>2563</v>
          </cell>
          <cell r="V560" t="str">
            <v>ผบ.5135</v>
          </cell>
          <cell r="W560">
            <v>2563</v>
          </cell>
          <cell r="X560"/>
          <cell r="Y560"/>
          <cell r="Z560"/>
          <cell r="AA560">
            <v>20</v>
          </cell>
          <cell r="AB560">
            <v>7</v>
          </cell>
          <cell r="AC560">
            <v>2563</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24/8/2565)//กำลังดำเนินการสืบทรัพย์//สืบแล้วรายงานผลวันที่21/11/2565</v>
          </cell>
          <cell r="BC560" t="str">
            <v>0
900</v>
          </cell>
          <cell r="BD560" t="str">
            <v>8
8</v>
          </cell>
          <cell r="BE560" t="str">
            <v>1
3</v>
          </cell>
          <cell r="BF560" t="str">
            <v>2567
2567</v>
          </cell>
          <cell r="BG560">
            <v>0</v>
          </cell>
          <cell r="BH560" t="str">
            <v>-</v>
          </cell>
          <cell r="BI560" t="str">
            <v>-</v>
          </cell>
          <cell r="BJ560" t="str">
            <v>-</v>
          </cell>
          <cell r="BK560">
            <v>0</v>
          </cell>
          <cell r="BL560" t="str">
            <v>1005
255</v>
          </cell>
          <cell r="BM560">
            <v>0</v>
          </cell>
          <cell r="BN560" t="str">
            <v/>
          </cell>
          <cell r="BO560" t="str">
            <v/>
          </cell>
          <cell r="BP560" t="str">
            <v/>
          </cell>
          <cell r="BQ560" t="str">
            <v>-</v>
          </cell>
          <cell r="BR560" t="str">
            <v>-</v>
          </cell>
          <cell r="BS560" t="str">
            <v>-</v>
          </cell>
          <cell r="BT560" t="str">
            <v>นางธัญธิตา หาญมงคล</v>
          </cell>
          <cell r="BU560">
            <v>823560010169</v>
          </cell>
          <cell r="BV560" t="str">
            <v xml:space="preserve">1.นางธัญธิตา  หาญมงคล
2.นายเกษม  หาญมงคล
3.นางสาวปณิดา  ดวงแสง
</v>
          </cell>
          <cell r="BW560" t="str">
            <v xml:space="preserve">จำเลยที่ 1
ทายาทจำเลยที่ 1
จำเลยที่ 2
</v>
          </cell>
          <cell r="BX560" t="str">
            <v xml:space="preserve">3-9301-00857-82-1
3-5199-00043-20-1
3-5015-00272-34-5
</v>
          </cell>
          <cell r="BY56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0" t="str">
            <v>พบ</v>
          </cell>
          <cell r="CA560"/>
          <cell r="CB560">
            <v>3</v>
          </cell>
          <cell r="CC560" t="str">
            <v>จันทร์นิภา</v>
          </cell>
          <cell r="CD560"/>
          <cell r="CE560"/>
          <cell r="CF560"/>
          <cell r="CG560"/>
          <cell r="CH560"/>
          <cell r="CI560"/>
          <cell r="CJ560"/>
          <cell r="CK560"/>
          <cell r="CL560"/>
          <cell r="CM560"/>
          <cell r="CN560"/>
          <cell r="CO560"/>
        </row>
        <row r="561">
          <cell r="B561">
            <v>2017</v>
          </cell>
          <cell r="C561">
            <v>555</v>
          </cell>
          <cell r="D561">
            <v>2</v>
          </cell>
          <cell r="E561">
            <v>8</v>
          </cell>
          <cell r="F561">
            <v>2565</v>
          </cell>
          <cell r="G561">
            <v>800038967850</v>
          </cell>
          <cell r="H561" t="str">
            <v>นางสาว</v>
          </cell>
          <cell r="I561" t="str">
            <v>ดวงพร</v>
          </cell>
          <cell r="J561" t="str">
            <v>แจ่มแจ้ง</v>
          </cell>
          <cell r="K561" t="str">
            <v>1-5806-00029-78-0</v>
          </cell>
          <cell r="L561" t="str">
            <v>ถนนทิพย์เนตร</v>
          </cell>
          <cell r="M561" t="str">
            <v>เชียงใหม่ 1</v>
          </cell>
          <cell r="N561">
            <v>8</v>
          </cell>
          <cell r="O561" t="str">
            <v>สินเชื่อธนาคารประชาชน</v>
          </cell>
          <cell r="P561" t="str">
            <v>1.บุคคลค้ำประกัน</v>
          </cell>
          <cell r="Q561">
            <v>60664</v>
          </cell>
          <cell r="R561">
            <v>20340.080000000002</v>
          </cell>
          <cell r="S561" t="str">
            <v>จังหวัดฮอด</v>
          </cell>
          <cell r="T561" t="str">
            <v>ผบ.1130</v>
          </cell>
          <cell r="U561" t="str">
            <v>2561</v>
          </cell>
          <cell r="V561" t="str">
            <v>ผบ.1390</v>
          </cell>
          <cell r="W561">
            <v>2561</v>
          </cell>
          <cell r="X561">
            <v>28</v>
          </cell>
          <cell r="Y561">
            <v>11</v>
          </cell>
          <cell r="Z561">
            <v>2561</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2/8/2565)//กำลังดำเนินการสืบทรัพย์//สืบแล้ว รายงานผลวันที่ 30/1/2566</v>
          </cell>
          <cell r="BC561">
            <v>1200</v>
          </cell>
          <cell r="BD561">
            <v>8</v>
          </cell>
          <cell r="BE561">
            <v>3</v>
          </cell>
          <cell r="BF561">
            <v>2567</v>
          </cell>
          <cell r="BG561">
            <v>0</v>
          </cell>
          <cell r="BH561" t="str">
            <v>-</v>
          </cell>
          <cell r="BI561" t="str">
            <v>-</v>
          </cell>
          <cell r="BJ561" t="str">
            <v>-</v>
          </cell>
          <cell r="BK561">
            <v>0</v>
          </cell>
          <cell r="BL561">
            <v>2105</v>
          </cell>
          <cell r="BM561">
            <v>0</v>
          </cell>
          <cell r="BN561" t="str">
            <v/>
          </cell>
          <cell r="BO561" t="str">
            <v/>
          </cell>
          <cell r="BP561" t="str">
            <v/>
          </cell>
          <cell r="BQ561" t="str">
            <v>-</v>
          </cell>
          <cell r="BR561" t="str">
            <v>-</v>
          </cell>
          <cell r="BS561" t="str">
            <v>-</v>
          </cell>
          <cell r="BT561" t="str">
            <v>นางสาวดวงพร แจ่มแจ้ง</v>
          </cell>
          <cell r="BU561">
            <v>823561010660</v>
          </cell>
          <cell r="BV561" t="str">
            <v>1.นางสาวดวงพร  แจ่มแจ้ง
2.นางสาวกรรณิการ์  วงค์ลังการ์
3.นางสาวรัตนา  หน่อคำหล้า
4.นายเสวก  คำมา</v>
          </cell>
          <cell r="BW561" t="str">
            <v>จำเลยที่ 1
2.จำเลยที่ 2
จำเลยที่ 3
คู่สมรสจำเลยที่ 3</v>
          </cell>
          <cell r="BX561" t="str">
            <v>1-5806-00029-78-0
1-5099-00499-96-8
3-5603-00136-28-5
3-5015-00010-77-4</v>
          </cell>
          <cell r="BY561"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1" t="str">
            <v>พบทรัพย์</v>
          </cell>
          <cell r="CA561"/>
          <cell r="CB561">
            <v>2</v>
          </cell>
          <cell r="CC561" t="str">
            <v>จันทร์นิภา</v>
          </cell>
          <cell r="CD561"/>
          <cell r="CE561"/>
          <cell r="CF561"/>
          <cell r="CG561"/>
          <cell r="CH561"/>
          <cell r="CI561"/>
          <cell r="CJ561"/>
          <cell r="CK561"/>
          <cell r="CL561">
            <v>243884</v>
          </cell>
          <cell r="CM561"/>
          <cell r="CN561"/>
          <cell r="CO561"/>
        </row>
        <row r="562">
          <cell r="B562">
            <v>2018</v>
          </cell>
          <cell r="C562">
            <v>556</v>
          </cell>
          <cell r="D562">
            <v>5</v>
          </cell>
          <cell r="E562">
            <v>9</v>
          </cell>
          <cell r="F562">
            <v>2565</v>
          </cell>
          <cell r="G562">
            <v>843052008516</v>
          </cell>
          <cell r="H562" t="str">
            <v>นาย</v>
          </cell>
          <cell r="I562" t="str">
            <v>เขมภพ</v>
          </cell>
          <cell r="J562" t="str">
            <v>วงค์จี๋</v>
          </cell>
          <cell r="K562">
            <v>3501800054955</v>
          </cell>
          <cell r="L562" t="str">
            <v>หนองหอย</v>
          </cell>
          <cell r="M562" t="str">
            <v>เชียงใหม่ 1</v>
          </cell>
          <cell r="N562">
            <v>8</v>
          </cell>
          <cell r="O562" t="str">
            <v>สินเชื่อเพื่อพัฒนากลุ่มอาชีพ</v>
          </cell>
          <cell r="P562" t="str">
            <v>1.บุคคลค้ำประกัน</v>
          </cell>
          <cell r="Q562">
            <v>504644</v>
          </cell>
          <cell r="R562">
            <v>74093</v>
          </cell>
          <cell r="S562" t="str">
            <v>จังหวัดเชียงใหม่</v>
          </cell>
          <cell r="T562" t="str">
            <v>ผบ.766</v>
          </cell>
          <cell r="U562" t="str">
            <v>2557</v>
          </cell>
          <cell r="V562" t="str">
            <v>ผบ.925</v>
          </cell>
          <cell r="W562">
            <v>2557</v>
          </cell>
          <cell r="X562"/>
          <cell r="Y562"/>
          <cell r="Z562"/>
          <cell r="AA562">
            <v>27</v>
          </cell>
          <cell r="AB562">
            <v>6</v>
          </cell>
          <cell r="AC562">
            <v>2557</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5/8/2565)//กำลังดำเนินการสืบทรัพย์//สืบแล้ว รายงานวันที่ 26/10/2565</v>
          </cell>
          <cell r="BC562" t="str">
            <v>0
2700</v>
          </cell>
          <cell r="BD562" t="str">
            <v>8
8</v>
          </cell>
          <cell r="BE562" t="str">
            <v>1
3</v>
          </cell>
          <cell r="BF562" t="str">
            <v>2567
2567</v>
          </cell>
          <cell r="BG562">
            <v>0</v>
          </cell>
          <cell r="BH562" t="str">
            <v>-</v>
          </cell>
          <cell r="BI562" t="str">
            <v>-</v>
          </cell>
          <cell r="BJ562" t="str">
            <v>-</v>
          </cell>
          <cell r="BK562">
            <v>0</v>
          </cell>
          <cell r="BL562" t="str">
            <v>2995
865</v>
          </cell>
          <cell r="BM562">
            <v>0</v>
          </cell>
          <cell r="BN562" t="str">
            <v/>
          </cell>
          <cell r="BO562" t="str">
            <v/>
          </cell>
          <cell r="BP562" t="str">
            <v/>
          </cell>
          <cell r="BQ562" t="str">
            <v>-</v>
          </cell>
          <cell r="BR562" t="str">
            <v>-</v>
          </cell>
          <cell r="BS562" t="str">
            <v>-</v>
          </cell>
          <cell r="BT562" t="str">
            <v>นายเขมภพ วงค์จี๋</v>
          </cell>
          <cell r="BU562">
            <v>0</v>
          </cell>
          <cell r="BV562"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2" t="str">
            <v>จำเลยที่ 1
จำเลยที่ 2
คู่สมรสจำเลยที่ 2
จำเลยที่ 3
จำเลยที่ 4
คู่สมรสจำเลยที่ 4
จำเลยที่ 5
คู่สมรสจำเลยที่ 5
จำเลยที่ 6</v>
          </cell>
          <cell r="BX562" t="str">
            <v>3-5018-00054-95-5
3-5012-00093-45-3
3-5504-00259-29-0
3-5099-01404-29-1
1-5002-00004-39-9
3-1009-04535-28-6
3-5006-00396-32-1
3-6306-00276-25-1
3-5099-00835-66-2</v>
          </cell>
          <cell r="BY562"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2019</v>
          </cell>
          <cell r="C563">
            <v>557</v>
          </cell>
          <cell r="D563">
            <v>6</v>
          </cell>
          <cell r="E563">
            <v>9</v>
          </cell>
          <cell r="F563">
            <v>2565</v>
          </cell>
          <cell r="G563">
            <v>800052704627</v>
          </cell>
          <cell r="H563" t="str">
            <v>นาง</v>
          </cell>
          <cell r="I563" t="str">
            <v>วิลัยลักษณ์</v>
          </cell>
          <cell r="J563" t="str">
            <v>คำฟอง</v>
          </cell>
          <cell r="K563">
            <v>3571000034682</v>
          </cell>
          <cell r="L563" t="str">
            <v>ประตูช้างเผือก</v>
          </cell>
          <cell r="M563" t="str">
            <v>เชียงใหม่ 1</v>
          </cell>
          <cell r="N563">
            <v>8</v>
          </cell>
          <cell r="O563" t="str">
            <v>สินเชื่อธนาคารประชาชน</v>
          </cell>
          <cell r="P563" t="str">
            <v>4.ไม่มีหลักประกัน</v>
          </cell>
          <cell r="Q563">
            <v>26656</v>
          </cell>
          <cell r="R563">
            <v>21659.99</v>
          </cell>
          <cell r="S563" t="str">
            <v>แขวงเชียงใหม่</v>
          </cell>
          <cell r="T563" t="str">
            <v>ผบE4149</v>
          </cell>
          <cell r="U563">
            <v>2563</v>
          </cell>
          <cell r="V563" t="str">
            <v>ผบE3821</v>
          </cell>
          <cell r="W563">
            <v>2564</v>
          </cell>
          <cell r="X563">
            <v>28</v>
          </cell>
          <cell r="Y563">
            <v>11</v>
          </cell>
          <cell r="Z563">
            <v>2561</v>
          </cell>
          <cell r="AA563">
            <v>9</v>
          </cell>
          <cell r="AB563">
            <v>11</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6/8/2565)//กำลังดำเนินการสืบทรัพย์//สืบแล้ว รายงานวันที่ 25/10/2565</v>
          </cell>
          <cell r="BC563" t="str">
            <v>0
300</v>
          </cell>
          <cell r="BD563" t="str">
            <v>8
8</v>
          </cell>
          <cell r="BE563" t="str">
            <v>1
3</v>
          </cell>
          <cell r="BF563" t="str">
            <v>2567
2567</v>
          </cell>
          <cell r="BG563">
            <v>0</v>
          </cell>
          <cell r="BH563" t="str">
            <v>-</v>
          </cell>
          <cell r="BI563" t="str">
            <v>-</v>
          </cell>
          <cell r="BJ563" t="str">
            <v>-</v>
          </cell>
          <cell r="BK563">
            <v>0</v>
          </cell>
          <cell r="BL563" t="str">
            <v>320
65</v>
          </cell>
          <cell r="BM563">
            <v>0</v>
          </cell>
          <cell r="BN563" t="str">
            <v/>
          </cell>
          <cell r="BO563" t="str">
            <v/>
          </cell>
          <cell r="BP563" t="str">
            <v/>
          </cell>
          <cell r="BQ563" t="str">
            <v>-</v>
          </cell>
          <cell r="BR563" t="str">
            <v>-</v>
          </cell>
          <cell r="BS563" t="str">
            <v>-</v>
          </cell>
          <cell r="BT563" t="str">
            <v>นางวิลัยลักษณ์ คำฟอง</v>
          </cell>
          <cell r="BU563">
            <v>823560010444</v>
          </cell>
          <cell r="BV563" t="str">
            <v>1.นางวิลัยลักษณ์ คำฟอง</v>
          </cell>
          <cell r="BW563" t="str">
            <v xml:space="preserve">จำเลยที่ </v>
          </cell>
          <cell r="BX563" t="str">
            <v>3-5710-00034-68-2</v>
          </cell>
          <cell r="BY563" t="str">
            <v>-ไม่พบว่ามีกรรมสิทธิ์ในที่ดิน อ.เมืองเชียงใหม่ จ.เชียงใหม่
-ไม่พบว่ามีกรรมสิทธิ์ในที่ดิน อ.เมืองเชียงราย จ.เชียงราย</v>
          </cell>
          <cell r="BZ563" t="str">
            <v>ไม่พบทรัพย์</v>
          </cell>
          <cell r="CA563"/>
          <cell r="CB563"/>
          <cell r="CC563" t="str">
            <v>จันทร์นิภา</v>
          </cell>
          <cell r="CD563"/>
          <cell r="CE563"/>
          <cell r="CF563"/>
          <cell r="CG563"/>
          <cell r="CH563"/>
          <cell r="CI563"/>
          <cell r="CJ563"/>
          <cell r="CK563"/>
          <cell r="CL563"/>
          <cell r="CM563"/>
          <cell r="CN563"/>
          <cell r="CO563"/>
        </row>
        <row r="564">
          <cell r="B564">
            <v>2020</v>
          </cell>
          <cell r="C564">
            <v>558</v>
          </cell>
          <cell r="D564">
            <v>7</v>
          </cell>
          <cell r="E564">
            <v>9</v>
          </cell>
          <cell r="F564">
            <v>2565</v>
          </cell>
          <cell r="G564">
            <v>800094176750</v>
          </cell>
          <cell r="H564" t="str">
            <v>นาวสาว</v>
          </cell>
          <cell r="I564" t="str">
            <v>สุมาลี</v>
          </cell>
          <cell r="J564" t="str">
            <v>ดาวเงิน</v>
          </cell>
          <cell r="K564">
            <v>3501300051060</v>
          </cell>
          <cell r="L564" t="str">
            <v>ดอยสะเก็ด</v>
          </cell>
          <cell r="M564" t="str">
            <v>เชียงใหม่ 2</v>
          </cell>
          <cell r="N564">
            <v>8</v>
          </cell>
          <cell r="O564" t="str">
            <v>สินเชื่อแก้ไขปัญหาหนี้นอกระบบPSA ระยะที่ 2</v>
          </cell>
          <cell r="P564" t="str">
            <v>1.บุคคลค้ำประกัน</v>
          </cell>
          <cell r="Q564">
            <v>29160</v>
          </cell>
          <cell r="R564">
            <v>4768.6899999999996</v>
          </cell>
          <cell r="S564" t="str">
            <v>แขวงเชียงใหม่</v>
          </cell>
          <cell r="T564" t="str">
            <v>ผบE787</v>
          </cell>
          <cell r="U564" t="str">
            <v>2565</v>
          </cell>
          <cell r="V564" t="str">
            <v>ผบE2170</v>
          </cell>
          <cell r="W564">
            <v>2565</v>
          </cell>
          <cell r="X564">
            <v>3</v>
          </cell>
          <cell r="Y564">
            <v>5</v>
          </cell>
          <cell r="Z564">
            <v>2565</v>
          </cell>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7/8/2565)//กำลังดำเนินการสืบทรัพย์//สืบแล้ว รายงานวันที่ 25/10/2565</v>
          </cell>
          <cell r="BC564">
            <v>0</v>
          </cell>
          <cell r="BD564">
            <v>31</v>
          </cell>
          <cell r="BE564">
            <v>1</v>
          </cell>
          <cell r="BF564">
            <v>2567</v>
          </cell>
          <cell r="BG564">
            <v>0</v>
          </cell>
          <cell r="BH564" t="str">
            <v>-</v>
          </cell>
          <cell r="BI564" t="str">
            <v>-</v>
          </cell>
          <cell r="BJ564" t="str">
            <v>-</v>
          </cell>
          <cell r="BK564">
            <v>0</v>
          </cell>
          <cell r="BL564">
            <v>810</v>
          </cell>
          <cell r="BM564">
            <v>0</v>
          </cell>
          <cell r="BN564" t="str">
            <v/>
          </cell>
          <cell r="BO564" t="str">
            <v/>
          </cell>
          <cell r="BP564" t="str">
            <v/>
          </cell>
          <cell r="BQ564" t="str">
            <v>-</v>
          </cell>
          <cell r="BR564" t="str">
            <v>-</v>
          </cell>
          <cell r="BS564" t="str">
            <v>-</v>
          </cell>
          <cell r="BT564" t="str">
            <v>นาวสาวสุมาลี ดาวเงิน</v>
          </cell>
          <cell r="BU564">
            <v>883264010091</v>
          </cell>
          <cell r="BV564" t="str">
            <v>1.นางสาวสุมาลี ดาวเงิน
2.นายปูรินทร์ สีน้ำคำ
3.นางสาวบัวผัด สะตึ</v>
          </cell>
          <cell r="BW564" t="str">
            <v>จำเลยที่ 1
จำเลยที่ 2
คู่สมรสจำเลยที่ 2</v>
          </cell>
          <cell r="BX564" t="str">
            <v>3-5013-00051-06-0
3-3205-01016-04-1
1-5103-00004-64-1</v>
          </cell>
          <cell r="BY564"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2021</v>
          </cell>
          <cell r="C565">
            <v>559</v>
          </cell>
          <cell r="D565">
            <v>8</v>
          </cell>
          <cell r="E565">
            <v>8</v>
          </cell>
          <cell r="F565">
            <v>2565</v>
          </cell>
          <cell r="G565">
            <v>800093417528</v>
          </cell>
          <cell r="H565" t="str">
            <v>นางสาว</v>
          </cell>
          <cell r="I565" t="str">
            <v>เครือวัลย์</v>
          </cell>
          <cell r="J565" t="str">
            <v>อุ่นใจ</v>
          </cell>
          <cell r="K565">
            <v>3501200814487</v>
          </cell>
          <cell r="L565" t="str">
            <v>สันป่าตอง</v>
          </cell>
          <cell r="M565" t="str">
            <v>เชียงใหม่ 3</v>
          </cell>
          <cell r="N565">
            <v>8</v>
          </cell>
          <cell r="O565" t="str">
            <v>สินเชื่อแก้ไขปัญหาหนี้นอกระบบPSAระยะที่2</v>
          </cell>
          <cell r="P565" t="str">
            <v>1.บุคคลค้ำประกัน</v>
          </cell>
          <cell r="Q565">
            <v>33332</v>
          </cell>
          <cell r="R565">
            <v>8670.31</v>
          </cell>
          <cell r="S565" t="str">
            <v>แขวงเชียงใหม่</v>
          </cell>
          <cell r="T565" t="str">
            <v>ผบE241</v>
          </cell>
          <cell r="U565">
            <v>2565</v>
          </cell>
          <cell r="V565" t="str">
            <v>ผบE.5389</v>
          </cell>
          <cell r="W565">
            <v>2565</v>
          </cell>
          <cell r="X565">
            <v>1</v>
          </cell>
          <cell r="Y565">
            <v>8</v>
          </cell>
          <cell r="Z565">
            <v>2565</v>
          </cell>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8/8/2565)//กำลังดำเนินการสืบทรัพย์//สืบแล้ว//รายงานผลวันที่21/11/2565</v>
          </cell>
          <cell r="BC565">
            <v>1200</v>
          </cell>
          <cell r="BD565">
            <v>18</v>
          </cell>
          <cell r="BE565">
            <v>8</v>
          </cell>
          <cell r="BF565">
            <v>2566</v>
          </cell>
          <cell r="BG565">
            <v>0</v>
          </cell>
          <cell r="BH565" t="str">
            <v>-</v>
          </cell>
          <cell r="BI565" t="str">
            <v>-</v>
          </cell>
          <cell r="BJ565" t="str">
            <v>-</v>
          </cell>
          <cell r="BK565">
            <v>0</v>
          </cell>
          <cell r="BL565">
            <v>1230</v>
          </cell>
          <cell r="BM565">
            <v>0</v>
          </cell>
          <cell r="BN565" t="str">
            <v/>
          </cell>
          <cell r="BO565" t="str">
            <v/>
          </cell>
          <cell r="BP565" t="str">
            <v/>
          </cell>
          <cell r="BQ565" t="str">
            <v>-</v>
          </cell>
          <cell r="BR565" t="str">
            <v>-</v>
          </cell>
          <cell r="BS565" t="str">
            <v>-</v>
          </cell>
          <cell r="BT565" t="str">
            <v>นางสาวเครือวัลย์ อุ่นใจ</v>
          </cell>
          <cell r="BU565">
            <v>888164010344</v>
          </cell>
          <cell r="BV565" t="str">
            <v>1.นางสาวเครือวัลย์  อุ่นใจ
2.นายขวัญ  ปัญญาแดง
3.นายอนึ่ง  พรมจา
4.นางสาวดวงพร  วรรณรัตน์</v>
          </cell>
          <cell r="BW565" t="str">
            <v>จำเลยที่ 1
คู่สมรสจำเลยที่ 1
จำเลยที่ 2
จำเลยที่ 3</v>
          </cell>
          <cell r="BX565" t="str">
            <v>3-5012-00814-48-7
3-5012-00812-15-8
1-5099-00568-89-7
1-5009-00114-20-1</v>
          </cell>
          <cell r="BY565"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5" t="str">
            <v>พบ</v>
          </cell>
          <cell r="CA565"/>
          <cell r="CB565"/>
          <cell r="CC565" t="str">
            <v>จันทร์นิภา</v>
          </cell>
          <cell r="CD565"/>
          <cell r="CE565"/>
          <cell r="CF565"/>
          <cell r="CG565"/>
          <cell r="CH565"/>
          <cell r="CI565"/>
          <cell r="CJ565"/>
          <cell r="CK565"/>
          <cell r="CL565"/>
          <cell r="CM565">
            <v>243468</v>
          </cell>
          <cell r="CN565"/>
          <cell r="CO565"/>
        </row>
        <row r="566">
          <cell r="B566">
            <v>2022</v>
          </cell>
          <cell r="C566">
            <v>560</v>
          </cell>
          <cell r="D566">
            <v>8</v>
          </cell>
          <cell r="E566">
            <v>8</v>
          </cell>
          <cell r="F566">
            <v>2565</v>
          </cell>
          <cell r="G566">
            <v>800093417395</v>
          </cell>
          <cell r="H566" t="str">
            <v>นาย</v>
          </cell>
          <cell r="I566" t="str">
            <v>อหนึ่ง</v>
          </cell>
          <cell r="J566" t="str">
            <v>พรมจา</v>
          </cell>
          <cell r="K566">
            <v>1509900568897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30554</v>
          </cell>
          <cell r="R566">
            <v>7758.07</v>
          </cell>
          <cell r="S566" t="str">
            <v>แขวงเชียงใหม่</v>
          </cell>
          <cell r="T566" t="str">
            <v>ผบE5226</v>
          </cell>
          <cell r="U566">
            <v>2564</v>
          </cell>
          <cell r="V566" t="str">
            <v>ผบE2993</v>
          </cell>
          <cell r="W566">
            <v>2565</v>
          </cell>
          <cell r="X566">
            <v>3</v>
          </cell>
          <cell r="Y566">
            <v>5</v>
          </cell>
          <cell r="Z566">
            <v>2565</v>
          </cell>
          <cell r="AA566">
            <v>23</v>
          </cell>
          <cell r="AB566">
            <v>5</v>
          </cell>
          <cell r="AC566">
            <v>2565</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t="str">
            <v/>
          </cell>
          <cell r="BD566" t="str">
            <v/>
          </cell>
          <cell r="BE566" t="str">
            <v/>
          </cell>
          <cell r="BF566" t="str">
            <v/>
          </cell>
          <cell r="BG566" t="str">
            <v/>
          </cell>
          <cell r="BH566" t="str">
            <v/>
          </cell>
          <cell r="BI566" t="str">
            <v/>
          </cell>
          <cell r="BJ566" t="str">
            <v/>
          </cell>
          <cell r="BK566" t="str">
            <v/>
          </cell>
          <cell r="BL566" t="str">
            <v/>
          </cell>
          <cell r="BM566" t="str">
            <v/>
          </cell>
          <cell r="BN566" t="str">
            <v/>
          </cell>
          <cell r="BO566" t="str">
            <v/>
          </cell>
          <cell r="BP566" t="str">
            <v/>
          </cell>
          <cell r="BQ566" t="str">
            <v/>
          </cell>
          <cell r="BR566" t="str">
            <v/>
          </cell>
          <cell r="BS566" t="str">
            <v/>
          </cell>
          <cell r="BT566" t="str">
            <v>นายอหนึ่ง พรมจา</v>
          </cell>
          <cell r="BU566">
            <v>888164010345</v>
          </cell>
          <cell r="BV566" t="str">
            <v>1.นายอนึ่ง  พรมจา
2.นางสาวเครือวัลย์  อุ่นใจ
3.นายขวัญ  ปัญญาแดง
4.นางสาวดวงพร  วรรณรัตน์</v>
          </cell>
          <cell r="BW566" t="str">
            <v>จำเลยที่ 1
จำเลยที่ 2
คู่สมรสจำเลยที่ 2
จำเลยที่ 3</v>
          </cell>
          <cell r="BX566" t="str">
            <v>1-5099-00568-89-7
3-5012-00814-48-7
3-5012-00812-15-8
1-5009-00114-20-1</v>
          </cell>
          <cell r="BY566"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cell r="CN566"/>
          <cell r="CO566"/>
        </row>
        <row r="567">
          <cell r="B567">
            <v>2023</v>
          </cell>
          <cell r="C567">
            <v>561</v>
          </cell>
          <cell r="D567">
            <v>8</v>
          </cell>
          <cell r="E567">
            <v>8</v>
          </cell>
          <cell r="F567">
            <v>2565</v>
          </cell>
          <cell r="G567">
            <v>800086995878</v>
          </cell>
          <cell r="H567" t="str">
            <v>นาย</v>
          </cell>
          <cell r="I567" t="str">
            <v>พิสิษฐ์</v>
          </cell>
          <cell r="J567" t="str">
            <v>นรเศรษฐวงศ์</v>
          </cell>
          <cell r="K567">
            <v>3500100158455</v>
          </cell>
          <cell r="L567" t="str">
            <v>สันป่าตอง</v>
          </cell>
          <cell r="M567" t="str">
            <v>เชียงใหม่ 3</v>
          </cell>
          <cell r="N567">
            <v>8</v>
          </cell>
          <cell r="O567" t="str">
            <v>สินเชื่อธนาคารประชาชน</v>
          </cell>
          <cell r="P567" t="str">
            <v>1.บุคคลค้ำประกัน</v>
          </cell>
          <cell r="Q567">
            <v>73328</v>
          </cell>
          <cell r="R567">
            <v>27498.45</v>
          </cell>
          <cell r="S567" t="str">
            <v>แขวงเชียงใหม่</v>
          </cell>
          <cell r="T567" t="str">
            <v>ผบE1982</v>
          </cell>
          <cell r="U567">
            <v>2565</v>
          </cell>
          <cell r="V567" t="str">
            <v>ผบE4255</v>
          </cell>
          <cell r="W567">
            <v>2565</v>
          </cell>
          <cell r="X567">
            <v>28</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 21/12/2565</v>
          </cell>
          <cell r="BC567">
            <v>900</v>
          </cell>
          <cell r="BD567">
            <v>13</v>
          </cell>
          <cell r="BE567">
            <v>11</v>
          </cell>
          <cell r="BF567">
            <v>2566</v>
          </cell>
          <cell r="BG567">
            <v>0</v>
          </cell>
          <cell r="BH567" t="str">
            <v>-</v>
          </cell>
          <cell r="BI567" t="str">
            <v>-</v>
          </cell>
          <cell r="BJ567" t="str">
            <v>-</v>
          </cell>
          <cell r="BK567">
            <v>0</v>
          </cell>
          <cell r="BL567">
            <v>1345</v>
          </cell>
          <cell r="BM567">
            <v>0</v>
          </cell>
          <cell r="BN567">
            <v>8</v>
          </cell>
          <cell r="BO567">
            <v>3</v>
          </cell>
          <cell r="BP567">
            <v>2567</v>
          </cell>
          <cell r="BQ567" t="str">
            <v>-</v>
          </cell>
          <cell r="BR567" t="str">
            <v>-</v>
          </cell>
          <cell r="BS567" t="str">
            <v>-</v>
          </cell>
          <cell r="BT567" t="str">
            <v>นายพิสิษฐ์ นรเศรษฐวงศ์</v>
          </cell>
          <cell r="BU567">
            <v>888164010346</v>
          </cell>
          <cell r="BV567" t="str">
            <v>1.นายรัฐณกฤษณ์ อังคณาวันทาวงศ์
2.นางสังขาล เครือทอง
3.นางสาวมณฐกร สุวรรณะ</v>
          </cell>
          <cell r="BW567" t="str">
            <v>จำเลยที่ 1
คู่สมรสจำเลยที่ 1
จำเลยที่ 2</v>
          </cell>
          <cell r="BX567" t="str">
            <v>3-5001-00158-45-5
3-5014-00539-79-4
3-5099-01052-30-1</v>
          </cell>
          <cell r="BY567"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7" t="str">
            <v>พบทรัพย์</v>
          </cell>
          <cell r="CA567" t="str">
            <v>พบ</v>
          </cell>
          <cell r="CB567">
            <v>3</v>
          </cell>
          <cell r="CC567" t="str">
            <v>จันทร์นิภา</v>
          </cell>
          <cell r="CD567"/>
          <cell r="CE567"/>
          <cell r="CF567"/>
          <cell r="CG567"/>
          <cell r="CH567"/>
          <cell r="CI567"/>
          <cell r="CJ567"/>
          <cell r="CK567"/>
          <cell r="CL567"/>
          <cell r="CM567">
            <v>243468</v>
          </cell>
          <cell r="CN567"/>
          <cell r="CO567"/>
        </row>
        <row r="568">
          <cell r="B568">
            <v>2024</v>
          </cell>
          <cell r="C568">
            <v>562</v>
          </cell>
          <cell r="D568">
            <v>8</v>
          </cell>
          <cell r="E568">
            <v>8</v>
          </cell>
          <cell r="F568">
            <v>2565</v>
          </cell>
          <cell r="G568">
            <v>800094137315</v>
          </cell>
          <cell r="H568" t="str">
            <v>นาย</v>
          </cell>
          <cell r="I568" t="str">
            <v>จิรวัฒน์</v>
          </cell>
          <cell r="J568" t="str">
            <v>สิงห์หอม</v>
          </cell>
          <cell r="K568">
            <v>5501500019182</v>
          </cell>
          <cell r="L568" t="str">
            <v>หางดง</v>
          </cell>
          <cell r="M568" t="str">
            <v>เชียงใหม่ 3</v>
          </cell>
          <cell r="N568">
            <v>8</v>
          </cell>
          <cell r="O568" t="str">
            <v>สินเชื่อแก้ไขปัญหาหนี้นอกระบบPSAระยะที่2</v>
          </cell>
          <cell r="P568" t="str">
            <v>1.บุคคลค้ำประกัน</v>
          </cell>
          <cell r="Q568">
            <v>40826</v>
          </cell>
          <cell r="R568">
            <v>10583.7</v>
          </cell>
          <cell r="S568" t="str">
            <v>แขวงเชียงใหม่</v>
          </cell>
          <cell r="T568" t="str">
            <v>ผบ.882</v>
          </cell>
          <cell r="U568">
            <v>2565</v>
          </cell>
          <cell r="V568" t="str">
            <v>ผบ.1395</v>
          </cell>
          <cell r="W568">
            <v>2565</v>
          </cell>
          <cell r="X568">
            <v>29</v>
          </cell>
          <cell r="Y568">
            <v>8</v>
          </cell>
          <cell r="Z568">
            <v>2565</v>
          </cell>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 รายงานวันที่ 25/10/2565</v>
          </cell>
          <cell r="BC568" t="str">
            <v>0
900</v>
          </cell>
          <cell r="BD568" t="str">
            <v>13
1</v>
          </cell>
          <cell r="BE568" t="str">
            <v>11
3</v>
          </cell>
          <cell r="BF568" t="str">
            <v>2566
2567</v>
          </cell>
          <cell r="BG568">
            <v>0</v>
          </cell>
          <cell r="BH568" t="str">
            <v>-</v>
          </cell>
          <cell r="BI568" t="str">
            <v>-</v>
          </cell>
          <cell r="BJ568" t="str">
            <v>-</v>
          </cell>
          <cell r="BK568">
            <v>0</v>
          </cell>
          <cell r="BL568" t="str">
            <v>550
235</v>
          </cell>
          <cell r="BM568">
            <v>0</v>
          </cell>
          <cell r="BN568" t="str">
            <v>29
29</v>
          </cell>
          <cell r="BO568" t="str">
            <v>2
5</v>
          </cell>
          <cell r="BP568" t="str">
            <v>2567
2567</v>
          </cell>
          <cell r="BQ568" t="str">
            <v>-</v>
          </cell>
          <cell r="BR568" t="str">
            <v>-</v>
          </cell>
          <cell r="BS568" t="str">
            <v>-</v>
          </cell>
          <cell r="BT568" t="str">
            <v>นายจิรวัฒน์ สิงห์หอม</v>
          </cell>
          <cell r="BU568">
            <v>888164010442</v>
          </cell>
          <cell r="BV568" t="str">
            <v>1.นายจิรวัฒน์ สิงห์หอม
2.นางสาวอุไรวรรณ เปี้ยกันทา
3.นางสาวตุ๊กตา คันธะจันทร์</v>
          </cell>
          <cell r="BW568" t="str">
            <v>จำเลยที่ 1
จำเลยที่ 2
จำเลยที่ 3</v>
          </cell>
          <cell r="BX568" t="str">
            <v>5-5015-00019-18-2
3-5012-00116-05-4
1-1299-00294-30-8</v>
          </cell>
          <cell r="BY568"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8" t="str">
            <v>ไม่พบทรัพย์</v>
          </cell>
          <cell r="CA568"/>
          <cell r="CB568"/>
          <cell r="CC568" t="str">
            <v>จันทร์นิภา</v>
          </cell>
          <cell r="CD568"/>
          <cell r="CE568"/>
          <cell r="CF568"/>
          <cell r="CG568"/>
          <cell r="CH568"/>
          <cell r="CI568"/>
          <cell r="CJ568"/>
          <cell r="CK568"/>
          <cell r="CL568"/>
          <cell r="CM568"/>
          <cell r="CN568"/>
          <cell r="CO568"/>
        </row>
        <row r="569">
          <cell r="B569">
            <v>2025</v>
          </cell>
          <cell r="C569">
            <v>563</v>
          </cell>
          <cell r="D569">
            <v>14</v>
          </cell>
          <cell r="E569">
            <v>9</v>
          </cell>
          <cell r="F569">
            <v>2565</v>
          </cell>
          <cell r="G569">
            <v>800037796342</v>
          </cell>
          <cell r="H569" t="str">
            <v>นาย</v>
          </cell>
          <cell r="I569" t="str">
            <v>ภานุมาส</v>
          </cell>
          <cell r="J569" t="str">
            <v>บุญสม</v>
          </cell>
          <cell r="K569">
            <v>3540700365583</v>
          </cell>
          <cell r="L569" t="str">
            <v>เซ็นทรัลแอร์พอร์ตพลาซ่าเชียงใหม่</v>
          </cell>
          <cell r="M569" t="str">
            <v>เชียงใหม่ 1</v>
          </cell>
          <cell r="N569">
            <v>8</v>
          </cell>
          <cell r="O569" t="str">
            <v>สินเชื่อธนาคารประชาชน</v>
          </cell>
          <cell r="P569" t="str">
            <v>1.บุคคลค้ำประกัน</v>
          </cell>
          <cell r="Q569">
            <v>101423</v>
          </cell>
          <cell r="R569">
            <v>12965.87</v>
          </cell>
          <cell r="S569" t="str">
            <v>จังหวัดแพร่</v>
          </cell>
          <cell r="T569" t="str">
            <v>ผบ.1199</v>
          </cell>
          <cell r="U569">
            <v>2559</v>
          </cell>
          <cell r="V569" t="str">
            <v>ผบ1825</v>
          </cell>
          <cell r="W569">
            <v>2559</v>
          </cell>
          <cell r="X569">
            <v>28</v>
          </cell>
          <cell r="Y569">
            <v>6</v>
          </cell>
          <cell r="Z569">
            <v>2565</v>
          </cell>
          <cell r="AA569">
            <v>4</v>
          </cell>
          <cell r="AB569">
            <v>8</v>
          </cell>
          <cell r="AC569">
            <v>2559</v>
          </cell>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14/9/2565)//กำลังดำเนินการสืบทรัพย์//รายงานผลสืบทรัพย์วันที่ 19-12-2565</v>
          </cell>
          <cell r="BC569" t="str">
            <v>0
1500</v>
          </cell>
          <cell r="BD569" t="str">
            <v>8
8</v>
          </cell>
          <cell r="BE569" t="str">
            <v>1
3</v>
          </cell>
          <cell r="BF569" t="str">
            <v>2567
2567</v>
          </cell>
          <cell r="BG569">
            <v>0</v>
          </cell>
          <cell r="BH569" t="str">
            <v>-</v>
          </cell>
          <cell r="BI569" t="str">
            <v>-</v>
          </cell>
          <cell r="BJ569" t="str">
            <v>-</v>
          </cell>
          <cell r="BK569">
            <v>0</v>
          </cell>
          <cell r="BL569" t="str">
            <v>2365
445</v>
          </cell>
          <cell r="BM569">
            <v>0</v>
          </cell>
          <cell r="BN569" t="str">
            <v/>
          </cell>
          <cell r="BO569" t="str">
            <v/>
          </cell>
          <cell r="BP569" t="str">
            <v/>
          </cell>
          <cell r="BQ569" t="str">
            <v>-</v>
          </cell>
          <cell r="BR569" t="str">
            <v>-</v>
          </cell>
          <cell r="BS569" t="str">
            <v>-</v>
          </cell>
          <cell r="BT569" t="str">
            <v>นายภานุมาส บุญสม</v>
          </cell>
          <cell r="BU569">
            <v>0</v>
          </cell>
          <cell r="BV569" t="str">
            <v>1.นายภานุมาส บุญสม
2.นางสาวลลิตา นิรัติศัย
3.นายธีรพงษ์ ฝั้นตื้อ
4.นางสาวชมพูพักตร์ นิลคง
5.นายนพดล เสียงกล่อม</v>
          </cell>
          <cell r="BW569" t="str">
            <v>จำเลยที่ 1
คู่สมรสจำเลยที่ 1
จำเลยที่ 2
จำเลยที่ 3
คู่สมรสจำเลยที่ 3</v>
          </cell>
          <cell r="BX569" t="str">
            <v>3-5407-00365-58-3
1-6599-00415-13-5
1-5705-00128-56-5
1-5505-00010-25-4
3-7702-00249-60-4</v>
          </cell>
          <cell r="BY569"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69" t="str">
            <v>พบทรัพย์</v>
          </cell>
          <cell r="CA569" t="str">
            <v>พบ</v>
          </cell>
          <cell r="CB569">
            <v>5</v>
          </cell>
          <cell r="CC569" t="str">
            <v>จันทร์นิภา</v>
          </cell>
          <cell r="CD569"/>
          <cell r="CE569"/>
          <cell r="CF569"/>
          <cell r="CG569"/>
          <cell r="CH569"/>
          <cell r="CI569"/>
          <cell r="CJ569"/>
          <cell r="CK569"/>
          <cell r="CL569"/>
          <cell r="CM569"/>
          <cell r="CN569"/>
          <cell r="CO569"/>
        </row>
        <row r="570">
          <cell r="B570">
            <v>2026</v>
          </cell>
          <cell r="C570">
            <v>564</v>
          </cell>
          <cell r="D570">
            <v>4</v>
          </cell>
          <cell r="E570">
            <v>10</v>
          </cell>
          <cell r="F570">
            <v>2565</v>
          </cell>
          <cell r="G570">
            <v>800016237920</v>
          </cell>
          <cell r="H570" t="str">
            <v>นาย</v>
          </cell>
          <cell r="I570" t="str">
            <v>ชาญชัย</v>
          </cell>
          <cell r="J570" t="str">
            <v>คงธนพิสิฐกุล</v>
          </cell>
          <cell r="K570">
            <v>1520700004550</v>
          </cell>
          <cell r="L570" t="str">
            <v>มีโชค พลาซ่า</v>
          </cell>
          <cell r="M570" t="str">
            <v>เชียงใหม่ 2</v>
          </cell>
          <cell r="N570">
            <v>8</v>
          </cell>
          <cell r="O570" t="str">
            <v>โครงกาลเกื้อกูลผู้ประกอบวิชาชีพทางการศึกษา</v>
          </cell>
          <cell r="P570" t="str">
            <v>1.บุคคลค้ำประกัน</v>
          </cell>
          <cell r="Q570">
            <v>503758.79</v>
          </cell>
          <cell r="R570">
            <v>31733.21</v>
          </cell>
          <cell r="S570" t="str">
            <v>จังหวัดเชียงใหม่</v>
          </cell>
          <cell r="T570" t="str">
            <v>ผบ.762</v>
          </cell>
          <cell r="U570" t="str">
            <v>2563</v>
          </cell>
          <cell r="V570" t="str">
            <v>ผบ.1980</v>
          </cell>
          <cell r="W570">
            <v>2563</v>
          </cell>
          <cell r="X570">
            <v>17</v>
          </cell>
          <cell r="Y570">
            <v>8</v>
          </cell>
          <cell r="Z570">
            <v>2563</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4/10/2565)//กำลังดำเนินการสืบทรัพย์//รายงานผลสืบวันที่ 22/2/2566</v>
          </cell>
          <cell r="BC570">
            <v>900</v>
          </cell>
          <cell r="BD570">
            <v>10</v>
          </cell>
          <cell r="BE570">
            <v>6</v>
          </cell>
          <cell r="BF570">
            <v>2567</v>
          </cell>
          <cell r="BG570">
            <v>0</v>
          </cell>
          <cell r="BH570" t="str">
            <v>-</v>
          </cell>
          <cell r="BI570" t="str">
            <v>-</v>
          </cell>
          <cell r="BJ570" t="str">
            <v>-</v>
          </cell>
          <cell r="BK570">
            <v>0</v>
          </cell>
          <cell r="BL570">
            <v>1145</v>
          </cell>
          <cell r="BM570">
            <v>0</v>
          </cell>
          <cell r="BN570" t="str">
            <v/>
          </cell>
          <cell r="BO570" t="str">
            <v/>
          </cell>
          <cell r="BP570" t="str">
            <v/>
          </cell>
          <cell r="BQ570" t="str">
            <v>-</v>
          </cell>
          <cell r="BR570" t="str">
            <v>-</v>
          </cell>
          <cell r="BS570" t="str">
            <v>-</v>
          </cell>
          <cell r="BT570" t="str">
            <v>นายชาญชัย คงธนพิสิฐกุล</v>
          </cell>
          <cell r="BU570">
            <v>883263010848</v>
          </cell>
          <cell r="BV570" t="str">
            <v>1.นายชาญชัย  คงธนพิสิฐกุล
2.นายธีระวุธณ์  แก้วเบี่ยง
3.นางสุรีย์รัตน์  แก้วเบี่ยง</v>
          </cell>
          <cell r="BW570" t="str">
            <v>จำเลยที่ 1
จำเลยที่ 2
คู่สมรสจำเลยที่ 2</v>
          </cell>
          <cell r="BX570" t="str">
            <v>1-5207-00004-55-0
3-5018-00091-78-8
1-5099-00605-33-4</v>
          </cell>
          <cell r="BY57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0" t="str">
            <v>ไม่พบทรัพย์</v>
          </cell>
          <cell r="CA570"/>
          <cell r="CB570">
            <v>3</v>
          </cell>
          <cell r="CC570" t="str">
            <v>จันทร์นิภา</v>
          </cell>
          <cell r="CD570"/>
          <cell r="CE570"/>
          <cell r="CF570"/>
          <cell r="CG570"/>
          <cell r="CH570"/>
          <cell r="CI570"/>
          <cell r="CJ570"/>
          <cell r="CK570"/>
          <cell r="CL570"/>
          <cell r="CM570"/>
          <cell r="CN570"/>
          <cell r="CO570"/>
        </row>
        <row r="571">
          <cell r="B571">
            <v>2027</v>
          </cell>
          <cell r="C571">
            <v>565</v>
          </cell>
          <cell r="D571">
            <v>4</v>
          </cell>
          <cell r="E571">
            <v>10</v>
          </cell>
          <cell r="F571">
            <v>2565</v>
          </cell>
          <cell r="G571">
            <v>800023158333</v>
          </cell>
          <cell r="H571" t="str">
            <v>นางสาว</v>
          </cell>
          <cell r="I571" t="str">
            <v>ประภัสสร</v>
          </cell>
          <cell r="J571" t="str">
            <v>รัตนคีรี</v>
          </cell>
          <cell r="K571">
            <v>3501500420913</v>
          </cell>
          <cell r="L571" t="str">
            <v>ดอยสะเก็ด</v>
          </cell>
          <cell r="M571" t="str">
            <v>เชียงใหม่ 2</v>
          </cell>
          <cell r="N571">
            <v>8</v>
          </cell>
          <cell r="O571" t="str">
            <v>สินเชื่อธนาคารประชาชน</v>
          </cell>
          <cell r="P571" t="str">
            <v>1.บุคคลค้ำประกัน</v>
          </cell>
          <cell r="Q571">
            <v>177163.33</v>
          </cell>
          <cell r="R571">
            <v>39029.89</v>
          </cell>
          <cell r="S571" t="str">
            <v>แขวงเชียงใหม่</v>
          </cell>
          <cell r="T571" t="str">
            <v>ผบ.9643</v>
          </cell>
          <cell r="U571" t="str">
            <v>2558</v>
          </cell>
          <cell r="V571" t="str">
            <v>ผบ.198</v>
          </cell>
          <cell r="W571">
            <v>2559</v>
          </cell>
          <cell r="X571"/>
          <cell r="Y571"/>
          <cell r="Z571"/>
          <cell r="AA571">
            <v>20</v>
          </cell>
          <cell r="AB571">
            <v>1</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4/10/2565)//กำลังดำเนินการสืบทรัพย์//รายงานผลสืบทรัพย์วันที่ 11/1/2566 //สืบทรัพย์ครั้งที่ 2 28/5/2567// รายงานผลสืบทรัพย์ 5/6/2567//</v>
          </cell>
          <cell r="BC571">
            <v>1200</v>
          </cell>
          <cell r="BD571">
            <v>14</v>
          </cell>
          <cell r="BE571">
            <v>3</v>
          </cell>
          <cell r="BF571">
            <v>2567</v>
          </cell>
          <cell r="BG571">
            <v>0</v>
          </cell>
          <cell r="BH571" t="str">
            <v>-</v>
          </cell>
          <cell r="BI571" t="str">
            <v>-</v>
          </cell>
          <cell r="BJ571" t="str">
            <v>-</v>
          </cell>
          <cell r="BK571">
            <v>0</v>
          </cell>
          <cell r="BL571">
            <v>1350</v>
          </cell>
          <cell r="BM571">
            <v>0</v>
          </cell>
          <cell r="BN571" t="str">
            <v/>
          </cell>
          <cell r="BO571" t="str">
            <v/>
          </cell>
          <cell r="BP571" t="str">
            <v/>
          </cell>
          <cell r="BQ571" t="str">
            <v>-</v>
          </cell>
          <cell r="BR571" t="str">
            <v>-</v>
          </cell>
          <cell r="BS571" t="str">
            <v>-</v>
          </cell>
          <cell r="BT571" t="str">
            <v>นางสาวประภัสสร รัตนคีรี</v>
          </cell>
          <cell r="BU571">
            <v>823658010425</v>
          </cell>
          <cell r="BV571" t="str">
            <v>1.นางสาวประภัสสร  รัตนคีรี
2.นางสาวอาทิตยา  นันตะภูมิ
3.นางรำพึง  วรางกูร
4.นายเอกวิทย์  วรางกูร</v>
          </cell>
          <cell r="BW571" t="str">
            <v>จำเลยที่ 1
จำเลยที่ 2
จำเลยที่ 3
คู่สมรสจำเลยที่ 3</v>
          </cell>
          <cell r="BX571" t="str">
            <v>3-5015-00420-91-3
3-5013-00769-43-2
3-5009-00689-19-6
3-3209-00836-57-3</v>
          </cell>
          <cell r="BY571"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1" t="str">
            <v>ไม่พบทรัพย์</v>
          </cell>
          <cell r="CA571"/>
          <cell r="CB571">
            <v>4</v>
          </cell>
          <cell r="CC571" t="str">
            <v>จันทร์นิภา</v>
          </cell>
          <cell r="CD571" t="str">
            <v>1.นางสาวประภัสสร  รัตนคีรี
2.นางสาวอาทิตยา  นันตะภูมิ
3.นางรำพึง  วรางกูร
4.นายเอกวิทย์  วรางกูร</v>
          </cell>
          <cell r="CE571" t="str">
            <v>จำเลยที่ 1
จำเลยที่ 2
จำเลยที่ 3
คู่สมรสจำเลยที่ 3</v>
          </cell>
          <cell r="CF571" t="str">
            <v>3-5015-00420-91-3
3-5013-00769-43-2
3-5009-00689-19-6
3-3209-00836-57-3</v>
          </cell>
          <cell r="CG571"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1" t="str">
            <v>ไม่พบ</v>
          </cell>
          <cell r="CI571"/>
          <cell r="CJ571">
            <v>4</v>
          </cell>
          <cell r="CK571"/>
          <cell r="CL571"/>
          <cell r="CM571"/>
          <cell r="CN571"/>
          <cell r="CO571"/>
        </row>
        <row r="572">
          <cell r="B572">
            <v>2028</v>
          </cell>
          <cell r="C572">
            <v>566</v>
          </cell>
          <cell r="D572">
            <v>4</v>
          </cell>
          <cell r="E572">
            <v>10</v>
          </cell>
          <cell r="F572">
            <v>2565</v>
          </cell>
          <cell r="G572">
            <v>800030715018</v>
          </cell>
          <cell r="H572" t="str">
            <v>นาย</v>
          </cell>
          <cell r="I572" t="str">
            <v xml:space="preserve">ยุทธพงศ์ </v>
          </cell>
          <cell r="J572" t="str">
            <v>พรหมมั่ง</v>
          </cell>
          <cell r="K572">
            <v>3500700069593</v>
          </cell>
          <cell r="L572" t="str">
            <v>มหาวิทยาลัยเชียงใหม่</v>
          </cell>
          <cell r="M572" t="str">
            <v>เชียงใหม่ 2</v>
          </cell>
          <cell r="N572">
            <v>8</v>
          </cell>
          <cell r="O572" t="str">
            <v>สินเชื่อธนาคารประชาชน</v>
          </cell>
          <cell r="P572" t="str">
            <v>1.บุคคลค้ำประกัน</v>
          </cell>
          <cell r="Q572">
            <v>154599.09</v>
          </cell>
          <cell r="R572">
            <v>43192.639999999999</v>
          </cell>
          <cell r="S572" t="str">
            <v>แขวงเชียงใหม่</v>
          </cell>
          <cell r="T572" t="str">
            <v>ผบ.2218</v>
          </cell>
          <cell r="U572" t="str">
            <v>2562</v>
          </cell>
          <cell r="V572" t="str">
            <v>ผบ.3723</v>
          </cell>
          <cell r="W572">
            <v>2562</v>
          </cell>
          <cell r="X572">
            <v>17</v>
          </cell>
          <cell r="Y572">
            <v>8</v>
          </cell>
          <cell r="Z572">
            <v>2563</v>
          </cell>
          <cell r="AA572">
            <v>26</v>
          </cell>
          <cell r="AB572">
            <v>5</v>
          </cell>
          <cell r="AC572">
            <v>2562</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9/3/2566</v>
          </cell>
          <cell r="BC572">
            <v>900</v>
          </cell>
          <cell r="BD572">
            <v>10</v>
          </cell>
          <cell r="BE572">
            <v>6</v>
          </cell>
          <cell r="BF572">
            <v>2567</v>
          </cell>
          <cell r="BG572">
            <v>0</v>
          </cell>
          <cell r="BH572" t="str">
            <v>-</v>
          </cell>
          <cell r="BI572" t="str">
            <v>-</v>
          </cell>
          <cell r="BJ572" t="str">
            <v>-</v>
          </cell>
          <cell r="BK572">
            <v>0</v>
          </cell>
          <cell r="BL572">
            <v>1185</v>
          </cell>
          <cell r="BM572">
            <v>0</v>
          </cell>
          <cell r="BN572" t="str">
            <v/>
          </cell>
          <cell r="BO572" t="str">
            <v/>
          </cell>
          <cell r="BP572" t="str">
            <v/>
          </cell>
          <cell r="BQ572" t="str">
            <v>-</v>
          </cell>
          <cell r="BR572" t="str">
            <v>-</v>
          </cell>
          <cell r="BS572" t="str">
            <v>-</v>
          </cell>
          <cell r="BT572" t="str">
            <v>นายยุทธพงศ์  พรหมมั่ง</v>
          </cell>
          <cell r="BU572">
            <v>883262010462</v>
          </cell>
          <cell r="BV572" t="str">
            <v>1.นายยุทธพงษ์  พรหมมั่ง
2.นางสาววิลานี  จันทร์สว่าง
3.นายสาธุการ  พรินทรากุล</v>
          </cell>
          <cell r="BW572" t="str">
            <v>จำเลยที่ 1
จำเลยที่ 2
จำเลยที่ 3</v>
          </cell>
          <cell r="BX572" t="str">
            <v>3-5007-00069-59-3
1-5099-00618-34-7
3-5099-00183-51-7</v>
          </cell>
          <cell r="BY572"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2" t="str">
            <v>พบทรัพย์</v>
          </cell>
          <cell r="CA572"/>
          <cell r="CB572">
            <v>3</v>
          </cell>
          <cell r="CC572" t="str">
            <v>จันทร์นิภา</v>
          </cell>
          <cell r="CD572"/>
          <cell r="CE572"/>
          <cell r="CF572"/>
          <cell r="CG572"/>
          <cell r="CH572"/>
          <cell r="CI572"/>
          <cell r="CJ572"/>
          <cell r="CK572"/>
          <cell r="CL572"/>
          <cell r="CM572"/>
          <cell r="CN572"/>
          <cell r="CO572"/>
        </row>
        <row r="573">
          <cell r="B573">
            <v>2029</v>
          </cell>
          <cell r="C573">
            <v>567</v>
          </cell>
          <cell r="D573">
            <v>4</v>
          </cell>
          <cell r="E573">
            <v>10</v>
          </cell>
          <cell r="F573">
            <v>2565</v>
          </cell>
          <cell r="G573" t="str">
            <v>800024654884,
800052762344</v>
          </cell>
          <cell r="H573" t="str">
            <v>นาง</v>
          </cell>
          <cell r="I573" t="str">
            <v>ศรุดา</v>
          </cell>
          <cell r="J573" t="str">
            <v>ขันตี</v>
          </cell>
          <cell r="K573">
            <v>3570100939368</v>
          </cell>
          <cell r="L573" t="str">
            <v>ดอยสะเก็ด</v>
          </cell>
          <cell r="M573" t="str">
            <v>เชียงใหม่ 2</v>
          </cell>
          <cell r="N573">
            <v>8</v>
          </cell>
          <cell r="O573" t="str">
            <v>สินเชื่อธนาคารประชาชน</v>
          </cell>
          <cell r="P573" t="str">
            <v>1.บุคคลค้ำประกัน</v>
          </cell>
          <cell r="Q573">
            <v>133133.67000000001</v>
          </cell>
          <cell r="R573">
            <v>50570.34</v>
          </cell>
          <cell r="S573" t="str">
            <v>แขวงเชียงใหม่</v>
          </cell>
          <cell r="T573" t="str">
            <v>ผบ12891</v>
          </cell>
          <cell r="U573" t="str">
            <v>2561</v>
          </cell>
          <cell r="V573" t="str">
            <v>ผบ.14838</v>
          </cell>
          <cell r="W573">
            <v>2561</v>
          </cell>
          <cell r="X573"/>
          <cell r="Y573"/>
          <cell r="Z573"/>
          <cell r="AA573">
            <v>18</v>
          </cell>
          <cell r="AB573">
            <v>12</v>
          </cell>
          <cell r="AC573">
            <v>2561</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t="str">
            <v/>
          </cell>
          <cell r="BD573" t="str">
            <v/>
          </cell>
          <cell r="BE573" t="str">
            <v/>
          </cell>
          <cell r="BF573" t="str">
            <v/>
          </cell>
          <cell r="BG573" t="str">
            <v/>
          </cell>
          <cell r="BH573" t="str">
            <v/>
          </cell>
          <cell r="BI573" t="str">
            <v/>
          </cell>
          <cell r="BJ573" t="str">
            <v/>
          </cell>
          <cell r="BK573" t="str">
            <v/>
          </cell>
          <cell r="BL573" t="str">
            <v/>
          </cell>
          <cell r="BM573" t="str">
            <v/>
          </cell>
          <cell r="BN573" t="str">
            <v/>
          </cell>
          <cell r="BO573" t="str">
            <v/>
          </cell>
          <cell r="BP573" t="str">
            <v/>
          </cell>
          <cell r="BQ573" t="str">
            <v/>
          </cell>
          <cell r="BR573" t="str">
            <v/>
          </cell>
          <cell r="BS573" t="str">
            <v/>
          </cell>
          <cell r="BT573" t="str">
            <v>นางศรุดา ขันตี</v>
          </cell>
          <cell r="BU573">
            <v>823659010838</v>
          </cell>
          <cell r="BV573" t="str">
            <v>1.นางศรุดา  ขันตี
2.นายทศพร  ยอดสุวรรณ์
3.นายเฉลิม  อินทับทิม
4.นางรัศมี  พรหมพิจารณ์
5.นายเกษม  พรหมพิจารณ์</v>
          </cell>
          <cell r="BW573" t="str">
            <v>จำเลยที่ 1
คู่สมรสจำเลยที่ 1
จำเลยที่ 2
จำเลยที่ 3
คู่สมรสจำเลยที่ 3</v>
          </cell>
          <cell r="BX573" t="str">
            <v>3-5701-00939-36-8
3-5799-00281-83-7
3-6201-01704-69-0
5-4113-00017-36-5
3-5005-00263-19-1</v>
          </cell>
          <cell r="BY573"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3" t="str">
            <v>พบทรัพย์</v>
          </cell>
          <cell r="CA573"/>
          <cell r="CB573">
            <v>5</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2030</v>
          </cell>
          <cell r="C574">
            <v>568</v>
          </cell>
          <cell r="D574">
            <v>4</v>
          </cell>
          <cell r="E574">
            <v>10</v>
          </cell>
          <cell r="F574">
            <v>2565</v>
          </cell>
          <cell r="G574">
            <v>803048030891</v>
          </cell>
          <cell r="H574" t="str">
            <v>นาย</v>
          </cell>
          <cell r="I574" t="str">
            <v>อติเทพ</v>
          </cell>
          <cell r="J574" t="str">
            <v>กสิกร</v>
          </cell>
          <cell r="K574">
            <v>3102300328643</v>
          </cell>
          <cell r="L574" t="str">
            <v>มหาวิทยาลัยเชียงใหม่</v>
          </cell>
          <cell r="M574" t="str">
            <v>เชียงใหม่ 2</v>
          </cell>
          <cell r="N574">
            <v>8</v>
          </cell>
          <cell r="O574" t="str">
            <v>สินเชื่อเคหะ</v>
          </cell>
          <cell r="P574" t="str">
            <v>2.หลักทรัพย์ค้ำประกัน</v>
          </cell>
          <cell r="Q574">
            <v>667822.37</v>
          </cell>
          <cell r="R574">
            <v>830048.97</v>
          </cell>
          <cell r="S574" t="str">
            <v>แพ่งธนบุรี</v>
          </cell>
          <cell r="T574" t="str">
            <v>ผบ.1902</v>
          </cell>
          <cell r="U574" t="str">
            <v>2558</v>
          </cell>
          <cell r="V574" t="str">
            <v>ผบ.2321</v>
          </cell>
          <cell r="W574">
            <v>2558</v>
          </cell>
          <cell r="X574">
            <v>19</v>
          </cell>
          <cell r="Y574">
            <v>11</v>
          </cell>
          <cell r="Z574">
            <v>2558</v>
          </cell>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11/1/2566</v>
          </cell>
          <cell r="BC574">
            <v>900</v>
          </cell>
          <cell r="BD574">
            <v>14</v>
          </cell>
          <cell r="BE574">
            <v>3</v>
          </cell>
          <cell r="BF574">
            <v>2567</v>
          </cell>
          <cell r="BG574">
            <v>0</v>
          </cell>
          <cell r="BH574" t="str">
            <v>-</v>
          </cell>
          <cell r="BI574" t="str">
            <v>-</v>
          </cell>
          <cell r="BJ574" t="str">
            <v>-</v>
          </cell>
          <cell r="BK574">
            <v>0</v>
          </cell>
          <cell r="BL574">
            <v>1005</v>
          </cell>
          <cell r="BM574">
            <v>0</v>
          </cell>
          <cell r="BN574" t="str">
            <v/>
          </cell>
          <cell r="BO574" t="str">
            <v/>
          </cell>
          <cell r="BP574" t="str">
            <v/>
          </cell>
          <cell r="BQ574" t="str">
            <v>-</v>
          </cell>
          <cell r="BR574" t="str">
            <v>-</v>
          </cell>
          <cell r="BS574" t="str">
            <v>-</v>
          </cell>
          <cell r="BT574" t="str">
            <v>นายอติเทพ กสิกร</v>
          </cell>
          <cell r="BU574">
            <v>823658010676</v>
          </cell>
          <cell r="BV574" t="str">
            <v>1.นายอติเทพ  กสิกร
2.นางจิรัฎฐ์  กสิกร
3.นายธีรพันธ์  ปรีชาวุฒิพงษ์</v>
          </cell>
          <cell r="BW574" t="str">
            <v>จำเลยที่ 1
ทายาทโดยธรรมจำเลยที่ 1
จำเลยที่ 2</v>
          </cell>
          <cell r="BX574" t="str">
            <v>3-1023-00328-64-3
3-1023-00328-51-1
3-1909-00336-34-3</v>
          </cell>
          <cell r="BY574"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4" t="str">
            <v>ไม่พบทรัพย์</v>
          </cell>
          <cell r="CA574"/>
          <cell r="CB574">
            <v>3</v>
          </cell>
          <cell r="CC574" t="str">
            <v>จันทร์นิภา</v>
          </cell>
          <cell r="CD574"/>
          <cell r="CE574"/>
          <cell r="CF574"/>
          <cell r="CG574"/>
          <cell r="CH574"/>
          <cell r="CI574"/>
          <cell r="CJ574"/>
          <cell r="CK574"/>
          <cell r="CL574"/>
          <cell r="CM574"/>
          <cell r="CN574"/>
          <cell r="CO574"/>
        </row>
        <row r="575">
          <cell r="B575">
            <v>2031</v>
          </cell>
          <cell r="C575">
            <v>569</v>
          </cell>
          <cell r="D575">
            <v>4</v>
          </cell>
          <cell r="E575">
            <v>10</v>
          </cell>
          <cell r="F575">
            <v>2565</v>
          </cell>
          <cell r="G575">
            <v>800032461405</v>
          </cell>
          <cell r="H575" t="str">
            <v>นาง</v>
          </cell>
          <cell r="I575" t="str">
            <v>ฐิติพร</v>
          </cell>
          <cell r="J575" t="str">
            <v>ผิวอ่อน</v>
          </cell>
          <cell r="K575">
            <v>3501100245278</v>
          </cell>
          <cell r="L575" t="str">
            <v>พร้าว</v>
          </cell>
          <cell r="M575" t="str">
            <v>เชียงใหม่ 2</v>
          </cell>
          <cell r="N575">
            <v>8</v>
          </cell>
          <cell r="O575" t="str">
            <v xml:space="preserve">สินเชื่อเพื่อพัฒนาองค์กรชุมชน </v>
          </cell>
          <cell r="P575" t="str">
            <v>1.บุคคลค้ำประกัน</v>
          </cell>
          <cell r="Q575">
            <v>40672.370000000003</v>
          </cell>
          <cell r="R575">
            <v>9693.93</v>
          </cell>
          <cell r="S575" t="str">
            <v>แขวงเชียงใหม่</v>
          </cell>
          <cell r="T575" t="str">
            <v>ผบ.3494</v>
          </cell>
          <cell r="U575" t="str">
            <v>2562</v>
          </cell>
          <cell r="V575" t="str">
            <v>ผบ.4447</v>
          </cell>
          <cell r="W575">
            <v>2562</v>
          </cell>
          <cell r="X575"/>
          <cell r="Y575"/>
          <cell r="Z575"/>
          <cell r="AA575">
            <v>8</v>
          </cell>
          <cell r="AB575">
            <v>6</v>
          </cell>
          <cell r="AC575">
            <v>2562</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1800</v>
          </cell>
          <cell r="BD575">
            <v>10</v>
          </cell>
          <cell r="BE575">
            <v>6</v>
          </cell>
          <cell r="BF575">
            <v>2567</v>
          </cell>
          <cell r="BG575">
            <v>0</v>
          </cell>
          <cell r="BH575" t="str">
            <v>-</v>
          </cell>
          <cell r="BI575" t="str">
            <v>-</v>
          </cell>
          <cell r="BJ575" t="str">
            <v>-</v>
          </cell>
          <cell r="BK575">
            <v>0</v>
          </cell>
          <cell r="BL575">
            <v>2490</v>
          </cell>
          <cell r="BM575">
            <v>0</v>
          </cell>
          <cell r="BN575" t="str">
            <v/>
          </cell>
          <cell r="BO575" t="str">
            <v/>
          </cell>
          <cell r="BP575" t="str">
            <v/>
          </cell>
          <cell r="BQ575" t="str">
            <v>-</v>
          </cell>
          <cell r="BR575" t="str">
            <v>-</v>
          </cell>
          <cell r="BS575" t="str">
            <v>-</v>
          </cell>
          <cell r="BT575" t="str">
            <v>นางฐิติพร ผิวอ่อน</v>
          </cell>
          <cell r="BU575">
            <v>823860010089</v>
          </cell>
          <cell r="BV575"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5" t="str">
            <v>จำเลยที่ 1
คู่สมรสจำเลยที่ 1
จำเลยที่ 2
คู่สมรสจำเลยที่ 2
จำเลยที่ 3
คู่สมรสจำเลยที่ 3</v>
          </cell>
          <cell r="BX575" t="str">
            <v>3-5011-00245-27-8
3-6501-01315-84-7
3-5011-00247-32-7
5-5011-90001-51-5
3-5011-00077-53-7
3-5011-00247-36-0</v>
          </cell>
          <cell r="BY575"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5" t="str">
            <v>พบทรัพย์</v>
          </cell>
          <cell r="CA575"/>
          <cell r="CB575">
            <v>6</v>
          </cell>
          <cell r="CC575" t="str">
            <v>จันทร์นิภา</v>
          </cell>
          <cell r="CD575"/>
          <cell r="CE575"/>
          <cell r="CF575"/>
          <cell r="CG575"/>
          <cell r="CH575"/>
          <cell r="CI575"/>
          <cell r="CJ575"/>
          <cell r="CK575"/>
          <cell r="CL575"/>
          <cell r="CM575"/>
          <cell r="CN575"/>
          <cell r="CO575"/>
        </row>
        <row r="576">
          <cell r="B576">
            <v>2032</v>
          </cell>
          <cell r="C576">
            <v>570</v>
          </cell>
          <cell r="D576">
            <v>4</v>
          </cell>
          <cell r="E576">
            <v>10</v>
          </cell>
          <cell r="F576">
            <v>2565</v>
          </cell>
          <cell r="G576">
            <v>800031350468</v>
          </cell>
          <cell r="H576" t="str">
            <v>นาง</v>
          </cell>
          <cell r="I576" t="str">
            <v>รุ่งนภา</v>
          </cell>
          <cell r="J576" t="str">
            <v>สมร</v>
          </cell>
          <cell r="K576">
            <v>3501300761474</v>
          </cell>
          <cell r="L576" t="str">
            <v>แม่โจ้</v>
          </cell>
          <cell r="M576" t="str">
            <v>เชียงใหม่ 2</v>
          </cell>
          <cell r="N576">
            <v>8</v>
          </cell>
          <cell r="O576" t="str">
            <v>สินเชื่อธนาคารประชาชน</v>
          </cell>
          <cell r="P576" t="str">
            <v>1.บุคคลค้ำประกัน</v>
          </cell>
          <cell r="Q576">
            <v>103182</v>
          </cell>
          <cell r="R576">
            <v>28991.78</v>
          </cell>
          <cell r="S576" t="str">
            <v>แขวงเชียงใหม่</v>
          </cell>
          <cell r="T576" t="str">
            <v>ผบ.5687</v>
          </cell>
          <cell r="U576" t="str">
            <v>2563</v>
          </cell>
          <cell r="V576" t="str">
            <v>ผบ.7464</v>
          </cell>
          <cell r="W576">
            <v>2563</v>
          </cell>
          <cell r="X576">
            <v>19</v>
          </cell>
          <cell r="Y576">
            <v>11</v>
          </cell>
          <cell r="Z576">
            <v>2558</v>
          </cell>
          <cell r="AA576">
            <v>27</v>
          </cell>
          <cell r="AB576">
            <v>10</v>
          </cell>
          <cell r="AC576">
            <v>2563</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15/3/2566</v>
          </cell>
          <cell r="BC576">
            <v>1200</v>
          </cell>
          <cell r="BD576">
            <v>14</v>
          </cell>
          <cell r="BE576">
            <v>3</v>
          </cell>
          <cell r="BF576">
            <v>2567</v>
          </cell>
          <cell r="BG576">
            <v>0</v>
          </cell>
          <cell r="BH576" t="str">
            <v>-</v>
          </cell>
          <cell r="BI576" t="str">
            <v>-</v>
          </cell>
          <cell r="BJ576" t="str">
            <v>-</v>
          </cell>
          <cell r="BK576">
            <v>0</v>
          </cell>
          <cell r="BL576">
            <v>2020</v>
          </cell>
          <cell r="BM576">
            <v>0</v>
          </cell>
          <cell r="BN576" t="str">
            <v/>
          </cell>
          <cell r="BO576" t="str">
            <v/>
          </cell>
          <cell r="BP576" t="str">
            <v/>
          </cell>
          <cell r="BQ576" t="str">
            <v>-</v>
          </cell>
          <cell r="BR576" t="str">
            <v>-</v>
          </cell>
          <cell r="BS576" t="str">
            <v>-</v>
          </cell>
          <cell r="BT576" t="str">
            <v>นางรุ่งนภา สมร</v>
          </cell>
          <cell r="BU576">
            <v>883263011944</v>
          </cell>
          <cell r="BV576" t="str">
            <v>1.นางสาวรุ่งนภา  สมร
2.นายสงกรานต์  สมร
3.นายอภิพล  ทะโป
4.นางสาวทัณฑิกา  คณะนัย</v>
          </cell>
          <cell r="BW576" t="str">
            <v>จำเลยที่ 1
คู่สมรสจำเลยที่ 1
จำเลยที่ 2
จำเลยที่ 3</v>
          </cell>
          <cell r="BX576" t="str">
            <v>3-5013-00761-47-4
3-5005-00067-68-6
3-5001-00060-53-6
3-5499-00102-50-9</v>
          </cell>
          <cell r="BY57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6" t="str">
            <v>พบทรัพย์</v>
          </cell>
          <cell r="CA576"/>
          <cell r="CB576">
            <v>4</v>
          </cell>
          <cell r="CC576" t="str">
            <v>จันทร์นิภา</v>
          </cell>
          <cell r="CD576"/>
          <cell r="CE576"/>
          <cell r="CF576"/>
          <cell r="CG576"/>
          <cell r="CH576"/>
          <cell r="CI576"/>
          <cell r="CJ576"/>
          <cell r="CK576"/>
          <cell r="CL576"/>
          <cell r="CM576"/>
          <cell r="CN576"/>
          <cell r="CO576"/>
        </row>
        <row r="577">
          <cell r="B577">
            <v>2033</v>
          </cell>
          <cell r="C577">
            <v>571</v>
          </cell>
          <cell r="D577">
            <v>4</v>
          </cell>
          <cell r="E577">
            <v>10</v>
          </cell>
          <cell r="F577">
            <v>2565</v>
          </cell>
          <cell r="G577">
            <v>800039641124</v>
          </cell>
          <cell r="H577" t="str">
            <v>นาง</v>
          </cell>
          <cell r="I577" t="str">
            <v>มณเฑียร</v>
          </cell>
          <cell r="J577" t="str">
            <v>มนขุนทด</v>
          </cell>
          <cell r="K577">
            <v>3501400598800</v>
          </cell>
          <cell r="L577" t="str">
            <v>สันทราย</v>
          </cell>
          <cell r="M577" t="str">
            <v>เชียงใหม่ 2</v>
          </cell>
          <cell r="N577">
            <v>8</v>
          </cell>
          <cell r="O577" t="str">
            <v>สินเชื่อธนาคารประชาชน</v>
          </cell>
          <cell r="P577" t="str">
            <v>1.บุคคลค้ำประกัน</v>
          </cell>
          <cell r="Q577">
            <v>33744.47</v>
          </cell>
          <cell r="R577">
            <v>10571.28</v>
          </cell>
          <cell r="S577" t="str">
            <v>แขวงเชียงใหม่</v>
          </cell>
          <cell r="T577" t="str">
            <v>ผบ.8007</v>
          </cell>
          <cell r="U577" t="str">
            <v>2561</v>
          </cell>
          <cell r="V577" t="str">
            <v>ผบ.8889</v>
          </cell>
          <cell r="W577">
            <v>2561</v>
          </cell>
          <cell r="X577">
            <v>4</v>
          </cell>
          <cell r="Y577">
            <v>9</v>
          </cell>
          <cell r="Z577">
            <v>2561</v>
          </cell>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1500</v>
          </cell>
          <cell r="BD577">
            <v>10</v>
          </cell>
          <cell r="BE577">
            <v>6</v>
          </cell>
          <cell r="BF577">
            <v>2567</v>
          </cell>
          <cell r="BG577">
            <v>0</v>
          </cell>
          <cell r="BH577" t="str">
            <v>-</v>
          </cell>
          <cell r="BI577" t="str">
            <v>-</v>
          </cell>
          <cell r="BJ577" t="str">
            <v>-</v>
          </cell>
          <cell r="BK577">
            <v>0</v>
          </cell>
          <cell r="BL577">
            <v>1475</v>
          </cell>
          <cell r="BM577">
            <v>0</v>
          </cell>
          <cell r="BN577" t="str">
            <v/>
          </cell>
          <cell r="BO577" t="str">
            <v/>
          </cell>
          <cell r="BP577" t="str">
            <v/>
          </cell>
          <cell r="BQ577" t="str">
            <v>-</v>
          </cell>
          <cell r="BR577" t="str">
            <v>-</v>
          </cell>
          <cell r="BS577" t="str">
            <v>-</v>
          </cell>
          <cell r="BT577" t="str">
            <v>นางมณเฑียร มนขุนทด</v>
          </cell>
          <cell r="BU577">
            <v>823661010189</v>
          </cell>
          <cell r="BV577" t="str">
            <v>1.นางมณเทียร  มนขุนทด
2.จ.ส.ต.เชิดศักดิ์  มนขุนทด
3.นางสาวกรศรี  หม่องเชย
4.นางธนันท์ชล  อาษากิจ
5.นายดำเนิน  อาษากิจ</v>
          </cell>
          <cell r="BW577" t="str">
            <v>จำเลยที่ 1
คู่สมรสจำเลยที่ 1
จำเลยที่ 2
จำเลยที่ 3
คู่สมรสจำเลยที่ 3</v>
          </cell>
          <cell r="BX577" t="str">
            <v>3-5014-00598-80-0
3-3008-00346-45-1
3-5014-00598-81-8
3-5014-00597-71-4
3-5001-00225-30-6</v>
          </cell>
          <cell r="BY577"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7" t="str">
            <v>พบทรัพย์</v>
          </cell>
          <cell r="CA577"/>
          <cell r="CB577">
            <v>5</v>
          </cell>
          <cell r="CC577" t="str">
            <v>จันทร์นิภา</v>
          </cell>
          <cell r="CD577"/>
          <cell r="CE577"/>
          <cell r="CF577"/>
          <cell r="CG577"/>
          <cell r="CH577"/>
          <cell r="CI577"/>
          <cell r="CJ577"/>
          <cell r="CK577"/>
          <cell r="CL577"/>
          <cell r="CM577"/>
          <cell r="CN577"/>
          <cell r="CO577"/>
        </row>
        <row r="578">
          <cell r="B578">
            <v>2034</v>
          </cell>
          <cell r="C578">
            <v>572</v>
          </cell>
          <cell r="D578">
            <v>4</v>
          </cell>
          <cell r="E578">
            <v>10</v>
          </cell>
          <cell r="F578">
            <v>2565</v>
          </cell>
          <cell r="G578" t="str">
            <v xml:space="preserve">       800051258807,
800051258815</v>
          </cell>
          <cell r="H578" t="str">
            <v>นางสาว</v>
          </cell>
          <cell r="I578" t="str">
            <v>จิตติมาพร</v>
          </cell>
          <cell r="J578" t="str">
            <v>มาปรีดา</v>
          </cell>
          <cell r="K578">
            <v>1100700752193</v>
          </cell>
          <cell r="L578" t="str">
            <v>แม่โจ้</v>
          </cell>
          <cell r="M578" t="str">
            <v>เชียงใหม่ 2</v>
          </cell>
          <cell r="N578">
            <v>8</v>
          </cell>
          <cell r="O578" t="str">
            <v>สินเชื่อเคหะ</v>
          </cell>
          <cell r="P578" t="str">
            <v>2.หลักทรัพย์ค้ำประกัน</v>
          </cell>
          <cell r="Q578">
            <v>3523220.63</v>
          </cell>
          <cell r="R578">
            <v>505866.23</v>
          </cell>
          <cell r="S578" t="str">
            <v>แพ่</v>
          </cell>
          <cell r="T578" t="str">
            <v>ผบ.1525</v>
          </cell>
          <cell r="U578" t="str">
            <v>2560</v>
          </cell>
          <cell r="V578" t="str">
            <v>ผบ.2468</v>
          </cell>
          <cell r="W578">
            <v>2560</v>
          </cell>
          <cell r="X578">
            <v>14</v>
          </cell>
          <cell r="Y578">
            <v>6</v>
          </cell>
          <cell r="Z578">
            <v>2560</v>
          </cell>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4/10/2565)//กำลังดำเนินการสืบทรัพย์//รายงานผลวันที่ 22/2/2566</v>
          </cell>
          <cell r="BC578">
            <v>300</v>
          </cell>
          <cell r="BD578">
            <v>10</v>
          </cell>
          <cell r="BE578">
            <v>6</v>
          </cell>
          <cell r="BF578">
            <v>2567</v>
          </cell>
          <cell r="BG578">
            <v>0</v>
          </cell>
          <cell r="BH578" t="str">
            <v>-</v>
          </cell>
          <cell r="BI578" t="str">
            <v>-</v>
          </cell>
          <cell r="BJ578" t="str">
            <v>-</v>
          </cell>
          <cell r="BK578">
            <v>0</v>
          </cell>
          <cell r="BL578">
            <v>415</v>
          </cell>
          <cell r="BM578">
            <v>0</v>
          </cell>
          <cell r="BN578" t="str">
            <v/>
          </cell>
          <cell r="BO578" t="str">
            <v/>
          </cell>
          <cell r="BP578" t="str">
            <v/>
          </cell>
          <cell r="BQ578" t="str">
            <v>-</v>
          </cell>
          <cell r="BR578" t="str">
            <v>-</v>
          </cell>
          <cell r="BS578" t="str">
            <v>-</v>
          </cell>
          <cell r="BT578" t="str">
            <v>นางสาวจิตติมาพร มาปรีดา</v>
          </cell>
          <cell r="BU578">
            <v>823660010312</v>
          </cell>
          <cell r="BV578" t="str">
            <v>1.นางสาวจิตติมาพร  มาปรีดา</v>
          </cell>
          <cell r="BW578" t="str">
            <v>จำเลย</v>
          </cell>
          <cell r="BX578" t="str">
            <v>1-1007--00752-19-3</v>
          </cell>
          <cell r="BY578" t="str">
            <v>ไม่พบว่ามีกรรมสิทธิ์ในที่ดิน อ.สันทราย จ.เชียงใหม่
'ไม่พบว่ามีกรรมสิทธิ์ในที่ดิน เขตบึงกุ่ม กรุงเทพมหานคร</v>
          </cell>
          <cell r="BZ578" t="str">
            <v>ไม่พบทรัพย์</v>
          </cell>
          <cell r="CA578"/>
          <cell r="CB578">
            <v>1</v>
          </cell>
          <cell r="CC578" t="str">
            <v>จันทร์นิภา</v>
          </cell>
          <cell r="CD578"/>
          <cell r="CE578"/>
          <cell r="CF578"/>
          <cell r="CG578"/>
          <cell r="CH578"/>
          <cell r="CI578"/>
          <cell r="CJ578"/>
          <cell r="CK578"/>
          <cell r="CL578"/>
          <cell r="CM578"/>
          <cell r="CN578"/>
          <cell r="CO578"/>
        </row>
        <row r="579">
          <cell r="B579">
            <v>2035</v>
          </cell>
          <cell r="C579">
            <v>573</v>
          </cell>
          <cell r="D579">
            <v>4</v>
          </cell>
          <cell r="E579">
            <v>10</v>
          </cell>
          <cell r="F579">
            <v>2565</v>
          </cell>
          <cell r="G579">
            <v>800075768260</v>
          </cell>
          <cell r="H579" t="str">
            <v>นาย</v>
          </cell>
          <cell r="I579" t="str">
            <v>กิตติชัย</v>
          </cell>
          <cell r="J579" t="str">
            <v>กันทะยศ</v>
          </cell>
          <cell r="K579">
            <v>1559900168074</v>
          </cell>
          <cell r="L579" t="str">
            <v>มีโชค พลาซ่า</v>
          </cell>
          <cell r="M579" t="str">
            <v>เชียงใหม่ 2</v>
          </cell>
          <cell r="N579">
            <v>8</v>
          </cell>
          <cell r="O579" t="str">
            <v>สินเชื่อธนาคารประชาชน</v>
          </cell>
          <cell r="P579" t="str">
            <v>1.บุคคลค้ำประกัน</v>
          </cell>
          <cell r="Q579">
            <v>51485.23</v>
          </cell>
          <cell r="R579">
            <v>12596.96</v>
          </cell>
          <cell r="S579" t="str">
            <v>แขวงเชียงใหม่</v>
          </cell>
          <cell r="T579" t="str">
            <v>ผบ.2554</v>
          </cell>
          <cell r="U579" t="str">
            <v>2563</v>
          </cell>
          <cell r="V579" t="str">
            <v>ผบ.4884</v>
          </cell>
          <cell r="W579">
            <v>2563</v>
          </cell>
          <cell r="X579">
            <v>4</v>
          </cell>
          <cell r="Y579">
            <v>9</v>
          </cell>
          <cell r="Z579">
            <v>2561</v>
          </cell>
          <cell r="AA579">
            <v>1</v>
          </cell>
          <cell r="AB579">
            <v>7</v>
          </cell>
          <cell r="AC579">
            <v>2563</v>
          </cell>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1200</v>
          </cell>
          <cell r="BD579">
            <v>10</v>
          </cell>
          <cell r="BE579">
            <v>6</v>
          </cell>
          <cell r="BF579">
            <v>2567</v>
          </cell>
          <cell r="BG579">
            <v>0</v>
          </cell>
          <cell r="BH579" t="str">
            <v>-</v>
          </cell>
          <cell r="BI579" t="str">
            <v>-</v>
          </cell>
          <cell r="BJ579" t="str">
            <v>-</v>
          </cell>
          <cell r="BK579">
            <v>0</v>
          </cell>
          <cell r="BL579">
            <v>1440</v>
          </cell>
          <cell r="BM579">
            <v>0</v>
          </cell>
          <cell r="BN579" t="str">
            <v/>
          </cell>
          <cell r="BO579" t="str">
            <v/>
          </cell>
          <cell r="BP579" t="str">
            <v/>
          </cell>
          <cell r="BQ579" t="str">
            <v>-</v>
          </cell>
          <cell r="BR579" t="str">
            <v>-</v>
          </cell>
          <cell r="BS579" t="str">
            <v>-</v>
          </cell>
          <cell r="BT579" t="str">
            <v>นายกิตติชัย กันทะยศ</v>
          </cell>
          <cell r="BU579">
            <v>883262012592</v>
          </cell>
          <cell r="BV579" t="str">
            <v>1.นายกิตติชัย  กันทะยศ
2.นางสาวภัทรวดี  วงษ์บัวงาม
3.นางสาวสกาวเดือน  ไชยวงค์เดือน
4.นางสาวกัญญาลักษณ์  โนต๊ะ</v>
          </cell>
          <cell r="BW579" t="str">
            <v>จำเลยที่ 1
คู่สมรสจำเลยที่ 1
จำเลยที่ 2
จำเลยที่ 3</v>
          </cell>
          <cell r="BX579" t="str">
            <v>1-5599-00168-07-4
1-1302-00093-45-0
1-5099-00649-53-6
1-5104-00112-73-0</v>
          </cell>
          <cell r="BY579"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79" t="str">
            <v>ไม่พบ</v>
          </cell>
          <cell r="CA579"/>
          <cell r="CB579">
            <v>4</v>
          </cell>
          <cell r="CC579" t="str">
            <v>วรกมล</v>
          </cell>
          <cell r="CD579"/>
          <cell r="CE579"/>
          <cell r="CF579"/>
          <cell r="CG579"/>
          <cell r="CH579"/>
          <cell r="CI579"/>
          <cell r="CJ579"/>
          <cell r="CK579"/>
          <cell r="CL579"/>
          <cell r="CM579"/>
          <cell r="CN579"/>
          <cell r="CO579"/>
        </row>
        <row r="580">
          <cell r="B580">
            <v>2036</v>
          </cell>
          <cell r="C580">
            <v>574</v>
          </cell>
          <cell r="D580">
            <v>4</v>
          </cell>
          <cell r="E580">
            <v>10</v>
          </cell>
          <cell r="F580">
            <v>2565</v>
          </cell>
          <cell r="G580">
            <v>800020229848</v>
          </cell>
          <cell r="H580" t="str">
            <v>นาง</v>
          </cell>
          <cell r="I580" t="str">
            <v>ศิรินภา</v>
          </cell>
          <cell r="J580" t="str">
            <v>ตาคำ</v>
          </cell>
          <cell r="K580">
            <v>3501100426892</v>
          </cell>
          <cell r="L580" t="str">
            <v>มหาวิทยาลัยเชียงใหม่</v>
          </cell>
          <cell r="M580" t="str">
            <v>เชียงใหม่ 2</v>
          </cell>
          <cell r="N580">
            <v>8</v>
          </cell>
          <cell r="O580" t="str">
            <v>สินเชื่อโครงกาลเกื้อกูลผู้ประกอบวิชาชีพทางการศึกษา</v>
          </cell>
          <cell r="P580" t="str">
            <v>1.บุคคลค้ำประกัน</v>
          </cell>
          <cell r="Q580">
            <v>629687.04000000004</v>
          </cell>
          <cell r="R580">
            <v>14005.55</v>
          </cell>
          <cell r="S580" t="str">
            <v>จังหวัดเชียงใหม่</v>
          </cell>
          <cell r="T580" t="str">
            <v>ผบ.174</v>
          </cell>
          <cell r="U580" t="str">
            <v>2561</v>
          </cell>
          <cell r="V580" t="str">
            <v>ผบ.1077</v>
          </cell>
          <cell r="W580">
            <v>2561</v>
          </cell>
          <cell r="X580">
            <v>28</v>
          </cell>
          <cell r="Y580">
            <v>5</v>
          </cell>
          <cell r="Z580">
            <v>2561</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4/10/2565)//กำลังดำเนินการสืบทรัพย์//รายงานผลสืบวันที่ 10/5/2566</v>
          </cell>
          <cell r="BC580">
            <v>1500</v>
          </cell>
          <cell r="BD580">
            <v>14</v>
          </cell>
          <cell r="BE580">
            <v>3</v>
          </cell>
          <cell r="BF580">
            <v>2567</v>
          </cell>
          <cell r="BG580">
            <v>0</v>
          </cell>
          <cell r="BH580" t="str">
            <v>-</v>
          </cell>
          <cell r="BI580" t="str">
            <v>-</v>
          </cell>
          <cell r="BJ580" t="str">
            <v>-</v>
          </cell>
          <cell r="BK580">
            <v>0</v>
          </cell>
          <cell r="BL580">
            <v>3610</v>
          </cell>
          <cell r="BM580">
            <v>0</v>
          </cell>
          <cell r="BN580" t="str">
            <v/>
          </cell>
          <cell r="BO580" t="str">
            <v/>
          </cell>
          <cell r="BP580" t="str">
            <v/>
          </cell>
          <cell r="BQ580" t="str">
            <v>-</v>
          </cell>
          <cell r="BR580" t="str">
            <v>-</v>
          </cell>
          <cell r="BS580" t="str">
            <v>-</v>
          </cell>
          <cell r="BT580" t="str">
            <v>นางศิรินภา ตาคำ</v>
          </cell>
          <cell r="BU580">
            <v>823658010547</v>
          </cell>
          <cell r="BV580" t="str">
            <v>1.นางสาวศิรินดา  ตาคำ
2.นายประจวบ  แก้วหลวง
3.นางบัวจันทร์  มูลต๊ะ
4.นายบุญเทิง  มูลต๊ะ
5.นางคุณํญญา  นุชทิพย์</v>
          </cell>
          <cell r="BW580" t="str">
            <v>จำเลยที่ 1
คู่สมรสจำเลยที่ 1
จำเลยที่ 2
คู่สมรสจำเลยที่ 2
จำเลยที่ 3</v>
          </cell>
          <cell r="BX580" t="str">
            <v>3-5011-00426-89-2
3-5099-00540-77-8
5-5011-90006-08-8
3-5101-00867-61-8
3-5403-00078-08-1</v>
          </cell>
          <cell r="BY580"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0" t="str">
            <v>พบทรัพย์</v>
          </cell>
          <cell r="CA580"/>
          <cell r="CB580">
            <v>5</v>
          </cell>
          <cell r="CC580" t="str">
            <v>วรกมล</v>
          </cell>
          <cell r="CD580"/>
          <cell r="CE580"/>
          <cell r="CF580"/>
          <cell r="CG580"/>
          <cell r="CH580"/>
          <cell r="CI580"/>
          <cell r="CJ580"/>
          <cell r="CK580"/>
          <cell r="CL580"/>
          <cell r="CM580"/>
          <cell r="CN580"/>
          <cell r="CO580"/>
        </row>
        <row r="581">
          <cell r="B581">
            <v>2037</v>
          </cell>
          <cell r="C581">
            <v>575</v>
          </cell>
          <cell r="D581">
            <v>4</v>
          </cell>
          <cell r="E581">
            <v>10</v>
          </cell>
          <cell r="F581">
            <v>2565</v>
          </cell>
          <cell r="G581">
            <v>800046796093</v>
          </cell>
          <cell r="H581" t="str">
            <v>นาง</v>
          </cell>
          <cell r="I581" t="str">
            <v>อัญญมานี</v>
          </cell>
          <cell r="J581" t="str">
            <v>อินเหลา</v>
          </cell>
          <cell r="K581">
            <v>3501200749774</v>
          </cell>
          <cell r="L581" t="str">
            <v>มีโชค พลาซ่า</v>
          </cell>
          <cell r="M581" t="str">
            <v>เชียงใหม่ 2</v>
          </cell>
          <cell r="N581">
            <v>8</v>
          </cell>
          <cell r="O581" t="str">
            <v>สินเชื่อไทรทอง (วิชาชีพแพทย์)</v>
          </cell>
          <cell r="P581" t="str">
            <v>1.บุคคลค้ำประกัน</v>
          </cell>
          <cell r="Q581">
            <v>219279.67</v>
          </cell>
          <cell r="R581">
            <v>2954.81</v>
          </cell>
          <cell r="S581" t="str">
            <v>แขวงเชียงใหม่</v>
          </cell>
          <cell r="T581" t="str">
            <v>ผบ.2930</v>
          </cell>
          <cell r="U581" t="str">
            <v>2563</v>
          </cell>
          <cell r="V581" t="str">
            <v>ผบ.5460</v>
          </cell>
          <cell r="W581">
            <v>2563</v>
          </cell>
          <cell r="X581"/>
          <cell r="Y581"/>
          <cell r="Z581"/>
          <cell r="AA581">
            <v>11</v>
          </cell>
          <cell r="AB581">
            <v>8</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4/10/2565)//มีคำสั่งยกเลิกสืบทรัพย์ วันที่ 27/10/2565</v>
          </cell>
          <cell r="BC581" t="str">
            <v/>
          </cell>
          <cell r="BD581" t="str">
            <v/>
          </cell>
          <cell r="BE581" t="str">
            <v/>
          </cell>
          <cell r="BF581" t="str">
            <v/>
          </cell>
          <cell r="BG581" t="str">
            <v/>
          </cell>
          <cell r="BH581" t="str">
            <v/>
          </cell>
          <cell r="BI581" t="str">
            <v/>
          </cell>
          <cell r="BJ581" t="str">
            <v/>
          </cell>
          <cell r="BK581" t="str">
            <v/>
          </cell>
          <cell r="BL581" t="str">
            <v/>
          </cell>
          <cell r="BM581" t="str">
            <v/>
          </cell>
          <cell r="BN581" t="str">
            <v/>
          </cell>
          <cell r="BO581" t="str">
            <v/>
          </cell>
          <cell r="BP581" t="str">
            <v/>
          </cell>
          <cell r="BQ581" t="str">
            <v/>
          </cell>
          <cell r="BR581" t="str">
            <v/>
          </cell>
          <cell r="BS581" t="str">
            <v/>
          </cell>
          <cell r="BT581" t="str">
            <v>นางอัญญมานี อินเหลา</v>
          </cell>
          <cell r="BU581">
            <v>883263010688</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t="str">
            <v>จันทร์นิภา</v>
          </cell>
          <cell r="CL581"/>
          <cell r="CM581"/>
          <cell r="CN581"/>
          <cell r="CO581"/>
        </row>
        <row r="582">
          <cell r="B582">
            <v>2038</v>
          </cell>
          <cell r="C582">
            <v>576</v>
          </cell>
          <cell r="D582">
            <v>4</v>
          </cell>
          <cell r="E582">
            <v>10</v>
          </cell>
          <cell r="F582">
            <v>2565</v>
          </cell>
          <cell r="G582">
            <v>800064292017</v>
          </cell>
          <cell r="H582" t="str">
            <v>นาย</v>
          </cell>
          <cell r="I582" t="str">
            <v>ฐิติวัฒน์</v>
          </cell>
          <cell r="J582" t="str">
            <v>ตุวพลางกูร</v>
          </cell>
          <cell r="K582">
            <v>3100400035735</v>
          </cell>
          <cell r="L582" t="str">
            <v>มีโชค พลาซ่า</v>
          </cell>
          <cell r="M582" t="str">
            <v>เชียงใหม่ 2</v>
          </cell>
          <cell r="N582">
            <v>8</v>
          </cell>
          <cell r="O582" t="str">
            <v>สินเชื่อธนาคารประชาชน</v>
          </cell>
          <cell r="P582" t="str">
            <v>1.บุคคลค้ำประกัน</v>
          </cell>
          <cell r="Q582">
            <v>127060</v>
          </cell>
          <cell r="R582">
            <v>9990.83</v>
          </cell>
          <cell r="S582" t="str">
            <v>แขวงเชียงใหม่</v>
          </cell>
          <cell r="T582" t="str">
            <v>ผบ.2552</v>
          </cell>
          <cell r="U582" t="str">
            <v>2563</v>
          </cell>
          <cell r="V582" t="str">
            <v>ผบ.4885</v>
          </cell>
          <cell r="W582">
            <v>2563</v>
          </cell>
          <cell r="X582">
            <v>28</v>
          </cell>
          <cell r="Y582">
            <v>5</v>
          </cell>
          <cell r="Z582">
            <v>2561</v>
          </cell>
          <cell r="AA582">
            <v>1</v>
          </cell>
          <cell r="AB582">
            <v>7</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4/10/2565)//กำลังดำเนินการสืบทรัพย์//รายงานผลสืบทรัพย์วันที่ 15/3/2566</v>
          </cell>
          <cell r="BC582">
            <v>900</v>
          </cell>
          <cell r="BD582">
            <v>14</v>
          </cell>
          <cell r="BE582">
            <v>3</v>
          </cell>
          <cell r="BF582">
            <v>2567</v>
          </cell>
          <cell r="BG582">
            <v>0</v>
          </cell>
          <cell r="BH582" t="str">
            <v>-</v>
          </cell>
          <cell r="BI582" t="str">
            <v>-</v>
          </cell>
          <cell r="BJ582" t="str">
            <v>-</v>
          </cell>
          <cell r="BK582">
            <v>0</v>
          </cell>
          <cell r="BL582">
            <v>2925</v>
          </cell>
          <cell r="BM582">
            <v>0</v>
          </cell>
          <cell r="BN582" t="str">
            <v/>
          </cell>
          <cell r="BO582" t="str">
            <v/>
          </cell>
          <cell r="BP582" t="str">
            <v/>
          </cell>
          <cell r="BQ582" t="str">
            <v>-</v>
          </cell>
          <cell r="BR582" t="str">
            <v>-</v>
          </cell>
          <cell r="BS582" t="str">
            <v>-</v>
          </cell>
          <cell r="BT582" t="str">
            <v>นายฐิติวัฒน์ ตุวพลางกูร</v>
          </cell>
          <cell r="BU582">
            <v>883262012555</v>
          </cell>
          <cell r="BV582" t="str">
            <v>1.นายฐิติวัฒน์  ตุวพลางกูร
2.นายปฎิภาณ  ยศพิมสาร
3.นางสาวมนิสา  จันทร์วิลัย</v>
          </cell>
          <cell r="BW582" t="str">
            <v>จำเลยที่ 1
จำเลยที่ 2
คู่สมรสจำเลยที่ 2</v>
          </cell>
          <cell r="BX582" t="str">
            <v>3-1004-00035-73-5
3-5099-00533-44-5
1-6406-00229-68-1</v>
          </cell>
          <cell r="BY582"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2" t="str">
            <v>พบทรัพย์</v>
          </cell>
          <cell r="CA582"/>
          <cell r="CB582">
            <v>3</v>
          </cell>
          <cell r="CC582" t="str">
            <v>วรกมล</v>
          </cell>
          <cell r="CD582"/>
          <cell r="CE582"/>
          <cell r="CF582"/>
          <cell r="CG582"/>
          <cell r="CH582"/>
          <cell r="CI582"/>
          <cell r="CJ582"/>
          <cell r="CK582"/>
          <cell r="CL582"/>
          <cell r="CM582"/>
          <cell r="CN582"/>
          <cell r="CO582"/>
        </row>
        <row r="583">
          <cell r="B583">
            <v>2039</v>
          </cell>
          <cell r="C583">
            <v>577</v>
          </cell>
          <cell r="D583">
            <v>30</v>
          </cell>
          <cell r="E583">
            <v>9</v>
          </cell>
          <cell r="F583">
            <v>2565</v>
          </cell>
          <cell r="G583">
            <v>800014213881</v>
          </cell>
          <cell r="H583" t="str">
            <v>นาย</v>
          </cell>
          <cell r="I583" t="str">
            <v>วุฒิชัย</v>
          </cell>
          <cell r="J583" t="str">
            <v>แซ่ตั้ง</v>
          </cell>
          <cell r="K583">
            <v>3501900463114</v>
          </cell>
          <cell r="L583" t="str">
            <v>สารภี</v>
          </cell>
          <cell r="M583" t="str">
            <v>เชียงใหม่ 3</v>
          </cell>
          <cell r="N583">
            <v>8</v>
          </cell>
          <cell r="O583" t="str">
            <v>สินเชื่อธนาคารประชาชน</v>
          </cell>
          <cell r="P583" t="str">
            <v>1.บุคคลค้ำประกัน</v>
          </cell>
          <cell r="Q583">
            <v>99182.720000000001</v>
          </cell>
          <cell r="R583">
            <v>8862.4500000000007</v>
          </cell>
          <cell r="S583" t="str">
            <v>แขวงเชียงใหม่</v>
          </cell>
          <cell r="T583" t="str">
            <v>ผบ.13872</v>
          </cell>
          <cell r="U583" t="str">
            <v>2559</v>
          </cell>
          <cell r="V583" t="str">
            <v>ผบ.729</v>
          </cell>
          <cell r="W583">
            <v>2560</v>
          </cell>
          <cell r="X583"/>
          <cell r="Y583"/>
          <cell r="Z583"/>
          <cell r="AA583">
            <v>20</v>
          </cell>
          <cell r="AB583">
            <v>2</v>
          </cell>
          <cell r="AC583">
            <v>2560</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30/9/2565)//กำลังดำเนินการสืบทรัพย์//*สืบทั้ง3คน//สืบแล้ว รายงานผลวันที่ 30/1/2566</v>
          </cell>
          <cell r="BC583">
            <v>1500</v>
          </cell>
          <cell r="BD583">
            <v>25</v>
          </cell>
          <cell r="BE583">
            <v>9</v>
          </cell>
          <cell r="BF583">
            <v>2566</v>
          </cell>
          <cell r="BG583">
            <v>0</v>
          </cell>
          <cell r="BH583" t="str">
            <v>-</v>
          </cell>
          <cell r="BI583" t="str">
            <v>-</v>
          </cell>
          <cell r="BJ583" t="str">
            <v>-</v>
          </cell>
          <cell r="BK583">
            <v>0</v>
          </cell>
          <cell r="BL583">
            <v>1380</v>
          </cell>
          <cell r="BM583">
            <v>0</v>
          </cell>
          <cell r="BN583" t="str">
            <v/>
          </cell>
          <cell r="BO583" t="str">
            <v/>
          </cell>
          <cell r="BP583" t="str">
            <v/>
          </cell>
          <cell r="BQ583" t="str">
            <v>-</v>
          </cell>
          <cell r="BR583" t="str">
            <v>-</v>
          </cell>
          <cell r="BS583" t="str">
            <v>-</v>
          </cell>
          <cell r="BT583" t="str">
            <v>นายวุฒิชัย แซ่ตั้ง</v>
          </cell>
          <cell r="BU583">
            <v>0</v>
          </cell>
          <cell r="BV583" t="str">
            <v>1.นายวุฒิชัย  แซ่ตั้ง
2.นางสาววรรณวิภา  จ๊ะนะ
3.นายกิตติ  มีมาเมิน
4.นางสาวหฤทัย  แซ่ตั้ง
5.นายสมพร  ศรีจันทร์</v>
          </cell>
          <cell r="BW583" t="str">
            <v>จำเลยที่ 1
คู่สมรสจำเลยที่ 1
จำเลยที่ 2
คู่สมรสจำเลยที่ 2
จำเลยที่3</v>
          </cell>
          <cell r="BX583" t="str">
            <v>3-5019-00463-11-3
1-5099-00883-75-0
3-5002-00285-13-1
3-5019-00463-13-0
5-5019-90009-44-8</v>
          </cell>
          <cell r="BY583"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3" t="str">
            <v>พบทรัพย์</v>
          </cell>
          <cell r="CA583"/>
          <cell r="CB583">
            <v>5</v>
          </cell>
          <cell r="CC583" t="str">
            <v>วรกมล</v>
          </cell>
          <cell r="CD583"/>
          <cell r="CE583"/>
          <cell r="CF583"/>
          <cell r="CG583"/>
          <cell r="CH583"/>
          <cell r="CI583"/>
          <cell r="CJ583"/>
          <cell r="CK583" t="str">
            <v>จันทร์นิภา</v>
          </cell>
          <cell r="CL583"/>
          <cell r="CM583"/>
          <cell r="CN583"/>
          <cell r="CO583"/>
        </row>
        <row r="584">
          <cell r="B584">
            <v>2040</v>
          </cell>
          <cell r="C584">
            <v>578</v>
          </cell>
          <cell r="D584">
            <v>30</v>
          </cell>
          <cell r="E584">
            <v>9</v>
          </cell>
          <cell r="F584">
            <v>2565</v>
          </cell>
          <cell r="G584">
            <v>853552001770</v>
          </cell>
          <cell r="H584" t="str">
            <v>นาย</v>
          </cell>
          <cell r="I584" t="str">
            <v>วุฒิชัย</v>
          </cell>
          <cell r="J584" t="str">
            <v>แซ่ตั้ง</v>
          </cell>
          <cell r="K584">
            <v>3501900463113</v>
          </cell>
          <cell r="L584" t="str">
            <v>หางดง</v>
          </cell>
          <cell r="M584" t="str">
            <v>เชียงใหม่ 3</v>
          </cell>
          <cell r="N584">
            <v>8</v>
          </cell>
          <cell r="O584" t="str">
            <v>สินเชื่อธนาคารประชาชน</v>
          </cell>
          <cell r="P584" t="str">
            <v>1.บุคคลค้ำประกัน</v>
          </cell>
          <cell r="Q584">
            <v>503133.56</v>
          </cell>
          <cell r="R584">
            <v>49758.75</v>
          </cell>
          <cell r="S584" t="str">
            <v>แขวงเชียงใหม่</v>
          </cell>
          <cell r="T584" t="str">
            <v>ผบ.3226</v>
          </cell>
          <cell r="U584" t="str">
            <v>2559</v>
          </cell>
          <cell r="V584" t="str">
            <v>ผบ.364</v>
          </cell>
          <cell r="W584">
            <v>2560</v>
          </cell>
          <cell r="X584"/>
          <cell r="Y584"/>
          <cell r="Z584"/>
          <cell r="AA584">
            <v>27</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30/9/2565)//กำลังดำเนินการสืบทรัพย์//*ใช้ผลสืบของ 2039 เนื่องจากมีจำเลยคนเดียว//สืบแล้ว รายงานผลวันที่ 30/1/2566</v>
          </cell>
          <cell r="BC584" t="str">
            <v/>
          </cell>
          <cell r="BD584" t="str">
            <v/>
          </cell>
          <cell r="BE584" t="str">
            <v/>
          </cell>
          <cell r="BF584" t="str">
            <v/>
          </cell>
          <cell r="BG584" t="str">
            <v/>
          </cell>
          <cell r="BH584" t="str">
            <v/>
          </cell>
          <cell r="BI584" t="str">
            <v/>
          </cell>
          <cell r="BJ584" t="str">
            <v/>
          </cell>
          <cell r="BK584" t="str">
            <v/>
          </cell>
          <cell r="BL584" t="str">
            <v/>
          </cell>
          <cell r="BM584" t="str">
            <v/>
          </cell>
          <cell r="BN584" t="str">
            <v/>
          </cell>
          <cell r="BO584" t="str">
            <v/>
          </cell>
          <cell r="BP584" t="str">
            <v/>
          </cell>
          <cell r="BQ584" t="str">
            <v/>
          </cell>
          <cell r="BR584" t="str">
            <v/>
          </cell>
          <cell r="BS584" t="str">
            <v/>
          </cell>
          <cell r="BT584" t="str">
            <v>นายวุฒิชัย แซ่ตั้ง</v>
          </cell>
          <cell r="BU584">
            <v>0</v>
          </cell>
          <cell r="BV584" t="str">
            <v>1.นายวุฒิชัย  แซ่ตั้ง
2.นางสาววรรณวิภา  จ๊ะนะ</v>
          </cell>
          <cell r="BW584" t="str">
            <v>จำเลยที่ 1
คู่สมรสจำเลยที่ 1</v>
          </cell>
          <cell r="BX584" t="str">
            <v>3-5019-00463-11-3
1-5099-00883-75-0</v>
          </cell>
          <cell r="BY584" t="str">
            <v>ไม่พบว่ามีกรรมสิทธิ์ในที่ดิน อ.สารภี  จ.เชียงใหม่
'ไม่พบว่ามีกรรมสิทธิ์ในที่ดิน อ.สารภี  จ.เชียงใหม่</v>
          </cell>
          <cell r="BZ584" t="str">
            <v>ไม่พบทรัพย์</v>
          </cell>
          <cell r="CA584"/>
          <cell r="CB584">
            <v>2</v>
          </cell>
          <cell r="CC584" t="str">
            <v>วรกมล</v>
          </cell>
          <cell r="CD584"/>
          <cell r="CE584"/>
          <cell r="CF584"/>
          <cell r="CG584"/>
          <cell r="CH584"/>
          <cell r="CI584"/>
          <cell r="CJ584"/>
          <cell r="CK584" t="str">
            <v>จันทร์นิภา</v>
          </cell>
          <cell r="CL584"/>
          <cell r="CM584"/>
          <cell r="CN584"/>
          <cell r="CO584"/>
        </row>
        <row r="585">
          <cell r="B585">
            <v>2041</v>
          </cell>
          <cell r="C585">
            <v>579</v>
          </cell>
          <cell r="D585">
            <v>30</v>
          </cell>
          <cell r="E585">
            <v>9</v>
          </cell>
          <cell r="F585">
            <v>2565</v>
          </cell>
          <cell r="G585">
            <v>800005518579</v>
          </cell>
          <cell r="H585" t="str">
            <v>จ.ส.ต.</v>
          </cell>
          <cell r="I585" t="str">
            <v>พิสิษฎิ์ผล(เยียน)</v>
          </cell>
          <cell r="J585" t="str">
            <v>ชุ่มเย็น</v>
          </cell>
          <cell r="K585">
            <v>3501900181568</v>
          </cell>
          <cell r="L585" t="str">
            <v>สารภี</v>
          </cell>
          <cell r="M585" t="str">
            <v>เชียงใหม่ 3</v>
          </cell>
          <cell r="N585">
            <v>8</v>
          </cell>
          <cell r="O585" t="str">
            <v>สินเชื่อสวัสดิการ</v>
          </cell>
          <cell r="P585" t="str">
            <v>1.บุคคลค้ำประกัน</v>
          </cell>
          <cell r="Q585">
            <v>606590.15</v>
          </cell>
          <cell r="R585">
            <v>233675.21</v>
          </cell>
          <cell r="S585" t="str">
            <v>จังหวัดเชียงใหม่</v>
          </cell>
          <cell r="T585" t="str">
            <v>ผบ.15855</v>
          </cell>
          <cell r="U585" t="str">
            <v>2558</v>
          </cell>
          <cell r="V585" t="str">
            <v>ผบ.2408</v>
          </cell>
          <cell r="W585">
            <v>2558</v>
          </cell>
          <cell r="X585"/>
          <cell r="Y585"/>
          <cell r="Z585"/>
          <cell r="AA585">
            <v>25</v>
          </cell>
          <cell r="AB585">
            <v>11</v>
          </cell>
          <cell r="AC585">
            <v>2558</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จ.ส.ต.พิสิษฎิ์ผล(เยียน) ชุ่มเย็น</v>
          </cell>
          <cell r="BU585">
            <v>823757010036</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2042</v>
          </cell>
          <cell r="C586">
            <v>580</v>
          </cell>
          <cell r="D586">
            <v>2</v>
          </cell>
          <cell r="E586">
            <v>8</v>
          </cell>
          <cell r="F586">
            <v>2565</v>
          </cell>
          <cell r="G586">
            <v>800038966407</v>
          </cell>
          <cell r="H586" t="str">
            <v>นางสาว</v>
          </cell>
          <cell r="I586" t="str">
            <v>กรรณิการ์</v>
          </cell>
          <cell r="J586" t="str">
            <v>วงค์ลังการ์</v>
          </cell>
          <cell r="K586">
            <v>1509900499968</v>
          </cell>
          <cell r="L586" t="str">
            <v>ถนนทิพย์เนตร</v>
          </cell>
          <cell r="M586" t="str">
            <v>เชียงใหม่ 1</v>
          </cell>
          <cell r="N586">
            <v>8</v>
          </cell>
          <cell r="O586" t="str">
            <v>สินเชื่อธนาคารประชาชน</v>
          </cell>
          <cell r="P586" t="str">
            <v>1.บุคคลค้ำประกัน</v>
          </cell>
          <cell r="Q586">
            <v>97520</v>
          </cell>
          <cell r="R586">
            <v>29047.08</v>
          </cell>
          <cell r="S586" t="str">
            <v>จังหวัดฮอด</v>
          </cell>
          <cell r="T586" t="str">
            <v>ผบ.1132</v>
          </cell>
          <cell r="U586">
            <v>2561</v>
          </cell>
          <cell r="V586" t="str">
            <v>ผบ.1398</v>
          </cell>
          <cell r="W586">
            <v>2561</v>
          </cell>
          <cell r="X586">
            <v>28</v>
          </cell>
          <cell r="Y586">
            <v>11</v>
          </cell>
          <cell r="Z586">
            <v>2561</v>
          </cell>
          <cell r="AA586">
            <v>27</v>
          </cell>
          <cell r="AB586">
            <v>2</v>
          </cell>
          <cell r="AC586">
            <v>2560</v>
          </cell>
          <cell r="AD586">
            <v>28</v>
          </cell>
          <cell r="AE586">
            <v>11</v>
          </cell>
          <cell r="AF586">
            <v>2561</v>
          </cell>
          <cell r="AG586">
            <v>23</v>
          </cell>
          <cell r="AH586">
            <v>4</v>
          </cell>
          <cell r="AI586">
            <v>2562</v>
          </cell>
          <cell r="AJ586"/>
          <cell r="AK586"/>
          <cell r="AL586"/>
          <cell r="AM586"/>
          <cell r="AN586"/>
          <cell r="AO586"/>
          <cell r="AP586"/>
          <cell r="AQ586"/>
          <cell r="AR586"/>
          <cell r="AS586"/>
          <cell r="AT586"/>
          <cell r="AU586"/>
          <cell r="AV586"/>
          <cell r="AW586"/>
          <cell r="AX586"/>
          <cell r="AY586"/>
          <cell r="AZ586"/>
          <cell r="BA586"/>
          <cell r="BB586" t="str">
            <v>สืบทรัพย์ สำนักงานอื่นฟ้อง (คำสั่ง 2/8/2565)//กำลังดำเนินการสืบทรัพย์//สืบแล้ว รายงานวันที่ 5/1/2566</v>
          </cell>
          <cell r="BC586" t="str">
            <v>0
1200</v>
          </cell>
          <cell r="BD586" t="str">
            <v>8
8</v>
          </cell>
          <cell r="BE586" t="str">
            <v>1
3</v>
          </cell>
          <cell r="BF586" t="str">
            <v>2567
2567</v>
          </cell>
          <cell r="BG586">
            <v>0</v>
          </cell>
          <cell r="BH586" t="str">
            <v>-</v>
          </cell>
          <cell r="BI586" t="str">
            <v>-</v>
          </cell>
          <cell r="BJ586" t="str">
            <v>-</v>
          </cell>
          <cell r="BK586">
            <v>0</v>
          </cell>
          <cell r="BL586" t="str">
            <v>1785
300</v>
          </cell>
          <cell r="BM586">
            <v>0</v>
          </cell>
          <cell r="BN586">
            <v>8</v>
          </cell>
          <cell r="BO586">
            <v>3</v>
          </cell>
          <cell r="BP586">
            <v>2567</v>
          </cell>
          <cell r="BQ586" t="str">
            <v>-</v>
          </cell>
          <cell r="BR586" t="str">
            <v>-</v>
          </cell>
          <cell r="BS586" t="str">
            <v>-</v>
          </cell>
          <cell r="BT586" t="str">
            <v>นางสาวกรรณิการ์ วงค์ลังการ์</v>
          </cell>
          <cell r="BU586">
            <v>823561010657</v>
          </cell>
          <cell r="BV586" t="str">
            <v>1.นางสาวกรรณิการ์  วงค์ลังการ์
2.นางสาวดวงพร  แจ่มแจ้ง
3.นางสาวรัตนา  หน่อคำหล้า
4.นายเสวก  คำมา</v>
          </cell>
          <cell r="BW586" t="str">
            <v>จำเลยที่ 1
จำเลยที่ 2
จำเลยที่ 3
คู่สมรสจำเลยที่ 3</v>
          </cell>
          <cell r="BX586" t="str">
            <v>1-5099-00499-96-8
1-5806-00029-78-0
3-5603-00136-28-5
3-5015-00010-77-4</v>
          </cell>
          <cell r="BY586"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6" t="str">
            <v>พบทรัพย์</v>
          </cell>
          <cell r="CA586"/>
          <cell r="CB586">
            <v>4</v>
          </cell>
          <cell r="CC586" t="str">
            <v>วรกมล</v>
          </cell>
          <cell r="CD586"/>
          <cell r="CE586"/>
          <cell r="CF586"/>
          <cell r="CG586"/>
          <cell r="CH586"/>
          <cell r="CI586"/>
          <cell r="CJ586"/>
          <cell r="CK586" t="str">
            <v>จันทร์นิภา</v>
          </cell>
          <cell r="CL586"/>
          <cell r="CM586"/>
          <cell r="CN586"/>
          <cell r="CO586"/>
        </row>
        <row r="587">
          <cell r="B587">
            <v>2043</v>
          </cell>
          <cell r="C587">
            <v>581</v>
          </cell>
          <cell r="D587">
            <v>5</v>
          </cell>
          <cell r="E587">
            <v>9</v>
          </cell>
          <cell r="F587">
            <v>2565</v>
          </cell>
          <cell r="G587">
            <v>800056466371</v>
          </cell>
          <cell r="H587" t="str">
            <v>นาย</v>
          </cell>
          <cell r="I587" t="str">
            <v>นพดล</v>
          </cell>
          <cell r="J587" t="str">
            <v>ขาวสวย</v>
          </cell>
          <cell r="K587">
            <v>3500500271666</v>
          </cell>
          <cell r="L587" t="str">
            <v>ช้างคลาน</v>
          </cell>
          <cell r="M587" t="str">
            <v>เชียงใหม่ 1</v>
          </cell>
          <cell r="N587">
            <v>8</v>
          </cell>
          <cell r="O587" t="str">
            <v>สินเชื่อธนาคารประชาชน</v>
          </cell>
          <cell r="P587" t="str">
            <v>1.บุคคลค้ำประกัน</v>
          </cell>
          <cell r="Q587">
            <v>83328</v>
          </cell>
          <cell r="R587">
            <v>42322.74</v>
          </cell>
          <cell r="S587" t="str">
            <v>แขวงเชียงใหม่</v>
          </cell>
          <cell r="T587" t="str">
            <v>ผบE1984</v>
          </cell>
          <cell r="U587">
            <v>2565</v>
          </cell>
          <cell r="V587" t="str">
            <v>ผบE5483</v>
          </cell>
          <cell r="W587">
            <v>2565</v>
          </cell>
          <cell r="X587">
            <v>1</v>
          </cell>
          <cell r="Y587">
            <v>8</v>
          </cell>
          <cell r="Z587">
            <v>2565</v>
          </cell>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5/9/2565)//กำลังดำเนินการสืบทรัพย์//สืบแล้ว รายงานวันที่ 5/1/2566</v>
          </cell>
          <cell r="BC587">
            <v>900</v>
          </cell>
          <cell r="BD587">
            <v>8</v>
          </cell>
          <cell r="BE587">
            <v>3</v>
          </cell>
          <cell r="BF587">
            <v>2567</v>
          </cell>
          <cell r="BG587">
            <v>0</v>
          </cell>
          <cell r="BH587" t="str">
            <v>-</v>
          </cell>
          <cell r="BI587" t="str">
            <v>-</v>
          </cell>
          <cell r="BJ587" t="str">
            <v>-</v>
          </cell>
          <cell r="BK587">
            <v>0</v>
          </cell>
          <cell r="BL587">
            <v>1190</v>
          </cell>
          <cell r="BM587">
            <v>0</v>
          </cell>
          <cell r="BN587" t="str">
            <v/>
          </cell>
          <cell r="BO587" t="str">
            <v/>
          </cell>
          <cell r="BP587" t="str">
            <v/>
          </cell>
          <cell r="BQ587" t="str">
            <v>-</v>
          </cell>
          <cell r="BR587" t="str">
            <v>-</v>
          </cell>
          <cell r="BS587" t="str">
            <v>-</v>
          </cell>
          <cell r="BT587" t="str">
            <v>นายนพดล ขาวสวย</v>
          </cell>
          <cell r="BU587">
            <v>823560011126</v>
          </cell>
          <cell r="BV587" t="str">
            <v>1.นายนพดล  ขาวสวย
2.นางสุภาพร  ขันตี
3.นายเสนอ  ศรีวิเศษ</v>
          </cell>
          <cell r="BW587" t="str">
            <v>จำเลยที่ 1
คู่สมรสจำเลยที่ 1
จำเลยที่ 2</v>
          </cell>
          <cell r="BX587" t="str">
            <v>3-5005-00271-66-6
3-5005-00558-23-0
3-5099-00043-33-2</v>
          </cell>
          <cell r="BY587"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7" t="str">
            <v>พบทรัพย์</v>
          </cell>
          <cell r="CA587"/>
          <cell r="CB587">
            <v>3</v>
          </cell>
          <cell r="CC587" t="str">
            <v>วรกมล</v>
          </cell>
          <cell r="CD587"/>
          <cell r="CE587"/>
          <cell r="CF587"/>
          <cell r="CG587"/>
          <cell r="CH587"/>
          <cell r="CI587"/>
          <cell r="CJ587"/>
          <cell r="CK587"/>
          <cell r="CL587"/>
          <cell r="CM587"/>
          <cell r="CN587"/>
          <cell r="CO587"/>
        </row>
        <row r="588">
          <cell r="B588">
            <v>2044</v>
          </cell>
          <cell r="C588">
            <v>582</v>
          </cell>
          <cell r="D588">
            <v>7</v>
          </cell>
          <cell r="E588">
            <v>9</v>
          </cell>
          <cell r="F588">
            <v>2565</v>
          </cell>
          <cell r="G588">
            <v>800022288867</v>
          </cell>
          <cell r="H588" t="str">
            <v>นาย</v>
          </cell>
          <cell r="I588" t="str">
            <v xml:space="preserve">วรวิทย์ </v>
          </cell>
          <cell r="J588" t="str">
            <v>พุกเข้ม</v>
          </cell>
          <cell r="K588">
            <v>1609900006502</v>
          </cell>
          <cell r="L588" t="str">
            <v>หนองหอย</v>
          </cell>
          <cell r="M588" t="str">
            <v>เชียงใหม่ 1</v>
          </cell>
          <cell r="N588">
            <v>8</v>
          </cell>
          <cell r="O588" t="str">
            <v>สินเชื่อธนาคารประชาชน</v>
          </cell>
          <cell r="P588" t="str">
            <v>1.บุคคลค้ำประกัน</v>
          </cell>
          <cell r="Q588">
            <v>35552</v>
          </cell>
          <cell r="R588">
            <v>14279.84</v>
          </cell>
          <cell r="S588" t="str">
            <v>แขวงนครสวรรค์</v>
          </cell>
          <cell r="T588" t="str">
            <v>ผบ.5493</v>
          </cell>
          <cell r="U588">
            <v>2558</v>
          </cell>
          <cell r="V588" t="str">
            <v>ผบ.5669</v>
          </cell>
          <cell r="W588">
            <v>2558</v>
          </cell>
          <cell r="X588">
            <v>23</v>
          </cell>
          <cell r="Y588">
            <v>12</v>
          </cell>
          <cell r="Z588">
            <v>2558</v>
          </cell>
          <cell r="AA588"/>
          <cell r="AB588"/>
          <cell r="AC588"/>
          <cell r="AD588">
            <v>23</v>
          </cell>
          <cell r="AE588">
            <v>12</v>
          </cell>
          <cell r="AF588">
            <v>2558</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7/9/2565)//กำลังดำเนินการสืบทรัพย์//สืบแล้ว รายงานวันที่ 5/1/2566</v>
          </cell>
          <cell r="BC588">
            <v>1200</v>
          </cell>
          <cell r="BD588">
            <v>5</v>
          </cell>
          <cell r="BE588">
            <v>3</v>
          </cell>
          <cell r="BF588">
            <v>2567</v>
          </cell>
          <cell r="BG588">
            <v>0</v>
          </cell>
          <cell r="BH588" t="str">
            <v>-</v>
          </cell>
          <cell r="BI588" t="str">
            <v>-</v>
          </cell>
          <cell r="BJ588" t="str">
            <v>-</v>
          </cell>
          <cell r="BK588">
            <v>0</v>
          </cell>
          <cell r="BL588">
            <v>1930</v>
          </cell>
          <cell r="BM588">
            <v>0</v>
          </cell>
          <cell r="BN588" t="str">
            <v/>
          </cell>
          <cell r="BO588" t="str">
            <v/>
          </cell>
          <cell r="BP588" t="str">
            <v/>
          </cell>
          <cell r="BQ588" t="str">
            <v>-</v>
          </cell>
          <cell r="BR588" t="str">
            <v>-</v>
          </cell>
          <cell r="BS588" t="str">
            <v>-</v>
          </cell>
          <cell r="BT588" t="str">
            <v>นายวรวิทย์  พุกเข้ม</v>
          </cell>
          <cell r="BU588">
            <v>883161020001</v>
          </cell>
          <cell r="BV588" t="str">
            <v>1.นายวรวิทย์หรือกำชัย พุกเข้ม
2.นายอนุสรณ์ ลำนักเนตร
3.นายทนงศักดิ์ เต๋วิยะ
4.นางกัญญา ชัยวงค์</v>
          </cell>
          <cell r="BW588" t="str">
            <v>จำเลยที่ 1
จำเลยที่ 2
จำเลยที่ 3
คู่สมรสจำเลยที่ 3</v>
          </cell>
          <cell r="BX588" t="str">
            <v>1-6099-00006-50-2
1-5010-90004-84-6
3-5012-00936-54-0
3-5015-00494-71-2</v>
          </cell>
          <cell r="BY588"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2045</v>
          </cell>
          <cell r="C589">
            <v>583</v>
          </cell>
          <cell r="D589">
            <v>12</v>
          </cell>
          <cell r="E589">
            <v>9</v>
          </cell>
          <cell r="F589">
            <v>2565</v>
          </cell>
          <cell r="G589">
            <v>800033929228</v>
          </cell>
          <cell r="H589" t="str">
            <v>นาย</v>
          </cell>
          <cell r="I589" t="str">
            <v>ธเนศวร</v>
          </cell>
          <cell r="J589" t="str">
            <v>จินดารัตน์</v>
          </cell>
          <cell r="K589">
            <v>1549900047633</v>
          </cell>
          <cell r="L589" t="str">
            <v>เชียงใหม่</v>
          </cell>
          <cell r="M589" t="str">
            <v>เชียงใหม่ 1</v>
          </cell>
          <cell r="N589">
            <v>8</v>
          </cell>
          <cell r="O589" t="str">
            <v>สินเชื่อธนาคารประชาชน</v>
          </cell>
          <cell r="P589" t="str">
            <v>1.บุคคลค้ำประกัน</v>
          </cell>
          <cell r="Q589">
            <v>47221.66</v>
          </cell>
          <cell r="R589">
            <v>7661.13</v>
          </cell>
          <cell r="S589" t="str">
            <v>จังหวัดแพร่</v>
          </cell>
          <cell r="T589" t="str">
            <v>ผบ.3376</v>
          </cell>
          <cell r="U589">
            <v>2558</v>
          </cell>
          <cell r="V589" t="str">
            <v>ผบ.190</v>
          </cell>
          <cell r="W589">
            <v>2558</v>
          </cell>
          <cell r="X589">
            <v>8</v>
          </cell>
          <cell r="Y589">
            <v>2</v>
          </cell>
          <cell r="Z589">
            <v>2559</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12/9/2565)//กำลังดำเนินการสืบทรัพย์//สืบแล้ว รายงานวันที่ 5/1/2566</v>
          </cell>
          <cell r="BC589" t="str">
            <v>0
900</v>
          </cell>
          <cell r="BD589" t="str">
            <v>8
8</v>
          </cell>
          <cell r="BE589" t="str">
            <v>1
3</v>
          </cell>
          <cell r="BF589" t="str">
            <v>2567
2567</v>
          </cell>
          <cell r="BG589">
            <v>0</v>
          </cell>
          <cell r="BH589" t="str">
            <v>-</v>
          </cell>
          <cell r="BI589" t="str">
            <v>-</v>
          </cell>
          <cell r="BJ589" t="str">
            <v>-</v>
          </cell>
          <cell r="BK589">
            <v>0</v>
          </cell>
          <cell r="BL589" t="str">
            <v>945
195</v>
          </cell>
          <cell r="BM589">
            <v>0</v>
          </cell>
          <cell r="BN589" t="str">
            <v/>
          </cell>
          <cell r="BO589" t="str">
            <v/>
          </cell>
          <cell r="BP589" t="str">
            <v/>
          </cell>
          <cell r="BQ589" t="str">
            <v>-</v>
          </cell>
          <cell r="BR589" t="str">
            <v>-</v>
          </cell>
          <cell r="BS589" t="str">
            <v>-</v>
          </cell>
          <cell r="BT589" t="str">
            <v>นายธเนศวร จินดารัตน์</v>
          </cell>
          <cell r="BU589">
            <v>823558010508</v>
          </cell>
          <cell r="BV589" t="str">
            <v>1.นายธเนศวร จินดารัตน์
2.นางสาวนริศรา ขอนเคียน
3.นางสาวจริญญา ยศเพ็ชรกาศ</v>
          </cell>
          <cell r="BW589" t="str">
            <v>จำเลยที่ 1
จำเลยที่ 2
จำเลยที่ 3</v>
          </cell>
          <cell r="BX589" t="str">
            <v>1-5499-00047-63-3
1-5499-00146-31-3
1-5101-00129-09-2</v>
          </cell>
          <cell r="BY58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2046</v>
          </cell>
          <cell r="C590">
            <v>584</v>
          </cell>
          <cell r="D590">
            <v>12</v>
          </cell>
          <cell r="E590">
            <v>9</v>
          </cell>
          <cell r="F590">
            <v>2565</v>
          </cell>
          <cell r="G590">
            <v>800041047674</v>
          </cell>
          <cell r="H590" t="str">
            <v>นางสาว</v>
          </cell>
          <cell r="I590" t="str">
            <v>เนตรนรินทร์</v>
          </cell>
          <cell r="J590" t="str">
            <v>ปินไข</v>
          </cell>
          <cell r="K590">
            <v>1520800052513</v>
          </cell>
          <cell r="L590" t="str">
            <v>ถนนทิพย์เนตร</v>
          </cell>
          <cell r="M590" t="str">
            <v>เชียงใหม่ 1</v>
          </cell>
          <cell r="N590">
            <v>8</v>
          </cell>
          <cell r="O590" t="str">
            <v>สินเชื่อธนาคารประชาชน</v>
          </cell>
          <cell r="P590" t="str">
            <v>1.บุคคลค้ำประกัน</v>
          </cell>
          <cell r="Q590">
            <v>60000</v>
          </cell>
          <cell r="R590">
            <v>11688.86</v>
          </cell>
          <cell r="S590" t="str">
            <v>แขวงลำปาง</v>
          </cell>
          <cell r="T590" t="str">
            <v>ผบ.1813</v>
          </cell>
          <cell r="U590">
            <v>2559</v>
          </cell>
          <cell r="V590" t="str">
            <v>ผบ.4646</v>
          </cell>
          <cell r="W590">
            <v>2559</v>
          </cell>
          <cell r="X590">
            <v>9</v>
          </cell>
          <cell r="Y590">
            <v>8</v>
          </cell>
          <cell r="Z590">
            <v>2559</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12/9/2565)//กำลังดำเนินการสืบทรัพย์//รายงานผลสืบทรัพย์วันที่ 19-12-65</v>
          </cell>
          <cell r="BC590">
            <v>1200</v>
          </cell>
          <cell r="BD590">
            <v>28</v>
          </cell>
          <cell r="BE590">
            <v>8</v>
          </cell>
          <cell r="BF590">
            <v>2566</v>
          </cell>
          <cell r="BG590">
            <v>0</v>
          </cell>
          <cell r="BH590" t="str">
            <v>-</v>
          </cell>
          <cell r="BI590" t="str">
            <v>-</v>
          </cell>
          <cell r="BJ590" t="str">
            <v>-</v>
          </cell>
          <cell r="BK590">
            <v>0</v>
          </cell>
          <cell r="BL590">
            <v>2360</v>
          </cell>
          <cell r="BM590">
            <v>0</v>
          </cell>
          <cell r="BN590" t="str">
            <v/>
          </cell>
          <cell r="BO590" t="str">
            <v/>
          </cell>
          <cell r="BP590" t="str">
            <v/>
          </cell>
          <cell r="BQ590" t="str">
            <v>-</v>
          </cell>
          <cell r="BR590" t="str">
            <v>-</v>
          </cell>
          <cell r="BS590" t="str">
            <v>-</v>
          </cell>
          <cell r="BT590" t="str">
            <v>นางสาวเนตรนรินทร์ ปินไข</v>
          </cell>
          <cell r="BU590">
            <v>823558011311</v>
          </cell>
          <cell r="BV590" t="str">
            <v>1.นางสาวเนตรนรินทร์ ปินไข
2.นายนัฐพล บรรลือหาญ
3.นายศรรามหรือพชรภพ บุญปิง
4.นายวีระชัย สมช่วง</v>
          </cell>
          <cell r="BW590" t="str">
            <v>จำเลยที่ 1
คู่สมรสจำเลยที่ 1
จำเลยที่ 2
จำเลยที่ 3</v>
          </cell>
          <cell r="BX590" t="str">
            <v>1-5208-00052-51-3
1-1004-00231-69-4
1-6299-00270-08-1
1-5099-01031-75-7</v>
          </cell>
          <cell r="BY590"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0" t="str">
            <v>ไม่พบทรัพย์</v>
          </cell>
          <cell r="CA590"/>
          <cell r="CB590">
            <v>4</v>
          </cell>
          <cell r="CC590" t="str">
            <v>วรกมล</v>
          </cell>
          <cell r="CD590"/>
          <cell r="CE590"/>
          <cell r="CF590"/>
          <cell r="CG590"/>
          <cell r="CH590"/>
          <cell r="CI590"/>
          <cell r="CJ590"/>
          <cell r="CK590"/>
          <cell r="CL590"/>
          <cell r="CM590">
            <v>243468</v>
          </cell>
          <cell r="CN590"/>
          <cell r="CO590"/>
        </row>
        <row r="591">
          <cell r="B591">
            <v>2047</v>
          </cell>
          <cell r="C591">
            <v>585</v>
          </cell>
          <cell r="D591">
            <v>12</v>
          </cell>
          <cell r="E591">
            <v>9</v>
          </cell>
          <cell r="F591">
            <v>2565</v>
          </cell>
          <cell r="G591">
            <v>800041050595</v>
          </cell>
          <cell r="H591" t="str">
            <v>นาย</v>
          </cell>
          <cell r="I591" t="str">
            <v>สงคราม</v>
          </cell>
          <cell r="J591" t="str">
            <v>บุญปิง</v>
          </cell>
          <cell r="K591">
            <v>1629900270081</v>
          </cell>
          <cell r="L591" t="str">
            <v>ถนนทิพย์เนตร</v>
          </cell>
          <cell r="M591" t="str">
            <v>เชียงใหม่ 1</v>
          </cell>
          <cell r="N591">
            <v>8</v>
          </cell>
          <cell r="O591" t="str">
            <v>สินเชื่อธนาคารประชาชน</v>
          </cell>
          <cell r="P591" t="str">
            <v>1.บุคคลค้ำประกัน</v>
          </cell>
          <cell r="Q591">
            <v>57500</v>
          </cell>
          <cell r="R591">
            <v>10523.49</v>
          </cell>
          <cell r="S591" t="str">
            <v>แขวงลำปาง</v>
          </cell>
          <cell r="T591" t="str">
            <v>ผบ.1811</v>
          </cell>
          <cell r="U591">
            <v>2559</v>
          </cell>
          <cell r="V591" t="str">
            <v>ผบ.4644</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t="str">
            <v/>
          </cell>
          <cell r="BD591" t="str">
            <v/>
          </cell>
          <cell r="BE591" t="str">
            <v/>
          </cell>
          <cell r="BF591" t="str">
            <v/>
          </cell>
          <cell r="BG591" t="str">
            <v/>
          </cell>
          <cell r="BH591" t="str">
            <v/>
          </cell>
          <cell r="BI591" t="str">
            <v/>
          </cell>
          <cell r="BJ591" t="str">
            <v/>
          </cell>
          <cell r="BK591" t="str">
            <v/>
          </cell>
          <cell r="BL591" t="str">
            <v/>
          </cell>
          <cell r="BM591" t="str">
            <v/>
          </cell>
          <cell r="BN591" t="str">
            <v/>
          </cell>
          <cell r="BO591" t="str">
            <v/>
          </cell>
          <cell r="BP591" t="str">
            <v/>
          </cell>
          <cell r="BQ591" t="str">
            <v/>
          </cell>
          <cell r="BR591" t="str">
            <v/>
          </cell>
          <cell r="BS591" t="str">
            <v/>
          </cell>
          <cell r="BT591" t="str">
            <v>นายสงคราม บุญปิง</v>
          </cell>
          <cell r="BU591">
            <v>823558011281</v>
          </cell>
          <cell r="BV591" t="str">
            <v>1.นายศรรามหรือพชรภพ บุญปิง
2.นางสาวเนตรนรินทร์ ปินไข
3.นายนัฐพล บรรลือหาญ
4.นายวีระชัย สมช่วง</v>
          </cell>
          <cell r="BW591" t="str">
            <v>จำเลยที่ 1
จำเลยที่ 2
คู่สมรสจำเลยที่ 2
จำเลยที่ 3</v>
          </cell>
          <cell r="BX591" t="str">
            <v>1-6299-00270-08-1
1-5208-00052-51-3
1-1004-00231-69-4
1-5099-01031-75-7</v>
          </cell>
          <cell r="BY591"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2048</v>
          </cell>
          <cell r="C592">
            <v>586</v>
          </cell>
          <cell r="D592">
            <v>7</v>
          </cell>
          <cell r="E592">
            <v>10</v>
          </cell>
          <cell r="F592">
            <v>2565</v>
          </cell>
          <cell r="G592">
            <v>800096429033</v>
          </cell>
          <cell r="H592" t="str">
            <v>จ.ส.ต.หรือนาย</v>
          </cell>
          <cell r="I592" t="str">
            <v>ทวีชัย</v>
          </cell>
          <cell r="J592" t="str">
            <v>พีรพิพัฒน์</v>
          </cell>
          <cell r="K592">
            <v>3570600004236</v>
          </cell>
          <cell r="L592" t="str">
            <v>มหาวิทยาลัยเชียงใหม่</v>
          </cell>
          <cell r="M592" t="str">
            <v>เชียงใหม่ 2</v>
          </cell>
          <cell r="N592">
            <v>8</v>
          </cell>
          <cell r="O592" t="str">
            <v>สินเชื่อธนาคารประชาชน</v>
          </cell>
          <cell r="P592" t="str">
            <v>1.บุคคลค้ำประกัน</v>
          </cell>
          <cell r="Q592">
            <v>32389.91</v>
          </cell>
          <cell r="R592">
            <v>7115.04</v>
          </cell>
          <cell r="S592" t="str">
            <v>แขวงเชียงใหม่</v>
          </cell>
          <cell r="T592" t="str">
            <v>ผบ.884</v>
          </cell>
          <cell r="U592">
            <v>2565</v>
          </cell>
          <cell r="V592" t="str">
            <v>ผบ.1394</v>
          </cell>
          <cell r="W592">
            <v>2565</v>
          </cell>
          <cell r="X592">
            <v>29</v>
          </cell>
          <cell r="Y592">
            <v>8</v>
          </cell>
          <cell r="Z592">
            <v>2565</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7/10/2565)//กำลังดำเนินการสืบทรัพย์//รายงานผลสืบทรพย์วันที่ 11/1/2566</v>
          </cell>
          <cell r="BC592">
            <v>600</v>
          </cell>
          <cell r="BD592">
            <v>14</v>
          </cell>
          <cell r="BE592">
            <v>3</v>
          </cell>
          <cell r="BF592">
            <v>2567</v>
          </cell>
          <cell r="BG592">
            <v>0</v>
          </cell>
          <cell r="BH592" t="str">
            <v>-</v>
          </cell>
          <cell r="BI592" t="str">
            <v>-</v>
          </cell>
          <cell r="BJ592" t="str">
            <v>-</v>
          </cell>
          <cell r="BK592">
            <v>0</v>
          </cell>
          <cell r="BL592">
            <v>1070</v>
          </cell>
          <cell r="BM592">
            <v>0</v>
          </cell>
          <cell r="BN592" t="str">
            <v/>
          </cell>
          <cell r="BO592" t="str">
            <v/>
          </cell>
          <cell r="BP592" t="str">
            <v/>
          </cell>
          <cell r="BQ592" t="str">
            <v>-</v>
          </cell>
          <cell r="BR592" t="str">
            <v>-</v>
          </cell>
          <cell r="BS592" t="str">
            <v>-</v>
          </cell>
          <cell r="BT592" t="str">
            <v>จ.ส.ต.หรือนายทวีชัย พีรพิพัฒน์</v>
          </cell>
          <cell r="BU592">
            <v>883265010198</v>
          </cell>
          <cell r="BV592" t="str">
            <v>1.จ.ส.ต.ทวีชัย  พีรพิพัฒน์
2.นางสาวสำลี  ตะโสรัตน์</v>
          </cell>
          <cell r="BW592" t="str">
            <v>จำเลยที่ 1
จำเลยที่ 2</v>
          </cell>
          <cell r="BX592" t="str">
            <v>3-5706-00004-23-6
3-3101-00575-77-5</v>
          </cell>
          <cell r="BY592"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2" t="str">
            <v>ไม่พบทรัพย์</v>
          </cell>
          <cell r="CA592"/>
          <cell r="CB592">
            <v>2</v>
          </cell>
          <cell r="CC592" t="str">
            <v>วรกมล</v>
          </cell>
          <cell r="CD592"/>
          <cell r="CE592"/>
          <cell r="CF592"/>
          <cell r="CG592"/>
          <cell r="CH592"/>
          <cell r="CI592"/>
          <cell r="CJ592"/>
          <cell r="CK592"/>
          <cell r="CL592"/>
          <cell r="CM592">
            <v>243468</v>
          </cell>
          <cell r="CN592"/>
          <cell r="CO592"/>
        </row>
        <row r="593">
          <cell r="B593">
            <v>2049</v>
          </cell>
          <cell r="C593">
            <v>587</v>
          </cell>
          <cell r="D593">
            <v>7</v>
          </cell>
          <cell r="E593">
            <v>10</v>
          </cell>
          <cell r="F593">
            <v>2565</v>
          </cell>
          <cell r="G593">
            <v>800092782567</v>
          </cell>
          <cell r="H593" t="str">
            <v>นาย</v>
          </cell>
          <cell r="I593" t="str">
            <v>ยอดชัย</v>
          </cell>
          <cell r="J593" t="str">
            <v>ตามิ</v>
          </cell>
          <cell r="K593">
            <v>1500400085392</v>
          </cell>
          <cell r="L593" t="str">
            <v>เชียงดาว</v>
          </cell>
          <cell r="M593" t="str">
            <v>เชียงใหม่ 2</v>
          </cell>
          <cell r="N593">
            <v>8</v>
          </cell>
          <cell r="O593" t="str">
            <v>สินเชื่อแก้ไขปัญหาหนี้นอกระบบPSAระยะที่2</v>
          </cell>
          <cell r="P593" t="str">
            <v>1.บุคคลค้ำประกัน</v>
          </cell>
          <cell r="Q593">
            <v>27555.24</v>
          </cell>
          <cell r="R593">
            <v>4490.3900000000003</v>
          </cell>
          <cell r="S593" t="str">
            <v>แขวงเชียงดาว</v>
          </cell>
          <cell r="T593" t="str">
            <v>ผบE264</v>
          </cell>
          <cell r="U593">
            <v>2565</v>
          </cell>
          <cell r="V593" t="str">
            <v>ผบE457</v>
          </cell>
          <cell r="W593">
            <v>2565</v>
          </cell>
          <cell r="X593">
            <v>18</v>
          </cell>
          <cell r="Y593">
            <v>7</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1800</v>
          </cell>
          <cell r="BD593">
            <v>14</v>
          </cell>
          <cell r="BE593">
            <v>3</v>
          </cell>
          <cell r="BF593">
            <v>2567</v>
          </cell>
          <cell r="BG593">
            <v>0</v>
          </cell>
          <cell r="BH593" t="str">
            <v>-</v>
          </cell>
          <cell r="BI593" t="str">
            <v>-</v>
          </cell>
          <cell r="BJ593" t="str">
            <v>-</v>
          </cell>
          <cell r="BK593">
            <v>0</v>
          </cell>
          <cell r="BL593">
            <v>1505</v>
          </cell>
          <cell r="BM593">
            <v>0</v>
          </cell>
          <cell r="BN593" t="str">
            <v/>
          </cell>
          <cell r="BO593" t="str">
            <v/>
          </cell>
          <cell r="BP593" t="str">
            <v/>
          </cell>
          <cell r="BQ593" t="str">
            <v>-</v>
          </cell>
          <cell r="BR593" t="str">
            <v>-</v>
          </cell>
          <cell r="BS593" t="str">
            <v>-</v>
          </cell>
          <cell r="BT593" t="str">
            <v>นายยอดชัย ตามิ</v>
          </cell>
          <cell r="BU593">
            <v>883265010222</v>
          </cell>
          <cell r="BV593"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3" t="str">
            <v xml:space="preserve">จำเลยที่ 1
คู่สมรสจำเลยที่1
จำเลยที่ 2
คู่สมรสจำเลยที่ 2
จำเลยที่ 3
คู่สมรสจำเลยที่ 3
</v>
          </cell>
          <cell r="BX593" t="str">
            <v>1-5004-00085-39-2
8-5020-73016-41-4
1-5004-00079-81-3
1-5011-00085-98-3
8-5004-84028-32-5
1-5011-00096-67-5</v>
          </cell>
          <cell r="BY59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3" t="str">
            <v>ไม่พบทรัพย์</v>
          </cell>
          <cell r="CA593"/>
          <cell r="CB593">
            <v>6</v>
          </cell>
          <cell r="CC593" t="str">
            <v>วรกมล</v>
          </cell>
          <cell r="CD593"/>
          <cell r="CE593"/>
          <cell r="CF593"/>
          <cell r="CG593"/>
          <cell r="CH593"/>
          <cell r="CI593"/>
          <cell r="CJ593"/>
          <cell r="CK593"/>
          <cell r="CL593"/>
          <cell r="CM593">
            <v>243468</v>
          </cell>
          <cell r="CN593"/>
          <cell r="CO593"/>
        </row>
        <row r="594">
          <cell r="B594">
            <v>2050</v>
          </cell>
          <cell r="C594">
            <v>588</v>
          </cell>
          <cell r="D594">
            <v>7</v>
          </cell>
          <cell r="E594">
            <v>10</v>
          </cell>
          <cell r="F594">
            <v>2565</v>
          </cell>
          <cell r="G594">
            <v>800120355600</v>
          </cell>
          <cell r="H594" t="str">
            <v>นางสาว</v>
          </cell>
          <cell r="I594" t="str">
            <v>จุฑามาศ</v>
          </cell>
          <cell r="J594" t="str">
            <v>กองเมือง</v>
          </cell>
          <cell r="K594">
            <v>1102000091790</v>
          </cell>
          <cell r="L594" t="str">
            <v>เชียงดาว</v>
          </cell>
          <cell r="M594" t="str">
            <v>เชียงใหม่ 2</v>
          </cell>
          <cell r="N594">
            <v>8</v>
          </cell>
          <cell r="O594" t="str">
            <v>สินเชื่อผู้มีรายได้ประจำ Covid-19 (PSA)</v>
          </cell>
          <cell r="P594" t="str">
            <v>1.บุคคลค้ำประกัน</v>
          </cell>
          <cell r="Q594">
            <v>41662.76</v>
          </cell>
          <cell r="R594">
            <v>3000.97</v>
          </cell>
          <cell r="S594" t="str">
            <v>แขวงเชียงดาว</v>
          </cell>
          <cell r="T594" t="str">
            <v>ผบE350</v>
          </cell>
          <cell r="U594">
            <v>2565</v>
          </cell>
          <cell r="V594" t="str">
            <v>ผบE516</v>
          </cell>
          <cell r="W594">
            <v>2565</v>
          </cell>
          <cell r="X594">
            <v>1</v>
          </cell>
          <cell r="Y594">
            <v>8</v>
          </cell>
          <cell r="Z594">
            <v>2565</v>
          </cell>
          <cell r="AA594"/>
          <cell r="AB594"/>
          <cell r="AC594"/>
          <cell r="AD594">
            <v>1</v>
          </cell>
          <cell r="AE594">
            <v>8</v>
          </cell>
          <cell r="AF594">
            <v>2565</v>
          </cell>
          <cell r="AG594">
            <v>17</v>
          </cell>
          <cell r="AH594">
            <v>10</v>
          </cell>
          <cell r="AI594">
            <v>2565</v>
          </cell>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7/10/2565)//กำลังดำเนินการสืบทรัพย์//สืบแล้ว รายงานผล2/2/2566</v>
          </cell>
          <cell r="BC594" t="str">
            <v/>
          </cell>
          <cell r="BD594" t="str">
            <v/>
          </cell>
          <cell r="BE594" t="str">
            <v/>
          </cell>
          <cell r="BF594" t="str">
            <v/>
          </cell>
          <cell r="BG594" t="str">
            <v/>
          </cell>
          <cell r="BH594" t="str">
            <v/>
          </cell>
          <cell r="BI594" t="str">
            <v/>
          </cell>
          <cell r="BJ594" t="str">
            <v/>
          </cell>
          <cell r="BK594" t="str">
            <v/>
          </cell>
          <cell r="BL594" t="str">
            <v/>
          </cell>
          <cell r="BM594" t="str">
            <v/>
          </cell>
          <cell r="BN594" t="str">
            <v/>
          </cell>
          <cell r="BO594" t="str">
            <v/>
          </cell>
          <cell r="BP594" t="str">
            <v/>
          </cell>
          <cell r="BQ594" t="str">
            <v/>
          </cell>
          <cell r="BR594" t="str">
            <v/>
          </cell>
          <cell r="BS594" t="str">
            <v/>
          </cell>
          <cell r="BT594" t="str">
            <v>นางสาวจุฑามาศ กองเมือง</v>
          </cell>
          <cell r="BU594">
            <v>883265010354</v>
          </cell>
          <cell r="BV594" t="str">
            <v>1.นางสาวจุฑามาศ  กองเมือง
2.นายกฤษณา  การแข็ง
3.นางสาววรุณสิริ  กองเมือง</v>
          </cell>
          <cell r="BW594" t="str">
            <v>จำเลยที่ 1
จำเลยที่ 2
จำเลยที่ 3</v>
          </cell>
          <cell r="BX594" t="str">
            <v>1-1020-00091-79-0
3-5803-00006-86-1
1-5099-00878-01-2</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4" t="str">
            <v>ไม่พบทรัพย์</v>
          </cell>
          <cell r="CA594"/>
          <cell r="CB594">
            <v>3</v>
          </cell>
          <cell r="CC594" t="str">
            <v>วรกมล</v>
          </cell>
          <cell r="CD594"/>
          <cell r="CE594"/>
          <cell r="CF594"/>
          <cell r="CG594"/>
          <cell r="CH594"/>
          <cell r="CI594"/>
          <cell r="CJ594"/>
          <cell r="CK594"/>
          <cell r="CL594"/>
          <cell r="CM594"/>
          <cell r="CN594"/>
          <cell r="CO594"/>
        </row>
        <row r="595">
          <cell r="B595">
            <v>2051</v>
          </cell>
          <cell r="C595">
            <v>589</v>
          </cell>
          <cell r="D595">
            <v>7</v>
          </cell>
          <cell r="E595">
            <v>10</v>
          </cell>
          <cell r="F595">
            <v>2565</v>
          </cell>
          <cell r="G595" t="str">
            <v>800120411056,
800089456845,
800113047784</v>
          </cell>
          <cell r="H595" t="str">
            <v>นางสาว</v>
          </cell>
          <cell r="I595" t="str">
            <v>ศศิธร</v>
          </cell>
          <cell r="J595" t="str">
            <v>เหมยนาง</v>
          </cell>
          <cell r="K595">
            <v>3501100348565</v>
          </cell>
          <cell r="L595" t="str">
            <v>พร้าว</v>
          </cell>
          <cell r="M595" t="str">
            <v>เชียงใหม่ 2</v>
          </cell>
          <cell r="N595">
            <v>8</v>
          </cell>
          <cell r="O595" t="str">
            <v>สินเชื่อเสริมพลังฐานราก (PSA), สินเชื่อพัฒนาองค์กรชุมชน (รายบุคคล), สินเชื่อผู้มีอาชีพอิสระ COVID-19 (PSA)</v>
          </cell>
          <cell r="P595" t="str">
            <v>1.บุคคลค้ำประกัน</v>
          </cell>
          <cell r="Q595">
            <v>41838.39</v>
          </cell>
          <cell r="R595">
            <v>4727.0600000000004</v>
          </cell>
          <cell r="S595" t="str">
            <v>แขวงเชียงดาว</v>
          </cell>
          <cell r="T595" t="str">
            <v>ผบE351</v>
          </cell>
          <cell r="U595">
            <v>2565</v>
          </cell>
          <cell r="V595" t="str">
            <v>ผบE508</v>
          </cell>
          <cell r="W595">
            <v>2565</v>
          </cell>
          <cell r="X595">
            <v>18</v>
          </cell>
          <cell r="Y595">
            <v>7</v>
          </cell>
          <cell r="Z595">
            <v>2565</v>
          </cell>
          <cell r="AA595">
            <v>1</v>
          </cell>
          <cell r="AB595">
            <v>8</v>
          </cell>
          <cell r="AC595">
            <v>2565</v>
          </cell>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 15/2/2566</v>
          </cell>
          <cell r="BC595">
            <v>1200</v>
          </cell>
          <cell r="BD595">
            <v>10</v>
          </cell>
          <cell r="BE595">
            <v>6</v>
          </cell>
          <cell r="BF595">
            <v>2567</v>
          </cell>
          <cell r="BG595">
            <v>0</v>
          </cell>
          <cell r="BH595" t="str">
            <v>-</v>
          </cell>
          <cell r="BI595" t="str">
            <v>-</v>
          </cell>
          <cell r="BJ595" t="str">
            <v>-</v>
          </cell>
          <cell r="BK595">
            <v>0</v>
          </cell>
          <cell r="BL595">
            <v>1525</v>
          </cell>
          <cell r="BM595">
            <v>0</v>
          </cell>
          <cell r="BN595" t="str">
            <v/>
          </cell>
          <cell r="BO595" t="str">
            <v/>
          </cell>
          <cell r="BP595" t="str">
            <v/>
          </cell>
          <cell r="BQ595" t="str">
            <v>-</v>
          </cell>
          <cell r="BR595" t="str">
            <v>-</v>
          </cell>
          <cell r="BS595" t="str">
            <v>-</v>
          </cell>
          <cell r="BT595" t="str">
            <v>นางสาวศศิธร เหมยนาง</v>
          </cell>
          <cell r="BU595">
            <v>883265010358</v>
          </cell>
          <cell r="BV595" t="str">
            <v>1.นางสาวศศิธร  เหมยนาง
2.นางสวาท  คุณพระศรี
3.นางบัวลอง  นาสา
4.นายประจวบ  นาสา</v>
          </cell>
          <cell r="BW595" t="str">
            <v>จำเลยที่ 1
จำเลยที่ 2
จำเลยที่ 3
คู่สมรสจำเลยที่ 3</v>
          </cell>
          <cell r="BX595" t="str">
            <v>3-5011-00348-56-5
3-5011-00348-43-3
3-5011-00095-31-4
3-5011-00351-54-0</v>
          </cell>
          <cell r="BY595"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5" t="str">
            <v>พบทรัพย์</v>
          </cell>
          <cell r="CA595"/>
          <cell r="CB595">
            <v>4</v>
          </cell>
          <cell r="CC595" t="str">
            <v>วรกมล</v>
          </cell>
          <cell r="CD595"/>
          <cell r="CE595"/>
          <cell r="CF595"/>
          <cell r="CG595"/>
          <cell r="CH595"/>
          <cell r="CI595"/>
          <cell r="CJ595"/>
          <cell r="CK595"/>
          <cell r="CL595"/>
          <cell r="CM595"/>
          <cell r="CN595"/>
          <cell r="CO595"/>
        </row>
        <row r="596">
          <cell r="B596">
            <v>2052</v>
          </cell>
          <cell r="C596">
            <v>590</v>
          </cell>
          <cell r="D596">
            <v>7</v>
          </cell>
          <cell r="E596">
            <v>10</v>
          </cell>
          <cell r="F596">
            <v>2565</v>
          </cell>
          <cell r="G596">
            <v>800096869139</v>
          </cell>
          <cell r="H596" t="str">
            <v>นาย</v>
          </cell>
          <cell r="I596" t="str">
            <v>ณฤการ</v>
          </cell>
          <cell r="J596" t="str">
            <v>เพชรญามณี</v>
          </cell>
          <cell r="K596">
            <v>3501100153861</v>
          </cell>
          <cell r="L596" t="str">
            <v>พร้าว</v>
          </cell>
          <cell r="M596" t="str">
            <v>เชียงใหม่ 2</v>
          </cell>
          <cell r="N596">
            <v>8</v>
          </cell>
          <cell r="O596" t="str">
            <v xml:space="preserve"> สินเชื่อพัฒนาองค์กรชุมชน (รายบุคคล)</v>
          </cell>
          <cell r="P596" t="str">
            <v>1.บุคคลค้ำประกัน</v>
          </cell>
          <cell r="Q596">
            <v>30000</v>
          </cell>
          <cell r="R596">
            <v>7325.59</v>
          </cell>
          <cell r="S596" t="str">
            <v>แขวงเชียงดาว</v>
          </cell>
          <cell r="T596" t="str">
            <v>ผบE407</v>
          </cell>
          <cell r="U596">
            <v>2565</v>
          </cell>
          <cell r="V596" t="str">
            <v>ผบE537</v>
          </cell>
          <cell r="W596">
            <v>2565</v>
          </cell>
          <cell r="X596">
            <v>3</v>
          </cell>
          <cell r="Y596">
            <v>8</v>
          </cell>
          <cell r="Z596">
            <v>2565</v>
          </cell>
          <cell r="AA596"/>
          <cell r="AB596"/>
          <cell r="AC596"/>
          <cell r="AD596">
            <v>3</v>
          </cell>
          <cell r="AE596">
            <v>8</v>
          </cell>
          <cell r="AF596">
            <v>2565</v>
          </cell>
          <cell r="AG596">
            <v>31</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//รายงานผลสืบทรัพย์วันที่ 9/3/2566</v>
          </cell>
          <cell r="BC596">
            <v>1200</v>
          </cell>
          <cell r="BD596">
            <v>10</v>
          </cell>
          <cell r="BE596">
            <v>6</v>
          </cell>
          <cell r="BF596">
            <v>2567</v>
          </cell>
          <cell r="BG596">
            <v>0</v>
          </cell>
          <cell r="BH596" t="str">
            <v>-</v>
          </cell>
          <cell r="BI596" t="str">
            <v>-</v>
          </cell>
          <cell r="BJ596" t="str">
            <v>-</v>
          </cell>
          <cell r="BK596">
            <v>0</v>
          </cell>
          <cell r="BL596">
            <v>1350</v>
          </cell>
          <cell r="BM596">
            <v>0</v>
          </cell>
          <cell r="BN596" t="str">
            <v/>
          </cell>
          <cell r="BO596" t="str">
            <v/>
          </cell>
          <cell r="BP596" t="str">
            <v/>
          </cell>
          <cell r="BQ596" t="str">
            <v>-</v>
          </cell>
          <cell r="BR596" t="str">
            <v>-</v>
          </cell>
          <cell r="BS596" t="str">
            <v>-</v>
          </cell>
          <cell r="BT596" t="str">
            <v>นายณฤการ เพชรญามณี</v>
          </cell>
          <cell r="BU596">
            <v>883265010390</v>
          </cell>
          <cell r="BV596" t="str">
            <v>1.นายณฤการ  เพชรญามณี
2.นางอรพินท์  เพชรญามณี
3.นายทนง  งุนคำ
4.นายองอาจ  บุญทราย</v>
          </cell>
          <cell r="BW596" t="str">
            <v xml:space="preserve">จำเลยที่ 1
คู่สมรสจำเลยที่ 1
จำเลยที่ 2
จำเลยที่ 3
</v>
          </cell>
          <cell r="BX596" t="str">
            <v>3-5011-00153-86-1
3-5011-00303-01-4
3-5011-00156-89-5
3-5011-00158-23-5</v>
          </cell>
          <cell r="BY596"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2053</v>
          </cell>
          <cell r="C597">
            <v>591</v>
          </cell>
          <cell r="D597">
            <v>7</v>
          </cell>
          <cell r="E597">
            <v>10</v>
          </cell>
          <cell r="F597">
            <v>2565</v>
          </cell>
          <cell r="G597">
            <v>800087294438</v>
          </cell>
          <cell r="H597" t="str">
            <v>นาง</v>
          </cell>
          <cell r="I597" t="str">
            <v>เล็ก</v>
          </cell>
          <cell r="J597" t="str">
            <v>คำวินิจ</v>
          </cell>
          <cell r="K597">
            <v>3500900028238</v>
          </cell>
          <cell r="L597" t="str">
            <v>ฝาง</v>
          </cell>
          <cell r="M597" t="str">
            <v>เชียงใหม่ 2</v>
          </cell>
          <cell r="N597">
            <v>8</v>
          </cell>
          <cell r="O597" t="str">
            <v xml:space="preserve"> สินเชื่อพัฒนาองค์กรชุมชน (รายบุคคล)</v>
          </cell>
          <cell r="P597" t="str">
            <v>1.บุคคลค้ำประกัน</v>
          </cell>
          <cell r="Q597">
            <v>82448.160000000003</v>
          </cell>
          <cell r="R597">
            <v>16214.28</v>
          </cell>
          <cell r="S597" t="str">
            <v>จังหวัดฝาง</v>
          </cell>
          <cell r="T597" t="str">
            <v>ผบE474</v>
          </cell>
          <cell r="U597">
            <v>2565</v>
          </cell>
          <cell r="V597" t="str">
            <v>ผบE636</v>
          </cell>
          <cell r="W597">
            <v>2565</v>
          </cell>
          <cell r="X597">
            <v>16</v>
          </cell>
          <cell r="Y597">
            <v>8</v>
          </cell>
          <cell r="Z597">
            <v>2565</v>
          </cell>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7/10/2565)//กำลังดำเนินการสืบทรัพย์//รายงานผลวันที่ 22/2/2566</v>
          </cell>
          <cell r="BC597">
            <v>1800</v>
          </cell>
          <cell r="BD597">
            <v>11</v>
          </cell>
          <cell r="BE597">
            <v>8</v>
          </cell>
          <cell r="BF597">
            <v>2566</v>
          </cell>
          <cell r="BG597">
            <v>0</v>
          </cell>
          <cell r="BH597" t="str">
            <v>-</v>
          </cell>
          <cell r="BI597" t="str">
            <v>-</v>
          </cell>
          <cell r="BJ597" t="str">
            <v>-</v>
          </cell>
          <cell r="BK597">
            <v>0</v>
          </cell>
          <cell r="BL597">
            <v>1450</v>
          </cell>
          <cell r="BM597">
            <v>0</v>
          </cell>
          <cell r="BN597" t="str">
            <v/>
          </cell>
          <cell r="BO597" t="str">
            <v/>
          </cell>
          <cell r="BP597" t="str">
            <v/>
          </cell>
          <cell r="BQ597" t="str">
            <v>-</v>
          </cell>
          <cell r="BR597" t="str">
            <v>-</v>
          </cell>
          <cell r="BS597" t="str">
            <v>-</v>
          </cell>
          <cell r="BT597" t="str">
            <v>นางเล็ก คำวินิจ</v>
          </cell>
          <cell r="BU597">
            <v>883265010388</v>
          </cell>
          <cell r="BV597" t="str">
            <v>1.นางเล็ก  คำวินิจ
2.นายล้วน  คำวินินจ
3.นางเพชร  ปันทะ
4.นายอินสร  ปันทะ
5.นางอำพร  พระเจริญ
6.นายธวัช  กรรมใจ</v>
          </cell>
          <cell r="BW597" t="str">
            <v>จำเลยที่ 1
คู่สมรสจำเลยที่ 1
จำเลยที่ 2
คู่สมรสจำเลยที่ 2
จำเลยที่ 3
จำเลยที่ 4</v>
          </cell>
          <cell r="BX597" t="str">
            <v>3-5009-00028-23-8
3-5009-00026-65-1
3-5009-00024-56-9
3-5012-00028-62-7
3-5009-00026-64-2
1-5009-00090-41-7</v>
          </cell>
          <cell r="BY5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7" t="str">
            <v>ไม่พบทรัพย์</v>
          </cell>
          <cell r="CA597"/>
          <cell r="CB597">
            <v>6</v>
          </cell>
          <cell r="CC597" t="str">
            <v>วรกมล</v>
          </cell>
          <cell r="CD597"/>
          <cell r="CE597"/>
          <cell r="CF597"/>
          <cell r="CG597"/>
          <cell r="CH597"/>
          <cell r="CI597"/>
          <cell r="CJ597"/>
          <cell r="CK597"/>
          <cell r="CL597"/>
          <cell r="CM597">
            <v>243468</v>
          </cell>
          <cell r="CN597"/>
          <cell r="CO597"/>
        </row>
        <row r="598">
          <cell r="B598">
            <v>2054</v>
          </cell>
          <cell r="C598">
            <v>592</v>
          </cell>
          <cell r="D598">
            <v>7</v>
          </cell>
          <cell r="E598">
            <v>10</v>
          </cell>
          <cell r="F598">
            <v>2565</v>
          </cell>
          <cell r="G598">
            <v>800091575582</v>
          </cell>
          <cell r="H598" t="str">
            <v>นาง</v>
          </cell>
          <cell r="I598" t="str">
            <v>สุมาลี</v>
          </cell>
          <cell r="J598" t="str">
            <v>ดีทอง</v>
          </cell>
          <cell r="K598">
            <v>3500900028238</v>
          </cell>
          <cell r="L598" t="str">
            <v>ฝาง</v>
          </cell>
          <cell r="M598" t="str">
            <v>เชียงใหม่ 2</v>
          </cell>
          <cell r="N598">
            <v>8</v>
          </cell>
          <cell r="O598" t="str">
            <v>สินเชื่อแก้ไขปัญหาหนี้นอกระบบPSAระยะที่2</v>
          </cell>
          <cell r="P598" t="str">
            <v>1.บุคคลค้ำประกัน</v>
          </cell>
          <cell r="Q598">
            <v>36657.919999999998</v>
          </cell>
          <cell r="R598">
            <v>11119.47</v>
          </cell>
          <cell r="S598" t="str">
            <v>จังหวัดฝาง</v>
          </cell>
          <cell r="T598" t="str">
            <v>ผบE476</v>
          </cell>
          <cell r="U598">
            <v>2565</v>
          </cell>
          <cell r="V598" t="str">
            <v>ผบE638</v>
          </cell>
          <cell r="W598">
            <v>2565</v>
          </cell>
          <cell r="X598">
            <v>3</v>
          </cell>
          <cell r="Y598">
            <v>8</v>
          </cell>
          <cell r="Z598">
            <v>2565</v>
          </cell>
          <cell r="AA598">
            <v>16</v>
          </cell>
          <cell r="AB598">
            <v>8</v>
          </cell>
          <cell r="AC598">
            <v>2565</v>
          </cell>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15/2/2566</v>
          </cell>
          <cell r="BC598">
            <v>1500</v>
          </cell>
          <cell r="BD598">
            <v>11</v>
          </cell>
          <cell r="BE598">
            <v>8</v>
          </cell>
          <cell r="BF598">
            <v>2566</v>
          </cell>
          <cell r="BG598">
            <v>0</v>
          </cell>
          <cell r="BH598" t="str">
            <v>-</v>
          </cell>
          <cell r="BI598" t="str">
            <v>-</v>
          </cell>
          <cell r="BJ598" t="str">
            <v>-</v>
          </cell>
          <cell r="BK598">
            <v>0</v>
          </cell>
          <cell r="BL598">
            <v>1225</v>
          </cell>
          <cell r="BM598">
            <v>0</v>
          </cell>
          <cell r="BN598" t="str">
            <v/>
          </cell>
          <cell r="BO598" t="str">
            <v/>
          </cell>
          <cell r="BP598" t="str">
            <v/>
          </cell>
          <cell r="BQ598" t="str">
            <v>-</v>
          </cell>
          <cell r="BR598" t="str">
            <v>-</v>
          </cell>
          <cell r="BS598" t="str">
            <v>-</v>
          </cell>
          <cell r="BT598" t="str">
            <v>นางสุมาลี ดีทอง</v>
          </cell>
          <cell r="BU598">
            <v>883265010383</v>
          </cell>
          <cell r="BV598" t="str">
            <v>1.นางสุมาลี  ดีทอง
2.นายประดิษฐ์  ดีทอง
3.นางจิรภัทร์  หลวงคำ
4.นางดรุณี  หลวงคำ
5.นายบุญส่ง  หลวงคำ</v>
          </cell>
          <cell r="BW598" t="str">
            <v>จำเลยที่ 1
คู่สมรสจำเลยที่ 1
จำเลยที่ 2
จำเลยที่ 3
คู่สมรสจำเลยที่ 3</v>
          </cell>
          <cell r="BX598" t="str">
            <v>3-5009-00385-86-3
5-5009-00035-31-1
3-5009-00384-37-9
3-5009-00377-00-3
3-5009-00384-31-0</v>
          </cell>
          <cell r="BY598"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8" t="str">
            <v>พบทรัพย์</v>
          </cell>
          <cell r="CA598"/>
          <cell r="CB598">
            <v>5</v>
          </cell>
          <cell r="CC598" t="str">
            <v>วรกมล</v>
          </cell>
          <cell r="CD598"/>
          <cell r="CE598"/>
          <cell r="CF598"/>
          <cell r="CG598"/>
          <cell r="CH598"/>
          <cell r="CI598"/>
          <cell r="CJ598"/>
          <cell r="CK598"/>
          <cell r="CL598"/>
          <cell r="CM598"/>
          <cell r="CN598"/>
          <cell r="CO598"/>
        </row>
        <row r="599">
          <cell r="B599">
            <v>2055</v>
          </cell>
          <cell r="C599">
            <v>593</v>
          </cell>
          <cell r="D599">
            <v>7</v>
          </cell>
          <cell r="E599">
            <v>10</v>
          </cell>
          <cell r="F599">
            <v>2565</v>
          </cell>
          <cell r="G599">
            <v>800094262592</v>
          </cell>
          <cell r="H599" t="str">
            <v>นาย</v>
          </cell>
          <cell r="I599" t="str">
            <v>จันทร์ทรัพย์</v>
          </cell>
          <cell r="J599" t="str">
            <v>ทีนคร</v>
          </cell>
          <cell r="K599">
            <v>3610700274587</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33729.019999999997</v>
          </cell>
          <cell r="R599">
            <v>7620.48</v>
          </cell>
          <cell r="S599" t="str">
            <v>จังหวัดฝาง</v>
          </cell>
          <cell r="T599" t="str">
            <v>ผบE470</v>
          </cell>
          <cell r="U599">
            <v>2565</v>
          </cell>
          <cell r="V599" t="str">
            <v>ผบE590</v>
          </cell>
          <cell r="W599">
            <v>2565</v>
          </cell>
          <cell r="X599">
            <v>16</v>
          </cell>
          <cell r="Y599">
            <v>8</v>
          </cell>
          <cell r="Z599">
            <v>2565</v>
          </cell>
          <cell r="AA599">
            <v>2</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รายงานผล2/2/2566</v>
          </cell>
          <cell r="BC599">
            <v>900</v>
          </cell>
          <cell r="BD599">
            <v>10</v>
          </cell>
          <cell r="BE599">
            <v>6</v>
          </cell>
          <cell r="BF599">
            <v>2567</v>
          </cell>
          <cell r="BG599">
            <v>0</v>
          </cell>
          <cell r="BH599" t="str">
            <v>-</v>
          </cell>
          <cell r="BI599" t="str">
            <v>-</v>
          </cell>
          <cell r="BJ599" t="str">
            <v>-</v>
          </cell>
          <cell r="BK599">
            <v>0</v>
          </cell>
          <cell r="BL599">
            <v>805</v>
          </cell>
          <cell r="BM599">
            <v>0</v>
          </cell>
          <cell r="BN599" t="str">
            <v/>
          </cell>
          <cell r="BO599" t="str">
            <v/>
          </cell>
          <cell r="BP599" t="str">
            <v/>
          </cell>
          <cell r="BQ599" t="str">
            <v>-</v>
          </cell>
          <cell r="BR599" t="str">
            <v>-</v>
          </cell>
          <cell r="BS599" t="str">
            <v>-</v>
          </cell>
          <cell r="BT599" t="str">
            <v>นายจันทร์ทรัพย์ ทีนคร</v>
          </cell>
          <cell r="BU599">
            <v>883265010382</v>
          </cell>
          <cell r="BV599" t="str">
            <v>1.นายจันทร์ทรัพย์  ทีนคร
2.นายพงศ์ภัทร์  พลับพลารัตน์
3.นางสาววารุณี  ปัญญาเจริญ</v>
          </cell>
          <cell r="BW599" t="str">
            <v>จำเลยที่ 1
จำเลยที่ 2
คู่สมรสจำเลยที่ 2</v>
          </cell>
          <cell r="BX599" t="str">
            <v>3-6107-00274-58-7
3-4308-00121-55-5
3-5101-01117-93-1</v>
          </cell>
          <cell r="BY599"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3</v>
          </cell>
          <cell r="CC599" t="str">
            <v>วรกมล</v>
          </cell>
          <cell r="CD599"/>
          <cell r="CE599"/>
          <cell r="CF599"/>
          <cell r="CG599"/>
          <cell r="CH599"/>
          <cell r="CI599"/>
          <cell r="CJ599"/>
          <cell r="CK599"/>
          <cell r="CL599"/>
          <cell r="CM599">
            <v>243468</v>
          </cell>
          <cell r="CN599"/>
          <cell r="CO599"/>
        </row>
        <row r="600">
          <cell r="B600">
            <v>2056</v>
          </cell>
          <cell r="C600">
            <v>594</v>
          </cell>
          <cell r="D600">
            <v>7</v>
          </cell>
          <cell r="E600">
            <v>10</v>
          </cell>
          <cell r="F600">
            <v>2565</v>
          </cell>
          <cell r="G600">
            <v>800087289685</v>
          </cell>
          <cell r="H600" t="str">
            <v>นาง</v>
          </cell>
          <cell r="I600" t="str">
            <v>อำพร</v>
          </cell>
          <cell r="J600" t="str">
            <v>พระเจริญ</v>
          </cell>
          <cell r="K600">
            <v>3500900026642</v>
          </cell>
          <cell r="L600" t="str">
            <v>ฝาง</v>
          </cell>
          <cell r="M600" t="str">
            <v>เชียงใหม่ 2</v>
          </cell>
          <cell r="N600">
            <v>8</v>
          </cell>
          <cell r="O600" t="str">
            <v>สินเชื่อพัฒนาองค์กรชุมชน (รายบุคคล)</v>
          </cell>
          <cell r="P600" t="str">
            <v>1.บุคคลค้ำประกัน</v>
          </cell>
          <cell r="Q600">
            <v>82448.160000000003</v>
          </cell>
          <cell r="R600">
            <v>15016.07</v>
          </cell>
          <cell r="S600" t="str">
            <v>จังหวัดฝาง</v>
          </cell>
          <cell r="T600" t="str">
            <v>ผบE475</v>
          </cell>
          <cell r="U600">
            <v>2565</v>
          </cell>
          <cell r="V600" t="str">
            <v>ผบE637</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1800</v>
          </cell>
          <cell r="BD600">
            <v>10</v>
          </cell>
          <cell r="BE600">
            <v>6</v>
          </cell>
          <cell r="BF600">
            <v>2567</v>
          </cell>
          <cell r="BG600">
            <v>0</v>
          </cell>
          <cell r="BH600" t="str">
            <v>-</v>
          </cell>
          <cell r="BI600" t="str">
            <v>-</v>
          </cell>
          <cell r="BJ600" t="str">
            <v>-</v>
          </cell>
          <cell r="BK600">
            <v>0</v>
          </cell>
          <cell r="BL600">
            <v>1450</v>
          </cell>
          <cell r="BM600">
            <v>0</v>
          </cell>
          <cell r="BN600" t="str">
            <v/>
          </cell>
          <cell r="BO600" t="str">
            <v/>
          </cell>
          <cell r="BP600" t="str">
            <v/>
          </cell>
          <cell r="BQ600" t="str">
            <v>-</v>
          </cell>
          <cell r="BR600" t="str">
            <v>-</v>
          </cell>
          <cell r="BS600" t="str">
            <v>-</v>
          </cell>
          <cell r="BT600" t="str">
            <v>นางอำพร พระเจริญ</v>
          </cell>
          <cell r="BU600">
            <v>883265010389</v>
          </cell>
          <cell r="BV600" t="str">
            <v>1.นางอำพร  พระเจริญ
2.นางเพชร  ปันทะ
3.นายอินสร  ปันทะ
4.นายธวัช  กรรมใจ
5.นางเล็ก  คำวินิจ
6.นายล้วน  คำวินิจ</v>
          </cell>
          <cell r="BW600" t="str">
            <v>จำเลยที่ 1
จำเลยที่ 2
คู่สมรสจำเลยที่ 2
จำเลยที่ 3
จำเลยที่ 4
คู่สมรสจำเลยที่ 4</v>
          </cell>
          <cell r="BX600" t="str">
            <v>3-5009-0026-64-2
3-5009-00024-56-9
3-5012-00028-62-7
1-5009-00090-41-7
3-5009-00028-23-8
3-5009-00026-65-1</v>
          </cell>
          <cell r="BY600"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6</v>
          </cell>
          <cell r="CC600" t="str">
            <v>วรกมล</v>
          </cell>
          <cell r="CD600"/>
          <cell r="CE600"/>
          <cell r="CF600"/>
          <cell r="CG600"/>
          <cell r="CH600"/>
          <cell r="CI600"/>
          <cell r="CJ600"/>
          <cell r="CK600"/>
          <cell r="CL600"/>
          <cell r="CM600"/>
          <cell r="CN600"/>
          <cell r="CO600"/>
        </row>
        <row r="601">
          <cell r="B601">
            <v>2057</v>
          </cell>
          <cell r="C601">
            <v>595</v>
          </cell>
          <cell r="D601">
            <v>7</v>
          </cell>
          <cell r="E601">
            <v>10</v>
          </cell>
          <cell r="F601">
            <v>2565</v>
          </cell>
          <cell r="G601">
            <v>800099922323</v>
          </cell>
          <cell r="H601" t="str">
            <v>นาย</v>
          </cell>
          <cell r="I601" t="str">
            <v>ศักดิ์ชัย</v>
          </cell>
          <cell r="J601" t="str">
            <v>เมธากวินวงศ์</v>
          </cell>
          <cell r="K601">
            <v>3120101844747</v>
          </cell>
          <cell r="L601" t="str">
            <v>ฝาง</v>
          </cell>
          <cell r="M601" t="str">
            <v>เชียงใหม่ 2</v>
          </cell>
          <cell r="N601">
            <v>8</v>
          </cell>
          <cell r="O601" t="str">
            <v>สินเชื่อ ธปช. เพื่อผู้มีสวัสดีการแห่งรัฐ</v>
          </cell>
          <cell r="P601" t="str">
            <v>2.หลักทรัพย์ค้ำประกัน</v>
          </cell>
          <cell r="Q601">
            <v>44996</v>
          </cell>
          <cell r="R601">
            <v>9352.2199999999993</v>
          </cell>
          <cell r="S601" t="str">
            <v>จังหวัดฝาง</v>
          </cell>
          <cell r="T601" t="str">
            <v>ผบE473</v>
          </cell>
          <cell r="U601">
            <v>2565</v>
          </cell>
          <cell r="V601" t="str">
            <v>ผบE657</v>
          </cell>
          <cell r="W601">
            <v>2565</v>
          </cell>
          <cell r="X601">
            <v>23</v>
          </cell>
          <cell r="Y601">
            <v>8</v>
          </cell>
          <cell r="Z601">
            <v>2565</v>
          </cell>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7/10/2565)//กำลังดำเนินการสืบทรัพย์//รายงานผลสืบทรัพย์วันที่ 9/3/2566</v>
          </cell>
          <cell r="BC601">
            <v>300</v>
          </cell>
          <cell r="BD601">
            <v>10</v>
          </cell>
          <cell r="BE601">
            <v>6</v>
          </cell>
          <cell r="BF601">
            <v>2567</v>
          </cell>
          <cell r="BG601">
            <v>0</v>
          </cell>
          <cell r="BH601" t="str">
            <v>-</v>
          </cell>
          <cell r="BI601" t="str">
            <v>-</v>
          </cell>
          <cell r="BJ601" t="str">
            <v>-</v>
          </cell>
          <cell r="BK601">
            <v>0</v>
          </cell>
          <cell r="BL601">
            <v>560</v>
          </cell>
          <cell r="BM601">
            <v>0</v>
          </cell>
          <cell r="BN601" t="str">
            <v/>
          </cell>
          <cell r="BO601" t="str">
            <v/>
          </cell>
          <cell r="BP601" t="str">
            <v/>
          </cell>
          <cell r="BQ601" t="str">
            <v>-</v>
          </cell>
          <cell r="BR601" t="str">
            <v>-</v>
          </cell>
          <cell r="BS601" t="str">
            <v>-</v>
          </cell>
          <cell r="BT601" t="str">
            <v>นายศักดิ์ชัย เมธากวินวงศ์</v>
          </cell>
          <cell r="BU601">
            <v>883265010386</v>
          </cell>
          <cell r="BV601" t="str">
            <v>1.นายศักดิ์ชัย  เมธากวินวงศ์</v>
          </cell>
          <cell r="BW601" t="str">
            <v>จำเลย</v>
          </cell>
          <cell r="BX601" t="str">
            <v>3-1201-01844-74-7</v>
          </cell>
          <cell r="BY601"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1" t="str">
            <v>พบทรัพย์</v>
          </cell>
          <cell r="CA601"/>
          <cell r="CB601">
            <v>1</v>
          </cell>
          <cell r="CC601" t="str">
            <v>วรกมล</v>
          </cell>
          <cell r="CD601"/>
          <cell r="CE601"/>
          <cell r="CF601"/>
          <cell r="CG601"/>
          <cell r="CH601"/>
          <cell r="CI601"/>
          <cell r="CJ601"/>
          <cell r="CK601"/>
          <cell r="CL601"/>
          <cell r="CM601"/>
          <cell r="CN601"/>
          <cell r="CO601"/>
        </row>
        <row r="602">
          <cell r="B602">
            <v>2058</v>
          </cell>
          <cell r="C602">
            <v>596</v>
          </cell>
          <cell r="D602">
            <v>7</v>
          </cell>
          <cell r="E602">
            <v>10</v>
          </cell>
          <cell r="F602">
            <v>2565</v>
          </cell>
          <cell r="G602">
            <v>800100430894</v>
          </cell>
          <cell r="H602" t="str">
            <v>นาย</v>
          </cell>
          <cell r="I602" t="str">
            <v>ธนกฤต</v>
          </cell>
          <cell r="J602" t="str">
            <v>วงศ์ร้อย</v>
          </cell>
          <cell r="K602">
            <v>1500900024571</v>
          </cell>
          <cell r="L602" t="str">
            <v>ฝาง</v>
          </cell>
          <cell r="M602" t="str">
            <v>เชียงใหม่ 2</v>
          </cell>
          <cell r="N602">
            <v>8</v>
          </cell>
          <cell r="O602" t="str">
            <v>สินเชื่อธนาคารประชาชน</v>
          </cell>
          <cell r="P602" t="str">
            <v>1.บุคคลค้ำประกัน</v>
          </cell>
          <cell r="Q602">
            <v>33704.019999999997</v>
          </cell>
          <cell r="R602">
            <v>8413.94</v>
          </cell>
          <cell r="S602" t="str">
            <v>จังหวัดฝาง</v>
          </cell>
          <cell r="T602" t="str">
            <v>ผบE472</v>
          </cell>
          <cell r="U602">
            <v>2565</v>
          </cell>
          <cell r="V602" t="str">
            <v>ผบE591</v>
          </cell>
          <cell r="W602">
            <v>2565</v>
          </cell>
          <cell r="X602"/>
          <cell r="Y602"/>
          <cell r="Z602"/>
          <cell r="AA602">
            <v>2</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1200</v>
          </cell>
          <cell r="BD602">
            <v>10</v>
          </cell>
          <cell r="BE602">
            <v>6</v>
          </cell>
          <cell r="BF602">
            <v>2567</v>
          </cell>
          <cell r="BG602">
            <v>0</v>
          </cell>
          <cell r="BH602" t="str">
            <v>-</v>
          </cell>
          <cell r="BI602" t="str">
            <v>-</v>
          </cell>
          <cell r="BJ602" t="str">
            <v>-</v>
          </cell>
          <cell r="BK602">
            <v>0</v>
          </cell>
          <cell r="BL602">
            <v>850</v>
          </cell>
          <cell r="BM602">
            <v>0</v>
          </cell>
          <cell r="BN602" t="str">
            <v/>
          </cell>
          <cell r="BO602" t="str">
            <v/>
          </cell>
          <cell r="BP602" t="str">
            <v/>
          </cell>
          <cell r="BQ602" t="str">
            <v>-</v>
          </cell>
          <cell r="BR602" t="str">
            <v>-</v>
          </cell>
          <cell r="BS602" t="str">
            <v>-</v>
          </cell>
          <cell r="BT602" t="str">
            <v>นายธนกฤต วงศ์ร้อย</v>
          </cell>
          <cell r="BU602">
            <v>883265010385</v>
          </cell>
          <cell r="BV602" t="str">
            <v>1.นายธนกฤต  วงค์ร้อย
2.นางสาวธัญลักษณ์  วงค์ร้อย
3.นางจาริเพ็ญ  อินทิรา
4.นายสมพิษ  ชินชาติ</v>
          </cell>
          <cell r="BW602" t="str">
            <v>จำเลยที่ 1
คู่สมรสจำเลยที่ 1
จำเลยที่ 2
คู่สมรสจำเลยที่ 2</v>
          </cell>
          <cell r="BX602" t="str">
            <v>1-5009-00024-57-1
1-5009-00082-62-7
3-5009-01063-24-0
3-3017-00392-02-8</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4</v>
          </cell>
          <cell r="CC602" t="str">
            <v>วรกมล</v>
          </cell>
          <cell r="CD602"/>
          <cell r="CE602"/>
          <cell r="CF602"/>
          <cell r="CG602"/>
          <cell r="CH602"/>
          <cell r="CI602"/>
          <cell r="CJ602"/>
          <cell r="CK602"/>
          <cell r="CL602"/>
          <cell r="CM602"/>
          <cell r="CN602"/>
          <cell r="CO602"/>
        </row>
        <row r="603">
          <cell r="B603">
            <v>2059</v>
          </cell>
          <cell r="C603">
            <v>597</v>
          </cell>
          <cell r="D603">
            <v>7</v>
          </cell>
          <cell r="E603">
            <v>10</v>
          </cell>
          <cell r="F603">
            <v>2565</v>
          </cell>
          <cell r="G603">
            <v>800089010436</v>
          </cell>
          <cell r="H603" t="str">
            <v>นาง</v>
          </cell>
          <cell r="I603" t="str">
            <v>ศิริขวัญ</v>
          </cell>
          <cell r="J603" t="str">
            <v>ตาวงค์</v>
          </cell>
          <cell r="K603">
            <v>3501000262723</v>
          </cell>
          <cell r="L603" t="str">
            <v>แม่อาย</v>
          </cell>
          <cell r="M603" t="str">
            <v>เชียงใหม่ 2</v>
          </cell>
          <cell r="N603">
            <v>8</v>
          </cell>
          <cell r="O603" t="str">
            <v>สินเชื่อแก้ไขปัญหาหนี้นอกระบบPSAระยะที่2</v>
          </cell>
          <cell r="P603" t="str">
            <v>1.บุคคลค้ำประกัน</v>
          </cell>
          <cell r="Q603">
            <v>37162</v>
          </cell>
          <cell r="R603">
            <v>8854.33</v>
          </cell>
          <cell r="S603" t="str">
            <v>จังหวัดฝาง</v>
          </cell>
          <cell r="T603" t="str">
            <v>ผบE469</v>
          </cell>
          <cell r="U603">
            <v>2565</v>
          </cell>
          <cell r="V603" t="str">
            <v>ผบE593</v>
          </cell>
          <cell r="W603">
            <v>2565</v>
          </cell>
          <cell r="X603">
            <v>23</v>
          </cell>
          <cell r="Y603">
            <v>8</v>
          </cell>
          <cell r="Z603">
            <v>2565</v>
          </cell>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1500</v>
          </cell>
          <cell r="BD603">
            <v>10</v>
          </cell>
          <cell r="BE603">
            <v>6</v>
          </cell>
          <cell r="BF603">
            <v>2567</v>
          </cell>
          <cell r="BG603">
            <v>0</v>
          </cell>
          <cell r="BH603" t="str">
            <v>-</v>
          </cell>
          <cell r="BI603" t="str">
            <v>-</v>
          </cell>
          <cell r="BJ603" t="str">
            <v>-</v>
          </cell>
          <cell r="BK603">
            <v>0</v>
          </cell>
          <cell r="BL603">
            <v>1430</v>
          </cell>
          <cell r="BM603">
            <v>0</v>
          </cell>
          <cell r="BN603" t="str">
            <v/>
          </cell>
          <cell r="BO603" t="str">
            <v/>
          </cell>
          <cell r="BP603" t="str">
            <v/>
          </cell>
          <cell r="BQ603" t="str">
            <v>-</v>
          </cell>
          <cell r="BR603" t="str">
            <v>-</v>
          </cell>
          <cell r="BS603" t="str">
            <v>-</v>
          </cell>
          <cell r="BT603" t="str">
            <v>นางศิริขวัญ ตาวงค์</v>
          </cell>
          <cell r="BU603">
            <v>883265010394</v>
          </cell>
          <cell r="BV603"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3" t="str">
            <v>จำเลยที่ 1
คู่สมรสจำเลยที่ 1
จำเลยที่ 2
คู่สมรสจำเลยที่ 2
จำเลยที่ 3</v>
          </cell>
          <cell r="BX603" t="str">
            <v>3-5010-00262-72-3
3-5009-00733-74-8
3-5010-00348-57-1
3-5010-00270-94-7
1-5009-00110-59-1</v>
          </cell>
          <cell r="BY603"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3" t="str">
            <v>พบทรัพย์</v>
          </cell>
          <cell r="CA603"/>
          <cell r="CB603">
            <v>5</v>
          </cell>
          <cell r="CC603" t="str">
            <v>วรกมล</v>
          </cell>
          <cell r="CD603"/>
          <cell r="CE603"/>
          <cell r="CF603"/>
          <cell r="CG603"/>
          <cell r="CH603"/>
          <cell r="CI603"/>
          <cell r="CJ603"/>
          <cell r="CK603"/>
          <cell r="CL603"/>
          <cell r="CM603"/>
          <cell r="CN603"/>
          <cell r="CO603"/>
        </row>
        <row r="604">
          <cell r="B604">
            <v>2060</v>
          </cell>
          <cell r="C604">
            <v>598</v>
          </cell>
          <cell r="D604">
            <v>7</v>
          </cell>
          <cell r="E604">
            <v>10</v>
          </cell>
          <cell r="F604">
            <v>2565</v>
          </cell>
          <cell r="G604">
            <v>800095714658</v>
          </cell>
          <cell r="H604" t="str">
            <v>นางสาวหรือนาง</v>
          </cell>
          <cell r="I604" t="str">
            <v>สร้อยสุรีย์</v>
          </cell>
          <cell r="J604" t="str">
            <v>มูลทินหรือบุดดา</v>
          </cell>
          <cell r="K604">
            <v>1501000005449</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41749.89</v>
          </cell>
          <cell r="R604">
            <v>7527.76</v>
          </cell>
          <cell r="S604" t="str">
            <v>จังหวัดฝาง</v>
          </cell>
          <cell r="T604" t="str">
            <v>ผบE478</v>
          </cell>
          <cell r="U604">
            <v>2565</v>
          </cell>
          <cell r="V604" t="str">
            <v>ผบE639</v>
          </cell>
          <cell r="W604">
            <v>2565</v>
          </cell>
          <cell r="X604"/>
          <cell r="Y604"/>
          <cell r="Z604"/>
          <cell r="AA604">
            <v>16</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t="str">
            <v/>
          </cell>
          <cell r="BD604" t="str">
            <v/>
          </cell>
          <cell r="BE604" t="str">
            <v/>
          </cell>
          <cell r="BF604" t="str">
            <v/>
          </cell>
          <cell r="BG604" t="str">
            <v/>
          </cell>
          <cell r="BH604" t="str">
            <v/>
          </cell>
          <cell r="BI604" t="str">
            <v/>
          </cell>
          <cell r="BJ604" t="str">
            <v/>
          </cell>
          <cell r="BK604" t="str">
            <v/>
          </cell>
          <cell r="BL604" t="str">
            <v/>
          </cell>
          <cell r="BM604" t="str">
            <v/>
          </cell>
          <cell r="BN604" t="str">
            <v/>
          </cell>
          <cell r="BO604" t="str">
            <v/>
          </cell>
          <cell r="BP604" t="str">
            <v/>
          </cell>
          <cell r="BQ604" t="str">
            <v/>
          </cell>
          <cell r="BR604" t="str">
            <v/>
          </cell>
          <cell r="BS604" t="str">
            <v/>
          </cell>
          <cell r="BT604" t="str">
            <v>นางสาวหรือนางสร้อยสุรีย์ มูลทินหรือบุดดา</v>
          </cell>
          <cell r="BU604">
            <v>883265010393</v>
          </cell>
          <cell r="BV604" t="str">
            <v>1.นางสร้อยสุรีย์  บุดดา
2.นายอำนาจ  บุดดา
3.นายจันทร์คำ  คำแดง
4.นางสาวสุทธิดา  เมอจู๋
5.นางแดง  โมกศิริ
6.นายสุทธิรัก  โมกศิริ</v>
          </cell>
          <cell r="BW604" t="str">
            <v>จำเลยที่ 1
คู่สมรสจำเลยที่ 1
จำเลยที่ 2
คู่สมรสจำเลยที่ 2
จำเลยที่ 3
คู่สมรสจำเลยที่ 3</v>
          </cell>
          <cell r="BX604" t="str">
            <v>1-5010-00005-44-9
3-4304-00119-02-2
3-5010-00399-09-5
5-5010-01209-27-0
3-5010-00121-05-4
3-4506-00052-39-8</v>
          </cell>
          <cell r="BY60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4" t="str">
            <v>พบทรัพย์</v>
          </cell>
          <cell r="CA604"/>
          <cell r="CB604">
            <v>6</v>
          </cell>
          <cell r="CC604" t="str">
            <v>วรกมล</v>
          </cell>
          <cell r="CD604"/>
          <cell r="CE604"/>
          <cell r="CF604"/>
          <cell r="CG604"/>
          <cell r="CH604"/>
          <cell r="CI604"/>
          <cell r="CJ604"/>
          <cell r="CK604"/>
          <cell r="CL604"/>
          <cell r="CM604"/>
          <cell r="CN604"/>
          <cell r="CO604"/>
        </row>
        <row r="605">
          <cell r="B605">
            <v>2061</v>
          </cell>
          <cell r="C605">
            <v>599</v>
          </cell>
          <cell r="D605">
            <v>10</v>
          </cell>
          <cell r="E605">
            <v>10</v>
          </cell>
          <cell r="F605">
            <v>2565</v>
          </cell>
          <cell r="G605">
            <v>800066663652</v>
          </cell>
          <cell r="H605" t="str">
            <v>นาย</v>
          </cell>
          <cell r="I605" t="str">
            <v>ณัฐกานต์</v>
          </cell>
          <cell r="J605" t="str">
            <v>คำสุข</v>
          </cell>
          <cell r="K605">
            <v>1500800074843</v>
          </cell>
          <cell r="L605" t="str">
            <v>มหาวิทยาลัยเชียงใหม่</v>
          </cell>
          <cell r="M605" t="str">
            <v>เชียงใหม่ 2</v>
          </cell>
          <cell r="N605">
            <v>8</v>
          </cell>
          <cell r="O605" t="str">
            <v>สินเชื่อธนาคารประชาชน</v>
          </cell>
          <cell r="P605" t="str">
            <v>1.บุคคลค้ำประกัน</v>
          </cell>
          <cell r="Q605">
            <v>40826</v>
          </cell>
          <cell r="R605">
            <v>10928.9</v>
          </cell>
          <cell r="S605" t="str">
            <v>แขวงเชียงใหม่</v>
          </cell>
          <cell r="T605" t="str">
            <v>ผบ.8267</v>
          </cell>
          <cell r="U605">
            <v>2562</v>
          </cell>
          <cell r="V605" t="str">
            <v>ผบ.8138</v>
          </cell>
          <cell r="W605">
            <v>2562</v>
          </cell>
          <cell r="X605"/>
          <cell r="Y605"/>
          <cell r="Z605"/>
          <cell r="AA605">
            <v>27</v>
          </cell>
          <cell r="AB605">
            <v>8</v>
          </cell>
          <cell r="AC605">
            <v>2562</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สืบทรัพย์สำนักงานอื่นฟ้อง (คำสั่ง 10/10/2565)//กำลังดำเนินการสืบทรัพย์//สืบแล้ว รายงานผล2/2/2566</v>
          </cell>
          <cell r="BC605">
            <v>1800</v>
          </cell>
          <cell r="BD605">
            <v>10</v>
          </cell>
          <cell r="BE605">
            <v>6</v>
          </cell>
          <cell r="BF605">
            <v>2567</v>
          </cell>
          <cell r="BG605">
            <v>0</v>
          </cell>
          <cell r="BH605" t="str">
            <v>-</v>
          </cell>
          <cell r="BI605" t="str">
            <v>-</v>
          </cell>
          <cell r="BJ605" t="str">
            <v>-</v>
          </cell>
          <cell r="BK605">
            <v>0</v>
          </cell>
          <cell r="BL605">
            <v>2120</v>
          </cell>
          <cell r="BM605">
            <v>0</v>
          </cell>
          <cell r="BN605" t="str">
            <v/>
          </cell>
          <cell r="BO605" t="str">
            <v/>
          </cell>
          <cell r="BP605" t="str">
            <v/>
          </cell>
          <cell r="BQ605" t="str">
            <v>-</v>
          </cell>
          <cell r="BR605" t="str">
            <v>-</v>
          </cell>
          <cell r="BS605" t="str">
            <v>-</v>
          </cell>
          <cell r="BT605" t="str">
            <v>นายณัฐกานต์ คำสุข</v>
          </cell>
          <cell r="BU605">
            <v>0</v>
          </cell>
          <cell r="BV605"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5" t="str">
            <v>จำเลยที่ 1
คู่สมรสจำเลยที่ 1
จำเลยที่ 2
คู่สมรสจำเลยที่ 2
จำเลยที่ 3
คู่สมรสจำเลยที่ 3</v>
          </cell>
          <cell r="BX605" t="str">
            <v>1-5008-00074-84-3
1-2399-00183-04-1
1-5004-00065-36-7
1-5004-00072-52-5
1-5710-00012-62-3
1-5710-00034-05-8</v>
          </cell>
          <cell r="BY605"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5" t="str">
            <v>ไม่พบทรัพย์</v>
          </cell>
          <cell r="CA605"/>
          <cell r="CB605">
            <v>6</v>
          </cell>
          <cell r="CC605" t="str">
            <v>วรกมล</v>
          </cell>
          <cell r="CD605"/>
          <cell r="CE605"/>
          <cell r="CF605"/>
          <cell r="CG605"/>
          <cell r="CH605"/>
          <cell r="CI605"/>
          <cell r="CJ605"/>
          <cell r="CK605"/>
          <cell r="CL605"/>
          <cell r="CM605"/>
          <cell r="CN605"/>
          <cell r="CO605"/>
        </row>
        <row r="606">
          <cell r="B606">
            <v>2062</v>
          </cell>
          <cell r="C606">
            <v>600</v>
          </cell>
          <cell r="D606">
            <v>19</v>
          </cell>
          <cell r="E606">
            <v>10</v>
          </cell>
          <cell r="F606">
            <v>2565</v>
          </cell>
          <cell r="G606">
            <v>800089599222</v>
          </cell>
          <cell r="H606" t="str">
            <v>นาง</v>
          </cell>
          <cell r="I606" t="str">
            <v>กัญญารัตน์</v>
          </cell>
          <cell r="J606" t="str">
            <v>กาบศรี</v>
          </cell>
          <cell r="K606">
            <v>5500100040230</v>
          </cell>
          <cell r="L606" t="str">
            <v>หนองหอย</v>
          </cell>
          <cell r="M606" t="str">
            <v>เชียงใหม่ 2</v>
          </cell>
          <cell r="N606">
            <v>8</v>
          </cell>
          <cell r="O606" t="str">
            <v>สินเชื่อแก้ไขปัญหาหนี้นอกระบบPSAระยะที่2</v>
          </cell>
          <cell r="P606" t="str">
            <v>1.บุคคลค้ำประกัน</v>
          </cell>
          <cell r="Q606">
            <v>42123.22</v>
          </cell>
          <cell r="R606">
            <v>11096.91</v>
          </cell>
          <cell r="S606" t="str">
            <v>แขวงเชียงใหม่</v>
          </cell>
          <cell r="T606" t="str">
            <v>ผบE789</v>
          </cell>
          <cell r="U606">
            <v>2565</v>
          </cell>
          <cell r="V606" t="str">
            <v>ผบE2092</v>
          </cell>
          <cell r="W606">
            <v>2565</v>
          </cell>
          <cell r="X606">
            <v>3</v>
          </cell>
          <cell r="Y606">
            <v>5</v>
          </cell>
          <cell r="Z606">
            <v>2565</v>
          </cell>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นางกัญญารัตน์ กาบศรี</v>
          </cell>
          <cell r="BU606">
            <v>883163010407</v>
          </cell>
          <cell r="BV606" t="str">
            <v>1.นางกัญญรัตน์  กาบศรี
2.นายบุญเลียบ  กาบศรี
3.นายสมประสงค์  กาบศรี</v>
          </cell>
          <cell r="BW606" t="str">
            <v>จำเลยที่1
คู่สมรสจำเลยที่ 1
จำเลยที่ 2</v>
          </cell>
          <cell r="BX606" t="str">
            <v>5-50001-00040-23-0
3-5001-00250-39-4
5-1006-00055-42-6</v>
          </cell>
          <cell r="BY60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6" t="str">
            <v>ไม่พบทรัพย์</v>
          </cell>
          <cell r="CA606"/>
          <cell r="CB606">
            <v>3</v>
          </cell>
          <cell r="CC606" t="str">
            <v>วรกมล</v>
          </cell>
          <cell r="CD606" t="str">
            <v>1.นางกัญญรัตน์  กาบศรี
2.นายบุญเลียบ  กาบศรี
3.นายสมประสงค์  กาบศรี</v>
          </cell>
          <cell r="CE606" t="str">
            <v>จำเลยที่1
คู่สมรสจำเลยที่ 1
จำเลยที่ 2</v>
          </cell>
          <cell r="CF606" t="str">
            <v>5-50001-00040-23-0
3-5001-00250-39-4
5-1006-00055-42-6</v>
          </cell>
          <cell r="CG60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6" t="str">
            <v>ไม่พบทรัพย์</v>
          </cell>
          <cell r="CI606"/>
          <cell r="CJ606"/>
          <cell r="CK606"/>
          <cell r="CL606"/>
          <cell r="CM606"/>
          <cell r="CN606"/>
          <cell r="CO606"/>
        </row>
        <row r="607">
          <cell r="B607">
            <v>2063</v>
          </cell>
          <cell r="C607">
            <v>601</v>
          </cell>
          <cell r="D607">
            <v>25</v>
          </cell>
          <cell r="E607">
            <v>10</v>
          </cell>
          <cell r="F607">
            <v>2565</v>
          </cell>
          <cell r="G607">
            <v>800090253900</v>
          </cell>
          <cell r="H607" t="str">
            <v>นาย</v>
          </cell>
          <cell r="I607" t="str">
            <v xml:space="preserve">นัทธพงศ์ </v>
          </cell>
          <cell r="J607" t="str">
            <v>นิ่มไพโรจน์</v>
          </cell>
          <cell r="K607">
            <v>5501100016861</v>
          </cell>
          <cell r="L607" t="str">
            <v>สันกำแพง</v>
          </cell>
          <cell r="M607" t="str">
            <v>เชียงใหม่ 3</v>
          </cell>
          <cell r="N607">
            <v>8</v>
          </cell>
          <cell r="O607" t="str">
            <v>สินเชื่อธนาคารประชาชน</v>
          </cell>
          <cell r="P607" t="str">
            <v>1.บุคคลค้ำประกัน</v>
          </cell>
          <cell r="Q607">
            <v>1654252.67</v>
          </cell>
          <cell r="R607">
            <v>199029.57</v>
          </cell>
          <cell r="S607" t="str">
            <v>จังหวัดเชียงใหม่</v>
          </cell>
          <cell r="T607" t="str">
            <v>ผบ.13640</v>
          </cell>
          <cell r="U607">
            <v>2563</v>
          </cell>
          <cell r="V607" t="str">
            <v>ผบ.1337</v>
          </cell>
          <cell r="W607">
            <v>2563</v>
          </cell>
          <cell r="X607"/>
          <cell r="Y607"/>
          <cell r="Z607"/>
          <cell r="AA607">
            <v>10</v>
          </cell>
          <cell r="AB607">
            <v>3</v>
          </cell>
          <cell r="AC607">
            <v>2563</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25/10/2565)//กำลังดำเนินการสืบทรัพย์//รายงานผลสืบทรัพย์วันที่ 21/3/2566</v>
          </cell>
          <cell r="BC607">
            <v>300</v>
          </cell>
          <cell r="BD607">
            <v>27</v>
          </cell>
          <cell r="BE607">
            <v>3</v>
          </cell>
          <cell r="BF607">
            <v>2567</v>
          </cell>
          <cell r="BG607">
            <v>0</v>
          </cell>
          <cell r="BH607" t="str">
            <v>-</v>
          </cell>
          <cell r="BI607" t="str">
            <v>-</v>
          </cell>
          <cell r="BJ607" t="str">
            <v>-</v>
          </cell>
          <cell r="BK607">
            <v>0</v>
          </cell>
          <cell r="BL607">
            <v>540</v>
          </cell>
          <cell r="BM607">
            <v>0</v>
          </cell>
          <cell r="BN607" t="str">
            <v/>
          </cell>
          <cell r="BO607" t="str">
            <v/>
          </cell>
          <cell r="BP607" t="str">
            <v/>
          </cell>
          <cell r="BQ607" t="str">
            <v>-</v>
          </cell>
          <cell r="BR607" t="str">
            <v>-</v>
          </cell>
          <cell r="BS607" t="str">
            <v>-</v>
          </cell>
          <cell r="BT607" t="str">
            <v>นายนัทธพงศ์  นิ่มไพโรจน์</v>
          </cell>
          <cell r="BU607">
            <v>0</v>
          </cell>
          <cell r="BV607" t="str">
            <v>1.นายนัทธพงศ์  นิ่มไพโรจน์</v>
          </cell>
          <cell r="BW607" t="str">
            <v>จำเลย</v>
          </cell>
          <cell r="BX607" t="str">
            <v>5-5011-00016-86-1</v>
          </cell>
          <cell r="BY607"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7" t="str">
            <v>ไม่พบ</v>
          </cell>
          <cell r="CA607"/>
          <cell r="CB607">
            <v>1</v>
          </cell>
          <cell r="CC607" t="str">
            <v>วรกมล</v>
          </cell>
          <cell r="CD607"/>
          <cell r="CE607"/>
          <cell r="CF607"/>
          <cell r="CG607"/>
          <cell r="CH607"/>
          <cell r="CI607"/>
          <cell r="CJ607"/>
          <cell r="CK607"/>
          <cell r="CL607"/>
          <cell r="CM607"/>
          <cell r="CN607"/>
          <cell r="CO607"/>
        </row>
        <row r="608">
          <cell r="B608">
            <v>2064</v>
          </cell>
          <cell r="C608">
            <v>602</v>
          </cell>
          <cell r="D608">
            <v>25</v>
          </cell>
          <cell r="E608">
            <v>10</v>
          </cell>
          <cell r="F608">
            <v>2565</v>
          </cell>
          <cell r="G608">
            <v>800097006228</v>
          </cell>
          <cell r="H608" t="str">
            <v>นางสาว</v>
          </cell>
          <cell r="I608" t="str">
            <v>บุญมี</v>
          </cell>
          <cell r="J608" t="str">
            <v>คำจันทร์</v>
          </cell>
          <cell r="K608">
            <v>3401000769870</v>
          </cell>
          <cell r="L608" t="str">
            <v>บ่อสร้าง</v>
          </cell>
          <cell r="M608" t="str">
            <v>เชียงใหม่ 3</v>
          </cell>
          <cell r="N608">
            <v>8</v>
          </cell>
          <cell r="O608" t="str">
            <v>สินเชื่อแก้ไขปัญหาหนี้นอกระบบPSAระยะที่2</v>
          </cell>
          <cell r="P608" t="str">
            <v>1.บุคคลค้ำประกัน</v>
          </cell>
          <cell r="Q608">
            <v>28332</v>
          </cell>
          <cell r="R608">
            <v>6579.87</v>
          </cell>
          <cell r="S608" t="str">
            <v>จังหวัดพล</v>
          </cell>
          <cell r="T608" t="str">
            <v>ผบE1021</v>
          </cell>
          <cell r="U608">
            <v>2564</v>
          </cell>
          <cell r="V608" t="str">
            <v>ผบE1115</v>
          </cell>
          <cell r="W608">
            <v>2564</v>
          </cell>
          <cell r="X608">
            <v>6</v>
          </cell>
          <cell r="Y608">
            <v>7</v>
          </cell>
          <cell r="Z608">
            <v>2564</v>
          </cell>
          <cell r="AA608">
            <v>6</v>
          </cell>
          <cell r="AB608">
            <v>7</v>
          </cell>
          <cell r="AC608">
            <v>2564</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385</v>
          </cell>
          <cell r="BM608">
            <v>0</v>
          </cell>
          <cell r="BN608" t="str">
            <v/>
          </cell>
          <cell r="BO608" t="str">
            <v/>
          </cell>
          <cell r="BP608" t="str">
            <v/>
          </cell>
          <cell r="BQ608" t="str">
            <v>-</v>
          </cell>
          <cell r="BR608" t="str">
            <v>-</v>
          </cell>
          <cell r="BS608" t="str">
            <v>-</v>
          </cell>
          <cell r="BT608" t="str">
            <v>นางสาวบุญมี คำจันทร์</v>
          </cell>
          <cell r="BU608">
            <v>0</v>
          </cell>
          <cell r="BV608" t="str">
            <v>1.นางสาวบุญมี  คำจันทร์</v>
          </cell>
          <cell r="BW608" t="str">
            <v>จำเลย</v>
          </cell>
          <cell r="BX608" t="str">
            <v>3-4010-00769-87-0</v>
          </cell>
          <cell r="BY608" t="str">
            <v>-ไม่พบว่ามีกรรมสิทธิ์ในที่ดิน อ.สันกำแพง จ.เชียงใหม่
-ไม่พบว่ามีกรรมสิทธิ์ในที่ดิน อ.โนนศิลา จ.ขอนแก่น</v>
          </cell>
          <cell r="BZ608" t="str">
            <v>ไม่พบทรัพย์</v>
          </cell>
          <cell r="CA608"/>
          <cell r="CB608">
            <v>1</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2065</v>
          </cell>
          <cell r="C609">
            <v>603</v>
          </cell>
          <cell r="D609">
            <v>31</v>
          </cell>
          <cell r="E609">
            <v>10</v>
          </cell>
          <cell r="F609">
            <v>2565</v>
          </cell>
          <cell r="G609">
            <v>800043505190</v>
          </cell>
          <cell r="H609" t="str">
            <v>นางสาว</v>
          </cell>
          <cell r="I609" t="str">
            <v>ทิพา</v>
          </cell>
          <cell r="J609" t="str">
            <v>ชลาวา</v>
          </cell>
          <cell r="K609">
            <v>3539900285948</v>
          </cell>
          <cell r="L609" t="str">
            <v>บวกครกหลวง</v>
          </cell>
          <cell r="M609" t="str">
            <v>เชียงใหม่ 3</v>
          </cell>
          <cell r="N609">
            <v>8</v>
          </cell>
          <cell r="O609" t="str">
            <v>สินเชื่อที่อยู่อาศัย</v>
          </cell>
          <cell r="P609" t="str">
            <v>2.หลักทรัพย์ค้ำประกัน</v>
          </cell>
          <cell r="Q609">
            <v>2318895.09</v>
          </cell>
          <cell r="R609">
            <v>332628.59000000003</v>
          </cell>
          <cell r="S609" t="str">
            <v>จังหวัดเชียงใหม่</v>
          </cell>
          <cell r="T609" t="str">
            <v>ผบ.2002</v>
          </cell>
          <cell r="U609">
            <v>2559</v>
          </cell>
          <cell r="V609" t="str">
            <v>ผบ.2074</v>
          </cell>
          <cell r="W609">
            <v>2559</v>
          </cell>
          <cell r="X609">
            <v>5</v>
          </cell>
          <cell r="Y609">
            <v>9</v>
          </cell>
          <cell r="Z609">
            <v>2559</v>
          </cell>
          <cell r="AA609">
            <v>10</v>
          </cell>
          <cell r="AB609">
            <v>3</v>
          </cell>
          <cell r="AC609">
            <v>2563</v>
          </cell>
          <cell r="AD609">
            <v>20</v>
          </cell>
          <cell r="AE609">
            <v>9</v>
          </cell>
          <cell r="AF609">
            <v>2559</v>
          </cell>
          <cell r="AG609">
            <v>6</v>
          </cell>
          <cell r="AH609">
            <v>12</v>
          </cell>
          <cell r="AI609">
            <v>2559</v>
          </cell>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31/10/2565)//กำลังดำเนินการสืบทรัพย์//รายงานผลสืบทรัพย์วันที่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405</v>
          </cell>
          <cell r="BM609">
            <v>0</v>
          </cell>
          <cell r="BN609" t="str">
            <v/>
          </cell>
          <cell r="BO609" t="str">
            <v/>
          </cell>
          <cell r="BP609" t="str">
            <v/>
          </cell>
          <cell r="BQ609" t="str">
            <v>-</v>
          </cell>
          <cell r="BR609" t="str">
            <v>-</v>
          </cell>
          <cell r="BS609" t="str">
            <v>-</v>
          </cell>
          <cell r="BT609" t="str">
            <v>นางสาวทิพา ชลาวา</v>
          </cell>
          <cell r="BU609">
            <v>0</v>
          </cell>
          <cell r="BV609" t="str">
            <v>1.นางสาวทิพา  ชลาวา</v>
          </cell>
          <cell r="BW609" t="str">
            <v>จำเลย</v>
          </cell>
          <cell r="BX609" t="str">
            <v>3-5399-00285-94-8</v>
          </cell>
          <cell r="BY609" t="str">
            <v>-ไม่พบว่ามีกรรมสิทธิ์ในที่ดิน อ.เมืองเชียงใหม่ จ.เชียงใหม่
-ไม่พบว่ามีกรรมสิทธิ์ในที่ดิน อ.เมืองอุตรดิตถ์ จ.อุตรดิตถ์</v>
          </cell>
          <cell r="BZ609" t="str">
            <v>ไม่พบ</v>
          </cell>
          <cell r="CA609"/>
          <cell r="CB609">
            <v>2</v>
          </cell>
          <cell r="CC609" t="str">
            <v>วรกมล</v>
          </cell>
          <cell r="CD609"/>
          <cell r="CE609"/>
          <cell r="CF609"/>
          <cell r="CG609"/>
          <cell r="CH609"/>
          <cell r="CI609"/>
          <cell r="CJ609"/>
          <cell r="CK609"/>
          <cell r="CL609"/>
          <cell r="CM609"/>
          <cell r="CN609"/>
          <cell r="CO609"/>
        </row>
        <row r="610">
          <cell r="B610">
            <v>2066</v>
          </cell>
          <cell r="C610">
            <v>604</v>
          </cell>
          <cell r="D610">
            <v>15</v>
          </cell>
          <cell r="E610">
            <v>11</v>
          </cell>
          <cell r="F610">
            <v>2565</v>
          </cell>
          <cell r="G610">
            <v>800036285586</v>
          </cell>
          <cell r="H610" t="str">
            <v>นาย</v>
          </cell>
          <cell r="I610" t="str">
            <v>เสาร์คำ</v>
          </cell>
          <cell r="J610" t="str">
            <v>หย่อมอิน</v>
          </cell>
          <cell r="K610">
            <v>3501200013336</v>
          </cell>
          <cell r="L610" t="str">
            <v>แม่วาง</v>
          </cell>
          <cell r="M610" t="str">
            <v>เชียงใหม่ 3</v>
          </cell>
          <cell r="N610">
            <v>8</v>
          </cell>
          <cell r="O610" t="str">
            <v>สินเชื่อธนาคารประชาชน</v>
          </cell>
          <cell r="P610" t="str">
            <v>1.บุคคลค้ำประกัน</v>
          </cell>
          <cell r="Q610">
            <v>179165</v>
          </cell>
          <cell r="R610">
            <v>10147.98</v>
          </cell>
          <cell r="S610" t="str">
            <v>แขวงเชียงใหม่</v>
          </cell>
          <cell r="T610" t="str">
            <v>ผบ.4462</v>
          </cell>
          <cell r="U610">
            <v>2558</v>
          </cell>
          <cell r="V610" t="str">
            <v>ผบ.6650</v>
          </cell>
          <cell r="W610">
            <v>2558</v>
          </cell>
          <cell r="X610">
            <v>6</v>
          </cell>
          <cell r="Y610">
            <v>7</v>
          </cell>
          <cell r="Z610">
            <v>2564</v>
          </cell>
          <cell r="AA610">
            <v>8</v>
          </cell>
          <cell r="AB610">
            <v>9</v>
          </cell>
          <cell r="AC610">
            <v>2558</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15/11/2565)//กำลังดำเนินการสืบทรัพย์//รายงานผลสืบทรัพย์วันที่ 11/4/2566</v>
          </cell>
          <cell r="BC610">
            <v>1800</v>
          </cell>
          <cell r="BD610">
            <v>18</v>
          </cell>
          <cell r="BE610">
            <v>8</v>
          </cell>
          <cell r="BF610">
            <v>2566</v>
          </cell>
          <cell r="BG610">
            <v>0</v>
          </cell>
          <cell r="BH610" t="str">
            <v>-</v>
          </cell>
          <cell r="BI610" t="str">
            <v>-</v>
          </cell>
          <cell r="BJ610" t="str">
            <v>-</v>
          </cell>
          <cell r="BK610">
            <v>0</v>
          </cell>
          <cell r="BL610">
            <v>2075</v>
          </cell>
          <cell r="BM610">
            <v>0</v>
          </cell>
          <cell r="BN610" t="str">
            <v/>
          </cell>
          <cell r="BO610" t="str">
            <v/>
          </cell>
          <cell r="BP610" t="str">
            <v/>
          </cell>
          <cell r="BQ610" t="str">
            <v>-</v>
          </cell>
          <cell r="BR610" t="str">
            <v>-</v>
          </cell>
          <cell r="BS610" t="str">
            <v>-</v>
          </cell>
          <cell r="BT610" t="str">
            <v>นายเสาร์คำ หย่อมอิน</v>
          </cell>
          <cell r="BU610">
            <v>0</v>
          </cell>
          <cell r="BV610"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0" t="str">
            <v xml:space="preserve">จำเลยที่ 1
คู่สมรสจำเลยที่ 1
จำเลยที่ 2
คู่สมรสจำเลยที่ 2
จำเลยที่ 3
คู่สมรสจำเลยที่ 3
</v>
          </cell>
          <cell r="BX610" t="str">
            <v>3-5012-00013-33-6
3-5012-00579-53-4
3-5012-00107-53-5
3-5012-00112-30-0
3-5101-01312-02-4
3-5012-00008-30-8</v>
          </cell>
          <cell r="BY610"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0" t="str">
            <v>พบทรัพย์</v>
          </cell>
          <cell r="CA610"/>
          <cell r="CB610">
            <v>6</v>
          </cell>
          <cell r="CC610" t="str">
            <v>วรกมล</v>
          </cell>
          <cell r="CD610"/>
          <cell r="CE610"/>
          <cell r="CF610"/>
          <cell r="CG610"/>
          <cell r="CH610"/>
          <cell r="CI610"/>
          <cell r="CJ610"/>
          <cell r="CK610"/>
          <cell r="CL610"/>
          <cell r="CM610">
            <v>243468</v>
          </cell>
          <cell r="CN610"/>
          <cell r="CO610"/>
        </row>
        <row r="611">
          <cell r="B611">
            <v>2067</v>
          </cell>
          <cell r="C611">
            <v>605</v>
          </cell>
          <cell r="D611">
            <v>22</v>
          </cell>
          <cell r="E611">
            <v>11</v>
          </cell>
          <cell r="F611">
            <v>2565</v>
          </cell>
          <cell r="G611">
            <v>800036922360</v>
          </cell>
          <cell r="H611" t="str">
            <v>ชมรมนวดแผนไทยเพื่อสุขภาพ</v>
          </cell>
          <cell r="I611" t="str">
            <v>ทิพา</v>
          </cell>
          <cell r="J611" t="str">
            <v>ชลาวา</v>
          </cell>
          <cell r="K611">
            <v>3539900285948</v>
          </cell>
          <cell r="L611" t="str">
            <v>เซ็นทรัล แอร์พอร์ตพลาซ่า เชียงใหม่</v>
          </cell>
          <cell r="M611" t="str">
            <v>เชียงใหม่ 1</v>
          </cell>
          <cell r="N611">
            <v>8</v>
          </cell>
          <cell r="O611" t="str">
            <v>สินเชื่อพัฒนาชนบทฯ</v>
          </cell>
          <cell r="P611" t="str">
            <v>1.บุคคลค้ำประกัน</v>
          </cell>
          <cell r="Q611">
            <v>182919.99</v>
          </cell>
          <cell r="R611">
            <v>36326.74</v>
          </cell>
          <cell r="S611" t="str">
            <v>แขวงเชียงใหม่</v>
          </cell>
          <cell r="T611" t="str">
            <v>ผบE788</v>
          </cell>
          <cell r="U611">
            <v>2565</v>
          </cell>
          <cell r="V611" t="str">
            <v>ผบE7074</v>
          </cell>
          <cell r="W611">
            <v>2565</v>
          </cell>
          <cell r="X611">
            <v>4</v>
          </cell>
          <cell r="Y611">
            <v>10</v>
          </cell>
          <cell r="Z611">
            <v>2565</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22/11/2565)//กำลังดำเนินการสืบทรัพย์//รายงานผลสืบวันที่ 10/5/2566</v>
          </cell>
          <cell r="BC611">
            <v>3600</v>
          </cell>
          <cell r="BD611">
            <v>8</v>
          </cell>
          <cell r="BE611">
            <v>3</v>
          </cell>
          <cell r="BF611">
            <v>2567</v>
          </cell>
          <cell r="BG611">
            <v>0</v>
          </cell>
          <cell r="BH611" t="str">
            <v>-</v>
          </cell>
          <cell r="BI611" t="str">
            <v>-</v>
          </cell>
          <cell r="BJ611" t="str">
            <v>-</v>
          </cell>
          <cell r="BK611">
            <v>0</v>
          </cell>
          <cell r="BL611">
            <v>3455</v>
          </cell>
          <cell r="BM611">
            <v>0</v>
          </cell>
          <cell r="BN611" t="str">
            <v/>
          </cell>
          <cell r="BO611" t="str">
            <v/>
          </cell>
          <cell r="BP611" t="str">
            <v/>
          </cell>
          <cell r="BQ611" t="str">
            <v>-</v>
          </cell>
          <cell r="BR611" t="str">
            <v>-</v>
          </cell>
          <cell r="BS611" t="str">
            <v>-</v>
          </cell>
          <cell r="BT611" t="str">
            <v xml:space="preserve">ชมรมนวดแผนไทยเพื่อสุขภาพ </v>
          </cell>
          <cell r="BU611">
            <v>883161010248</v>
          </cell>
          <cell r="BV611"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1"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1" t="str">
            <v>3-5009-01400-86-4
3-1206-00405-05-6
3-5009-00920-35-0
3-5015-00316-93-8
3-5001-00460-62-3
3-5001-00460-66-6
3-2102-00091-76-2
3-5002-00912-20-8
3-5015-00316-92-0
3-5015-00299-53-7
1-5099-00999-43-0
3-5099-00832-28-1</v>
          </cell>
          <cell r="BY61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1" t="str">
            <v>พบ</v>
          </cell>
          <cell r="CA611"/>
          <cell r="CB611">
            <v>2</v>
          </cell>
          <cell r="CC611" t="str">
            <v>วรกมล</v>
          </cell>
          <cell r="CD611"/>
          <cell r="CE611"/>
          <cell r="CF611"/>
          <cell r="CG611"/>
          <cell r="CH611"/>
          <cell r="CI611"/>
          <cell r="CJ611"/>
          <cell r="CK611"/>
          <cell r="CL611"/>
          <cell r="CM611"/>
          <cell r="CN611"/>
          <cell r="CO611"/>
        </row>
        <row r="612">
          <cell r="B612">
            <v>2068</v>
          </cell>
          <cell r="C612">
            <v>606</v>
          </cell>
          <cell r="D612">
            <v>24</v>
          </cell>
          <cell r="E612">
            <v>11</v>
          </cell>
          <cell r="F612">
            <v>2565</v>
          </cell>
          <cell r="G612">
            <v>800084988081</v>
          </cell>
          <cell r="H612" t="str">
            <v>นางสาว</v>
          </cell>
          <cell r="I612" t="str">
            <v>เขมมิศรา</v>
          </cell>
          <cell r="J612" t="str">
            <v>ปินใจ</v>
          </cell>
          <cell r="K612">
            <v>1549900318459</v>
          </cell>
          <cell r="L612" t="str">
            <v>เม-ญ่า เชียงใหม่</v>
          </cell>
          <cell r="M612" t="str">
            <v>เชียงใหม่ 1</v>
          </cell>
          <cell r="N612">
            <v>8</v>
          </cell>
          <cell r="O612" t="str">
            <v>สินเชื่อธนาคารประชาชน</v>
          </cell>
          <cell r="P612" t="str">
            <v>1.บุคคลค้ำประกัน</v>
          </cell>
          <cell r="Q612">
            <v>84796.49</v>
          </cell>
          <cell r="R612">
            <v>36972.94</v>
          </cell>
          <cell r="S612" t="str">
            <v>แขวงเชียงใหม่</v>
          </cell>
          <cell r="T612" t="str">
            <v>ผบ.6466</v>
          </cell>
          <cell r="U612">
            <v>2563</v>
          </cell>
          <cell r="V612" t="str">
            <v>ผบ.166</v>
          </cell>
          <cell r="W612">
            <v>2565</v>
          </cell>
          <cell r="X612"/>
          <cell r="Y612"/>
          <cell r="Z612"/>
          <cell r="AA612">
            <v>14</v>
          </cell>
          <cell r="AB612">
            <v>2</v>
          </cell>
          <cell r="AC612">
            <v>2565</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24/11/2565)//กำลังดำเนินการสืบทรัพย์//สืบแล้ว รายงานผลวันที่ 30/1/2566</v>
          </cell>
          <cell r="BC612">
            <v>1200</v>
          </cell>
          <cell r="BD612">
            <v>8</v>
          </cell>
          <cell r="BE612">
            <v>1</v>
          </cell>
          <cell r="BF612">
            <v>2567</v>
          </cell>
          <cell r="BG612">
            <v>0</v>
          </cell>
          <cell r="BH612" t="str">
            <v>-</v>
          </cell>
          <cell r="BI612" t="str">
            <v>-</v>
          </cell>
          <cell r="BJ612" t="str">
            <v>-</v>
          </cell>
          <cell r="BK612">
            <v>0</v>
          </cell>
          <cell r="BL612">
            <v>1460</v>
          </cell>
          <cell r="BM612">
            <v>0</v>
          </cell>
          <cell r="BN612" t="str">
            <v/>
          </cell>
          <cell r="BO612" t="str">
            <v/>
          </cell>
          <cell r="BP612" t="str">
            <v/>
          </cell>
          <cell r="BQ612" t="str">
            <v>-</v>
          </cell>
          <cell r="BR612" t="str">
            <v>-</v>
          </cell>
          <cell r="BS612" t="str">
            <v>-</v>
          </cell>
          <cell r="BT612" t="str">
            <v>นางสาวเขมมิศรา ปินใจ</v>
          </cell>
          <cell r="BU612">
            <v>883163011693</v>
          </cell>
          <cell r="BV612" t="str">
            <v>1.นางสาวเขมิศรา  ปินใจ
2.นางสาวกรกนก  แสนไชย
3.นายคุณากร  ไชยศิลป์
4.นายสรายุทธ์  อ้ายมา</v>
          </cell>
          <cell r="BW612" t="str">
            <v>จำเลยที่ 1
จำเลยที่ 2
คู่สมรสจำเลยที่ 2
จำเลยที่ 3</v>
          </cell>
          <cell r="BX612" t="str">
            <v>1-5099-01384-48-0
1-5099-01105-09-2
1-5051-00015-14-8
1-5499-00318-45-9</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2" t="str">
            <v>พบทรัพย์</v>
          </cell>
          <cell r="CA612" t="str">
            <v>พบทรัพย์</v>
          </cell>
          <cell r="CB612">
            <v>4</v>
          </cell>
          <cell r="CC612" t="str">
            <v>วรกมล</v>
          </cell>
          <cell r="CD612"/>
          <cell r="CE612"/>
          <cell r="CF612"/>
          <cell r="CG612"/>
          <cell r="CH612"/>
          <cell r="CI612"/>
          <cell r="CJ612"/>
          <cell r="CK612"/>
          <cell r="CL612"/>
          <cell r="CM612">
            <v>243468</v>
          </cell>
          <cell r="CN612"/>
          <cell r="CO612"/>
        </row>
        <row r="613">
          <cell r="B613">
            <v>2069</v>
          </cell>
          <cell r="C613">
            <v>607</v>
          </cell>
          <cell r="D613">
            <v>25</v>
          </cell>
          <cell r="E613">
            <v>11</v>
          </cell>
          <cell r="F613">
            <v>2565</v>
          </cell>
          <cell r="G613">
            <v>821952008877</v>
          </cell>
          <cell r="H613" t="str">
            <v>พ.อ.อ.</v>
          </cell>
          <cell r="I613" t="str">
            <v>สุเทพ</v>
          </cell>
          <cell r="J613" t="str">
            <v>เนียมศรี</v>
          </cell>
          <cell r="K613">
            <v>3509900809009</v>
          </cell>
          <cell r="L613" t="str">
            <v>สันกำแพง</v>
          </cell>
          <cell r="M613" t="str">
            <v>เชียงใหม่ 3</v>
          </cell>
          <cell r="N613">
            <v>8</v>
          </cell>
          <cell r="O613" t="str">
            <v>สินเชื่อพัฒนากลุ่มอาชีพ (กองบิน 41 เชียงใหม่)</v>
          </cell>
          <cell r="P613" t="str">
            <v>1.บุคคลค้ำประกัน</v>
          </cell>
          <cell r="Q613">
            <v>1353429.05</v>
          </cell>
          <cell r="R613">
            <v>138545.71</v>
          </cell>
          <cell r="S613" t="str">
            <v>จังหวัดเชียงใหม่</v>
          </cell>
          <cell r="T613" t="str">
            <v>ผบ.2780</v>
          </cell>
          <cell r="U613">
            <v>2557</v>
          </cell>
          <cell r="V613" t="str">
            <v>ผบ.945</v>
          </cell>
          <cell r="W613">
            <v>2558</v>
          </cell>
          <cell r="X613">
            <v>25</v>
          </cell>
          <cell r="Y613">
            <v>6</v>
          </cell>
          <cell r="Z613">
            <v>2558</v>
          </cell>
          <cell r="AA613"/>
          <cell r="AB613"/>
          <cell r="AC613"/>
          <cell r="AD613">
            <v>8</v>
          </cell>
          <cell r="AE613">
            <v>7</v>
          </cell>
          <cell r="AF613">
            <v>2558</v>
          </cell>
          <cell r="AG613">
            <v>6</v>
          </cell>
          <cell r="AH613">
            <v>10</v>
          </cell>
          <cell r="AI613">
            <v>2558</v>
          </cell>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25/11/2565)//กำลังดำเนินการสืบทรัพย์//รายงานผลสืบทรัพย์วันที่ 21/3/2566</v>
          </cell>
          <cell r="BC613" t="str">
            <v/>
          </cell>
          <cell r="BD613" t="str">
            <v/>
          </cell>
          <cell r="BE613" t="str">
            <v/>
          </cell>
          <cell r="BF613" t="str">
            <v/>
          </cell>
          <cell r="BG613" t="str">
            <v/>
          </cell>
          <cell r="BH613" t="str">
            <v/>
          </cell>
          <cell r="BI613" t="str">
            <v/>
          </cell>
          <cell r="BJ613" t="str">
            <v/>
          </cell>
          <cell r="BK613" t="str">
            <v/>
          </cell>
          <cell r="BL613" t="str">
            <v/>
          </cell>
          <cell r="BM613" t="str">
            <v/>
          </cell>
          <cell r="BN613" t="str">
            <v/>
          </cell>
          <cell r="BO613" t="str">
            <v/>
          </cell>
          <cell r="BP613" t="str">
            <v/>
          </cell>
          <cell r="BQ613" t="str">
            <v/>
          </cell>
          <cell r="BR613" t="str">
            <v/>
          </cell>
          <cell r="BS613" t="str">
            <v/>
          </cell>
          <cell r="BT613" t="str">
            <v>พ.อ.อ.สุเทพ เนียมศรี</v>
          </cell>
          <cell r="BU613">
            <v>823661010264</v>
          </cell>
          <cell r="BV613"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3"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3" t="str">
            <v>3-5007-00088-33-4
3-6301-00030-11-3
3-5001-00479-69-3
3-5099-00594-97-5
1-1006-99002-06-8
1-1020-00618-54-2
3-2499-00204-06-1
3-5099-00357-86-8
3-5604-00165-65-1</v>
          </cell>
          <cell r="BY613"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3" t="str">
            <v>ไม่พบ</v>
          </cell>
          <cell r="CA613"/>
          <cell r="CB613">
            <v>9</v>
          </cell>
          <cell r="CC613" t="str">
            <v>วรกมล</v>
          </cell>
          <cell r="CD613"/>
          <cell r="CE613"/>
          <cell r="CF613"/>
          <cell r="CG613"/>
          <cell r="CH613"/>
          <cell r="CI613"/>
          <cell r="CJ613"/>
          <cell r="CK613"/>
          <cell r="CL613"/>
          <cell r="CM613"/>
          <cell r="CN613"/>
          <cell r="CO613"/>
        </row>
        <row r="614">
          <cell r="B614">
            <v>2071</v>
          </cell>
          <cell r="C614">
            <v>608</v>
          </cell>
          <cell r="D614">
            <v>29</v>
          </cell>
          <cell r="E614">
            <v>11</v>
          </cell>
          <cell r="F614">
            <v>2565</v>
          </cell>
          <cell r="G614" t="str">
            <v>800076318909,
800094647073</v>
          </cell>
          <cell r="H614" t="str">
            <v>นาย</v>
          </cell>
          <cell r="I614" t="str">
            <v>ศุกลวัฒน์</v>
          </cell>
          <cell r="J614" t="str">
            <v>เป็งดาหลวง</v>
          </cell>
          <cell r="K614">
            <v>1500900014524</v>
          </cell>
          <cell r="L614" t="str">
            <v>ฝาง</v>
          </cell>
          <cell r="M614" t="str">
            <v>เชียงใหม่ 2</v>
          </cell>
          <cell r="N614">
            <v>8</v>
          </cell>
          <cell r="O614" t="str">
            <v>สินเชื่อธนาคารประชาชน,
สินเชื่อแก้ไขปัญหาหนี้นอกระบบPSAระยะที่2</v>
          </cell>
          <cell r="P614" t="str">
            <v>1.บุคคลค้ำประกัน</v>
          </cell>
          <cell r="Q614">
            <v>33708.559999999998</v>
          </cell>
          <cell r="R614">
            <v>14670.41</v>
          </cell>
          <cell r="S614" t="str">
            <v>จังหวัดฝาง</v>
          </cell>
          <cell r="T614" t="str">
            <v>ผบE477</v>
          </cell>
          <cell r="U614" t="str">
            <v>2565</v>
          </cell>
          <cell r="V614" t="str">
            <v>ผบE765</v>
          </cell>
          <cell r="W614">
            <v>2565</v>
          </cell>
          <cell r="X614">
            <v>20</v>
          </cell>
          <cell r="Y614">
            <v>9</v>
          </cell>
          <cell r="Z614">
            <v>2565</v>
          </cell>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 (คำสั่ง 29/11/2565)//กำลังดำเนินการสืบทรัพย์//รายงานผลสืบทรัพย์วันที่ 9/3/2566</v>
          </cell>
          <cell r="BC614">
            <v>2100</v>
          </cell>
          <cell r="BD614">
            <v>10</v>
          </cell>
          <cell r="BE614">
            <v>6</v>
          </cell>
          <cell r="BF614">
            <v>2567</v>
          </cell>
          <cell r="BG614">
            <v>0</v>
          </cell>
          <cell r="BH614" t="str">
            <v>-</v>
          </cell>
          <cell r="BI614" t="str">
            <v>-</v>
          </cell>
          <cell r="BJ614" t="str">
            <v>-</v>
          </cell>
          <cell r="BK614">
            <v>0</v>
          </cell>
          <cell r="BL614">
            <v>1835</v>
          </cell>
          <cell r="BM614">
            <v>0</v>
          </cell>
          <cell r="BN614" t="str">
            <v/>
          </cell>
          <cell r="BO614" t="str">
            <v/>
          </cell>
          <cell r="BP614" t="str">
            <v/>
          </cell>
          <cell r="BQ614" t="str">
            <v>-</v>
          </cell>
          <cell r="BR614" t="str">
            <v>-</v>
          </cell>
          <cell r="BS614" t="str">
            <v>-</v>
          </cell>
          <cell r="BT614" t="str">
            <v>นายศุกลวัฒน์ เป็งดาหลวง</v>
          </cell>
          <cell r="BU614">
            <v>883265010384</v>
          </cell>
          <cell r="BV614"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4" t="str">
            <v xml:space="preserve">จำเลยที่ 1
คู่สมรสจำเลยที่ 1
จำเลยที่ 2
คู่สมรสจำเลยที่ 2
จำเลยที่ 3
คู่สมรสจำเลยที่ 3
จำเลยที่ 4
</v>
          </cell>
          <cell r="BX614" t="str">
            <v>1-5009-00014-52-4
1-5009-00084-97-2
3-5009-01004-16-2
3-5009-01004-15-4
3-5009-01020-63-0
3-5009-01003-44-1 
1-5601-00234-11-2</v>
          </cell>
          <cell r="BY614"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4" t="str">
            <v>พบทรัพย์</v>
          </cell>
          <cell r="CA614" t="str">
            <v>พบทรัพย์</v>
          </cell>
          <cell r="CB614">
            <v>7</v>
          </cell>
          <cell r="CC614" t="str">
            <v>วรกมล</v>
          </cell>
          <cell r="CD614"/>
          <cell r="CE614"/>
          <cell r="CF614"/>
          <cell r="CG614"/>
          <cell r="CH614"/>
          <cell r="CI614"/>
          <cell r="CJ614"/>
          <cell r="CK614"/>
          <cell r="CL614"/>
          <cell r="CM614"/>
          <cell r="CN614"/>
          <cell r="CO614"/>
        </row>
        <row r="615">
          <cell r="B615">
            <v>2072</v>
          </cell>
          <cell r="C615">
            <v>609</v>
          </cell>
          <cell r="D615">
            <v>30</v>
          </cell>
          <cell r="E615">
            <v>11</v>
          </cell>
          <cell r="F615">
            <v>2565</v>
          </cell>
          <cell r="G615" t="str">
            <v>800079783588,
800095022409</v>
          </cell>
          <cell r="H615" t="str">
            <v>นาย</v>
          </cell>
          <cell r="I615" t="str">
            <v>ขจรพงศ์</v>
          </cell>
          <cell r="J615" t="str">
            <v>สุภาเสา</v>
          </cell>
          <cell r="K615">
            <v>3500100161383</v>
          </cell>
          <cell r="L615" t="str">
            <v>มีโชค พลาซ่า</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54320</v>
          </cell>
          <cell r="R615">
            <v>69678.740000000005</v>
          </cell>
          <cell r="S615" t="str">
            <v>แขวงเชียงดาว</v>
          </cell>
          <cell r="T615" t="str">
            <v>ผบE757</v>
          </cell>
          <cell r="U615">
            <v>2565</v>
          </cell>
          <cell r="V615" t="str">
            <v>ผบE874</v>
          </cell>
          <cell r="W615">
            <v>2565</v>
          </cell>
          <cell r="X615">
            <v>22</v>
          </cell>
          <cell r="Y615">
            <v>11</v>
          </cell>
          <cell r="Z615">
            <v>2565</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 (คำสั่ง 30/11/2565)//กำลังดำเนินการสืบทรัพย์//รายงานผลสืบวันที่ 27/4/2566</v>
          </cell>
          <cell r="BC615">
            <v>1200</v>
          </cell>
          <cell r="BD615">
            <v>14</v>
          </cell>
          <cell r="BE615">
            <v>3</v>
          </cell>
          <cell r="BF615">
            <v>2567</v>
          </cell>
          <cell r="BG615">
            <v>0</v>
          </cell>
          <cell r="BH615" t="str">
            <v>-</v>
          </cell>
          <cell r="BI615" t="str">
            <v>-</v>
          </cell>
          <cell r="BJ615" t="str">
            <v>-</v>
          </cell>
          <cell r="BK615">
            <v>0</v>
          </cell>
          <cell r="BL615">
            <v>1720</v>
          </cell>
          <cell r="BM615">
            <v>0</v>
          </cell>
          <cell r="BN615" t="str">
            <v/>
          </cell>
          <cell r="BO615" t="str">
            <v/>
          </cell>
          <cell r="BP615" t="str">
            <v/>
          </cell>
          <cell r="BQ615" t="str">
            <v>-</v>
          </cell>
          <cell r="BR615" t="str">
            <v>-</v>
          </cell>
          <cell r="BS615" t="str">
            <v>-</v>
          </cell>
          <cell r="BT615" t="str">
            <v>นายขจรพงศ์ สุภาเสา</v>
          </cell>
          <cell r="BU615">
            <v>883265010310</v>
          </cell>
          <cell r="BV615" t="str">
            <v>1.นายขจรพงศ์  สุภาเสา
2.นางสาวดวงเดือน  อินต๊ะ
3.นายจิราวัฒน์  ใหม่ปา
4.ว่าที่ ร.ต.วรชาติ  วุฒิสรรพ์</v>
          </cell>
          <cell r="BW615" t="str">
            <v>จำเลยที่ 1
คู่สมรสจำเลยที่ 1
จำเลยที่ 2
จำเลยที่ 3</v>
          </cell>
          <cell r="BX615" t="str">
            <v>3-5001-00161-38-3
3-5006-00007-16-2
1-5899-00080-68-1
3-5001-00371-18-3</v>
          </cell>
          <cell r="BY61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5" t="str">
            <v>พบทรัพย์</v>
          </cell>
          <cell r="CA615" t="str">
            <v>พบ</v>
          </cell>
          <cell r="CB615">
            <v>4</v>
          </cell>
          <cell r="CC615" t="str">
            <v>วรกมล</v>
          </cell>
          <cell r="CD615"/>
          <cell r="CE615"/>
          <cell r="CF615"/>
          <cell r="CG615"/>
          <cell r="CH615"/>
          <cell r="CI615"/>
          <cell r="CJ615"/>
          <cell r="CK615"/>
          <cell r="CL615"/>
          <cell r="CM615"/>
          <cell r="CN615"/>
          <cell r="CO615"/>
        </row>
        <row r="616">
          <cell r="B616">
            <v>2074</v>
          </cell>
          <cell r="C616">
            <v>610</v>
          </cell>
          <cell r="D616">
            <v>2</v>
          </cell>
          <cell r="E616">
            <v>12</v>
          </cell>
          <cell r="F616">
            <v>2565</v>
          </cell>
          <cell r="G616">
            <v>800033558886</v>
          </cell>
          <cell r="H616" t="str">
            <v>นางสาว</v>
          </cell>
          <cell r="I616" t="str">
            <v>ศิริพร</v>
          </cell>
          <cell r="J616" t="str">
            <v>หล้าจ้อน</v>
          </cell>
          <cell r="K616">
            <v>3500300006497</v>
          </cell>
          <cell r="L616" t="str">
            <v>บวกครกหลวง</v>
          </cell>
          <cell r="M616" t="str">
            <v>เชียงใหม่ 3</v>
          </cell>
          <cell r="N616">
            <v>8</v>
          </cell>
          <cell r="O616" t="str">
            <v>สินเชื่อธนาคารประชาชน</v>
          </cell>
          <cell r="P616" t="str">
            <v>1.บุคคลค้ำประกัน</v>
          </cell>
          <cell r="Q616">
            <v>96666</v>
          </cell>
          <cell r="R616">
            <v>20403.150000000001</v>
          </cell>
          <cell r="S616" t="str">
            <v>จังหวัดลำพูน</v>
          </cell>
          <cell r="T616" t="str">
            <v>ผบ.2538</v>
          </cell>
          <cell r="U616">
            <v>2558</v>
          </cell>
          <cell r="V616" t="str">
            <v>ผบ.2977</v>
          </cell>
          <cell r="W616">
            <v>2558</v>
          </cell>
          <cell r="X616">
            <v>19</v>
          </cell>
          <cell r="Y616">
            <v>10</v>
          </cell>
          <cell r="Z616">
            <v>2558</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สืบทรัพย์สำนักงานอื่นฟ้อง (คำสั่ง 2/12/2565)//สืบแล้ว รายงานผลวันที่ 3/3/2566</v>
          </cell>
          <cell r="BC616">
            <v>900</v>
          </cell>
          <cell r="BD616">
            <v>27</v>
          </cell>
          <cell r="BE616">
            <v>3</v>
          </cell>
          <cell r="BF616">
            <v>2567</v>
          </cell>
          <cell r="BG616">
            <v>0</v>
          </cell>
          <cell r="BH616" t="str">
            <v>-</v>
          </cell>
          <cell r="BI616" t="str">
            <v>-</v>
          </cell>
          <cell r="BJ616" t="str">
            <v>-</v>
          </cell>
          <cell r="BK616">
            <v>0</v>
          </cell>
          <cell r="BL616">
            <v>950</v>
          </cell>
          <cell r="BM616">
            <v>0</v>
          </cell>
          <cell r="BN616" t="str">
            <v/>
          </cell>
          <cell r="BO616" t="str">
            <v/>
          </cell>
          <cell r="BP616" t="str">
            <v/>
          </cell>
          <cell r="BQ616" t="str">
            <v>-</v>
          </cell>
          <cell r="BR616" t="str">
            <v>-</v>
          </cell>
          <cell r="BS616" t="str">
            <v>-</v>
          </cell>
          <cell r="BT616" t="str">
            <v>นางสาวศิริพร หล้าจ้อน</v>
          </cell>
          <cell r="BU616">
            <v>823658010143</v>
          </cell>
          <cell r="BV616" t="str">
            <v>1.นางสาวศิริพร หล้าจ้อน
2.นายฉัตรชัย ปัญญา
3.นายวุฒิชัย นันทผาสุข</v>
          </cell>
          <cell r="BW616" t="str">
            <v>จำเลยที่ 1
จำเลยที่ 2
จำเลยที่ 3</v>
          </cell>
          <cell r="BX616" t="str">
            <v>3-5003-00006-49-7
1-5099-00922-91-7
3-3099-01366-35-8</v>
          </cell>
          <cell r="BY616"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6" t="str">
            <v>ไม่พบ</v>
          </cell>
          <cell r="CA616"/>
          <cell r="CB616">
            <v>7</v>
          </cell>
          <cell r="CC616" t="str">
            <v>วรกมล</v>
          </cell>
          <cell r="CD616"/>
          <cell r="CE616"/>
          <cell r="CF616"/>
          <cell r="CG616"/>
          <cell r="CH616"/>
          <cell r="CI616"/>
          <cell r="CJ616"/>
          <cell r="CK616"/>
          <cell r="CL616"/>
          <cell r="CM616"/>
          <cell r="CN616"/>
          <cell r="CO616"/>
        </row>
        <row r="617">
          <cell r="B617">
            <v>2075</v>
          </cell>
          <cell r="C617">
            <v>611</v>
          </cell>
          <cell r="D617">
            <v>2</v>
          </cell>
          <cell r="E617">
            <v>12</v>
          </cell>
          <cell r="F617">
            <v>2565</v>
          </cell>
          <cell r="G617">
            <v>800026779556</v>
          </cell>
          <cell r="H617" t="str">
            <v>นางสาว</v>
          </cell>
          <cell r="I617" t="str">
            <v>พรรณี</v>
          </cell>
          <cell r="J617" t="str">
            <v>บังวรรณ</v>
          </cell>
          <cell r="K617">
            <v>1500300075042</v>
          </cell>
          <cell r="L617" t="str">
            <v>บวกครกหลวง</v>
          </cell>
          <cell r="M617" t="str">
            <v>เชียงใหม่ 3</v>
          </cell>
          <cell r="N617">
            <v>8</v>
          </cell>
          <cell r="O617" t="str">
            <v>สินเชื่อธนาคารประชาชน</v>
          </cell>
          <cell r="P617" t="str">
            <v>1.บุคคลค้ำประกัน</v>
          </cell>
          <cell r="Q617">
            <v>74480.86</v>
          </cell>
          <cell r="R617">
            <v>13381.26</v>
          </cell>
          <cell r="S617" t="str">
            <v>จังหวัดฮอด</v>
          </cell>
          <cell r="T617" t="str">
            <v>ผบ.513</v>
          </cell>
          <cell r="U617">
            <v>2558</v>
          </cell>
          <cell r="V617" t="str">
            <v>ผบ.518</v>
          </cell>
          <cell r="W617">
            <v>2558</v>
          </cell>
          <cell r="X617">
            <v>10</v>
          </cell>
          <cell r="Y617">
            <v>11</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1260</v>
          </cell>
          <cell r="BM617">
            <v>0</v>
          </cell>
          <cell r="BN617" t="str">
            <v/>
          </cell>
          <cell r="BO617" t="str">
            <v/>
          </cell>
          <cell r="BP617" t="str">
            <v/>
          </cell>
          <cell r="BQ617" t="str">
            <v>-</v>
          </cell>
          <cell r="BR617" t="str">
            <v>-</v>
          </cell>
          <cell r="BS617" t="str">
            <v>-</v>
          </cell>
          <cell r="BT617" t="str">
            <v>นางสาวพรรณี บังวรรณ</v>
          </cell>
          <cell r="BU617">
            <v>823658010089</v>
          </cell>
          <cell r="BV617" t="str">
            <v>1.นางสาวพรรณี  บังวรรณ
2.นางสาววิไลพร  เชื้อลอง
3.นางสาวทัศนีย์  สุเป็ง</v>
          </cell>
          <cell r="BW617" t="str">
            <v>จำเลยที่ 1
จำเลยที่ 2
จำเลยที่ 3</v>
          </cell>
          <cell r="BX617" t="str">
            <v>1-5003-00075-04-2
1-5212-00042-75-5
1-5004-00077-49-7</v>
          </cell>
          <cell r="BY617"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7" t="str">
            <v>ไม่พบ</v>
          </cell>
          <cell r="CA617"/>
          <cell r="CB617">
            <v>3</v>
          </cell>
          <cell r="CC617" t="str">
            <v>วรกมล</v>
          </cell>
          <cell r="CD617"/>
          <cell r="CE617"/>
          <cell r="CF617"/>
          <cell r="CG617"/>
          <cell r="CH617"/>
          <cell r="CI617"/>
          <cell r="CJ617"/>
          <cell r="CK617"/>
          <cell r="CL617"/>
          <cell r="CM617"/>
          <cell r="CN617"/>
          <cell r="CO617"/>
        </row>
        <row r="618">
          <cell r="B618">
            <v>2076</v>
          </cell>
          <cell r="C618">
            <v>612</v>
          </cell>
          <cell r="D618">
            <v>2</v>
          </cell>
          <cell r="E618">
            <v>12</v>
          </cell>
          <cell r="F618">
            <v>2565</v>
          </cell>
          <cell r="G618">
            <v>800029191460</v>
          </cell>
          <cell r="H618" t="str">
            <v>นางสาว</v>
          </cell>
          <cell r="I618" t="str">
            <v>นริสา</v>
          </cell>
          <cell r="J618" t="str">
            <v>จันต๊ะรังษี</v>
          </cell>
          <cell r="K618">
            <v>3500100338925</v>
          </cell>
          <cell r="L618" t="str">
            <v>บ่อสร้าง</v>
          </cell>
          <cell r="M618" t="str">
            <v>เชียงใหม่ 3</v>
          </cell>
          <cell r="N618">
            <v>8</v>
          </cell>
          <cell r="O618" t="str">
            <v>สินเชื่อธนาคารประชาชน</v>
          </cell>
          <cell r="P618" t="str">
            <v>1.บุคคลค้ำประกัน</v>
          </cell>
          <cell r="Q618">
            <v>77023</v>
          </cell>
          <cell r="R618">
            <v>10162.02</v>
          </cell>
          <cell r="S618" t="str">
            <v>แขวงเชียงใหม่</v>
          </cell>
          <cell r="T618" t="str">
            <v>ผบ.7134</v>
          </cell>
          <cell r="U618">
            <v>2558</v>
          </cell>
          <cell r="V618" t="str">
            <v>ผบ.9068</v>
          </cell>
          <cell r="W618">
            <v>2558</v>
          </cell>
          <cell r="X618">
            <v>19</v>
          </cell>
          <cell r="Y618">
            <v>10</v>
          </cell>
          <cell r="Z618">
            <v>2558</v>
          </cell>
          <cell r="AA618">
            <v>24</v>
          </cell>
          <cell r="AB618">
            <v>11</v>
          </cell>
          <cell r="AC618">
            <v>2558</v>
          </cell>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นางสาวนริสา จันต๊ะรังษี</v>
          </cell>
          <cell r="BU618">
            <v>823658010251</v>
          </cell>
          <cell r="BV618" t="str">
            <v>1.นางสาวนริสา  จันต๊ะรังษี
2.นายวีระเชษฐ  ยวงคำ
3.นางเรณา  ไชยศรี</v>
          </cell>
          <cell r="BW618" t="str">
            <v>จำเลยที่ 1
คู่สมรสจำเลยที่ 1
จำเลยที่ 2</v>
          </cell>
          <cell r="BX618" t="str">
            <v>3-5001-00338-92-5
3-5001-00251-32-3
3-5001-00344-48-8</v>
          </cell>
          <cell r="BY618"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2077</v>
          </cell>
          <cell r="C619">
            <v>613</v>
          </cell>
          <cell r="D619">
            <v>2</v>
          </cell>
          <cell r="E619">
            <v>12</v>
          </cell>
          <cell r="F619">
            <v>2565</v>
          </cell>
          <cell r="G619">
            <v>800026660897</v>
          </cell>
          <cell r="H619" t="str">
            <v>นางสาว</v>
          </cell>
          <cell r="I619" t="str">
            <v>สุกัญญาหรือกนกพร</v>
          </cell>
          <cell r="J619" t="str">
            <v>ขันเป็ง</v>
          </cell>
          <cell r="K619">
            <v>3501500481521</v>
          </cell>
          <cell r="L619" t="str">
            <v>บ่อสร้าง</v>
          </cell>
          <cell r="M619" t="str">
            <v>เชียงใหม่ 3</v>
          </cell>
          <cell r="N619">
            <v>8</v>
          </cell>
          <cell r="O619" t="str">
            <v>สินเชื่อธนาคารประชาชน</v>
          </cell>
          <cell r="P619" t="str">
            <v>1.บุคคลค้ำประกัน</v>
          </cell>
          <cell r="Q619">
            <v>166660</v>
          </cell>
          <cell r="R619">
            <v>44868.86</v>
          </cell>
          <cell r="S619" t="str">
            <v>จังหวัดฮอด</v>
          </cell>
          <cell r="T619" t="str">
            <v>ผบ.556</v>
          </cell>
          <cell r="U619">
            <v>2558</v>
          </cell>
          <cell r="V619" t="str">
            <v>ผบ.540</v>
          </cell>
          <cell r="W619">
            <v>2558</v>
          </cell>
          <cell r="X619">
            <v>23</v>
          </cell>
          <cell r="Y619">
            <v>11</v>
          </cell>
          <cell r="Z619">
            <v>2558</v>
          </cell>
          <cell r="AA619"/>
          <cell r="AB619"/>
          <cell r="AC619"/>
          <cell r="AD619">
            <v>3</v>
          </cell>
          <cell r="AE619">
            <v>6</v>
          </cell>
          <cell r="AF619">
            <v>2558</v>
          </cell>
          <cell r="AG619">
            <v>14</v>
          </cell>
          <cell r="AH619">
            <v>6</v>
          </cell>
          <cell r="AI619">
            <v>2560</v>
          </cell>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1095</v>
          </cell>
          <cell r="BM619">
            <v>0</v>
          </cell>
          <cell r="BN619" t="str">
            <v/>
          </cell>
          <cell r="BO619" t="str">
            <v/>
          </cell>
          <cell r="BP619" t="str">
            <v/>
          </cell>
          <cell r="BQ619" t="str">
            <v>-</v>
          </cell>
          <cell r="BR619" t="str">
            <v>-</v>
          </cell>
          <cell r="BS619" t="str">
            <v>-</v>
          </cell>
          <cell r="BT619" t="str">
            <v>นางสาวสุกัญญาหรือกนกพร ขันเป็ง</v>
          </cell>
          <cell r="BU619">
            <v>823658010073</v>
          </cell>
          <cell r="BV619" t="str">
            <v>1.นางสาวสุกัญญา หรือกนกพร  ขันเป็ง
2.นายพันธ์ศักดิ์  บุณยศิริศรี
3.นายอัศวิน  อินทราช</v>
          </cell>
          <cell r="BW619" t="str">
            <v>จำเลยที่ 1
คู่สมรสจำเลยที่ 1
จำเลยที่ 2</v>
          </cell>
          <cell r="BX619" t="str">
            <v>3-5015-00481-52-1
1-5005-00001-05-1
1-5009-00025-14-3</v>
          </cell>
          <cell r="BY619"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2078</v>
          </cell>
          <cell r="C620">
            <v>614</v>
          </cell>
          <cell r="D620">
            <v>2</v>
          </cell>
          <cell r="E620">
            <v>12</v>
          </cell>
          <cell r="F620">
            <v>2565</v>
          </cell>
          <cell r="G620">
            <v>800031140745</v>
          </cell>
          <cell r="H620" t="str">
            <v>นางสาว</v>
          </cell>
          <cell r="I620" t="str">
            <v>วารี</v>
          </cell>
          <cell r="J620" t="str">
            <v>ท่าเสา</v>
          </cell>
          <cell r="K620">
            <v>3630100614956</v>
          </cell>
          <cell r="L620" t="str">
            <v>บวกครกหลวง</v>
          </cell>
          <cell r="M620" t="str">
            <v>เชียงใหม่ 3</v>
          </cell>
          <cell r="N620">
            <v>8</v>
          </cell>
          <cell r="O620" t="str">
            <v>สินเชื่อธนาคารประชาชน</v>
          </cell>
          <cell r="P620" t="str">
            <v>1.บุคคลค้ำประกัน</v>
          </cell>
          <cell r="Q620">
            <v>51815.13</v>
          </cell>
          <cell r="R620">
            <v>7400.12</v>
          </cell>
          <cell r="S620" t="str">
            <v>แขวงเชียงใหม่</v>
          </cell>
          <cell r="T620" t="str">
            <v>ผบ.8759</v>
          </cell>
          <cell r="U620">
            <v>2558</v>
          </cell>
          <cell r="V620" t="str">
            <v>ผบ.9749</v>
          </cell>
          <cell r="W620">
            <v>2558</v>
          </cell>
          <cell r="X620"/>
          <cell r="Y620"/>
          <cell r="Z620"/>
          <cell r="AA620">
            <v>14</v>
          </cell>
          <cell r="AB620">
            <v>12</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t="str">
            <v/>
          </cell>
          <cell r="BD620" t="str">
            <v/>
          </cell>
          <cell r="BE620" t="str">
            <v/>
          </cell>
          <cell r="BF620" t="str">
            <v/>
          </cell>
          <cell r="BG620" t="str">
            <v/>
          </cell>
          <cell r="BH620" t="str">
            <v/>
          </cell>
          <cell r="BI620" t="str">
            <v/>
          </cell>
          <cell r="BJ620" t="str">
            <v/>
          </cell>
          <cell r="BK620" t="str">
            <v/>
          </cell>
          <cell r="BL620" t="str">
            <v/>
          </cell>
          <cell r="BM620" t="str">
            <v/>
          </cell>
          <cell r="BN620" t="str">
            <v/>
          </cell>
          <cell r="BO620" t="str">
            <v/>
          </cell>
          <cell r="BP620" t="str">
            <v/>
          </cell>
          <cell r="BQ620" t="str">
            <v/>
          </cell>
          <cell r="BR620" t="str">
            <v/>
          </cell>
          <cell r="BS620" t="str">
            <v/>
          </cell>
          <cell r="BT620" t="str">
            <v>นางสาววารี ท่าเสา</v>
          </cell>
          <cell r="BU620">
            <v>823658010144</v>
          </cell>
          <cell r="BV620" t="str">
            <v>1.นางสาววารี  ท่าเสา
2.นายสมพร  แสงสว่าง
3.นางสาวภิวารัตน์  ลีลารุ่งระยับ
4.นางวันเพ็ญ  บุพศิริ</v>
          </cell>
          <cell r="BW620" t="str">
            <v>จำเลยที่ 1
คู่สมรสจำเลยที่ 1
จำเลยที่ 2
จำเลยที่ 3</v>
          </cell>
          <cell r="BX620" t="str">
            <v>3-6301-00614-95-6
3-6599-00544-49-7
3-5016-00060-96-0
3-4804-00327-49-8</v>
          </cell>
          <cell r="BY6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0" t="str">
            <v>ไม่พบ</v>
          </cell>
          <cell r="CA620"/>
          <cell r="CB620">
            <v>4</v>
          </cell>
          <cell r="CC620" t="str">
            <v>วรกมล</v>
          </cell>
          <cell r="CD620"/>
          <cell r="CE620"/>
          <cell r="CF620"/>
          <cell r="CG620"/>
          <cell r="CH620"/>
          <cell r="CI620"/>
          <cell r="CJ620"/>
          <cell r="CK620"/>
          <cell r="CL620"/>
          <cell r="CM620"/>
          <cell r="CN620"/>
          <cell r="CO620"/>
        </row>
        <row r="621">
          <cell r="B621">
            <v>2079</v>
          </cell>
          <cell r="C621">
            <v>615</v>
          </cell>
          <cell r="D621">
            <v>2</v>
          </cell>
          <cell r="E621">
            <v>12</v>
          </cell>
          <cell r="F621">
            <v>2565</v>
          </cell>
          <cell r="G621">
            <v>800028034547</v>
          </cell>
          <cell r="H621" t="str">
            <v>นาย</v>
          </cell>
          <cell r="I621" t="str">
            <v>ไพรวัน</v>
          </cell>
          <cell r="J621" t="str">
            <v>ขันคำ</v>
          </cell>
          <cell r="K621">
            <v>3501500042773</v>
          </cell>
          <cell r="L621" t="str">
            <v>บวกครกหลวง</v>
          </cell>
          <cell r="M621" t="str">
            <v>เชียงใหม่ 3</v>
          </cell>
          <cell r="N621">
            <v>8</v>
          </cell>
          <cell r="O621" t="str">
            <v>สินเชื่อธนาคารประชาชน</v>
          </cell>
          <cell r="P621" t="str">
            <v>1.บุคคลค้ำประกัน</v>
          </cell>
          <cell r="Q621">
            <v>84997</v>
          </cell>
          <cell r="R621">
            <v>18852.88</v>
          </cell>
          <cell r="S621" t="str">
            <v>แขวงเชียงใหม่</v>
          </cell>
          <cell r="T621" t="str">
            <v>ผบ.8760</v>
          </cell>
          <cell r="U621">
            <v>2558</v>
          </cell>
          <cell r="V621" t="str">
            <v>ผบ.9750</v>
          </cell>
          <cell r="W621">
            <v>2558</v>
          </cell>
          <cell r="X621">
            <v>23</v>
          </cell>
          <cell r="Y621">
            <v>11</v>
          </cell>
          <cell r="Z621">
            <v>2558</v>
          </cell>
          <cell r="AA621">
            <v>14</v>
          </cell>
          <cell r="AB621">
            <v>12</v>
          </cell>
          <cell r="AC621">
            <v>2558</v>
          </cell>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2/12/2565)//กำลังดำเนินการสืบทรัพย์//รายงานผลสืบทรัพย์วันที่ 9/3/2566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นายไพรวัน ขันคำ</v>
          </cell>
          <cell r="BU621">
            <v>823658010142</v>
          </cell>
          <cell r="BV621" t="str">
            <v>1.นายไพรวัน  ขันคำ
2.นายยิ่งยง  วงษามูล
3.นายกิตติพงษ์  วงศ์ชัย
4.นางสาวอภิญญา  บุดดี</v>
          </cell>
          <cell r="BW621" t="str">
            <v>จำเลยที่ 1
จำเลยที่ 2
จำเลยที่ 3
คู่สมรสจำเลยที่ 3</v>
          </cell>
          <cell r="BX621" t="str">
            <v>3-5015-00042-77-3
3-5008-00045-01-7
1-5703-00022-37-2
1-5703-00008-78-7</v>
          </cell>
          <cell r="BY621"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1" t="str">
            <v>พบ</v>
          </cell>
          <cell r="CA621"/>
          <cell r="CB621">
            <v>4</v>
          </cell>
          <cell r="CC621" t="str">
            <v>วรกมล</v>
          </cell>
          <cell r="CD621"/>
          <cell r="CE621"/>
          <cell r="CF621"/>
          <cell r="CG621"/>
          <cell r="CH621"/>
          <cell r="CI621"/>
          <cell r="CJ621"/>
          <cell r="CK621"/>
          <cell r="CL621"/>
          <cell r="CM621"/>
          <cell r="CN621"/>
          <cell r="CO621"/>
        </row>
        <row r="622">
          <cell r="B622">
            <v>2080</v>
          </cell>
          <cell r="C622">
            <v>616</v>
          </cell>
          <cell r="D622">
            <v>2</v>
          </cell>
          <cell r="E622">
            <v>12</v>
          </cell>
          <cell r="F622">
            <v>2565</v>
          </cell>
          <cell r="G622">
            <v>800025006894</v>
          </cell>
          <cell r="H622" t="str">
            <v>นางสาว</v>
          </cell>
          <cell r="I622" t="str">
            <v>พัชรภรรณ</v>
          </cell>
          <cell r="J622" t="str">
            <v>บุญแผ่ผล</v>
          </cell>
          <cell r="K622">
            <v>3501200893581</v>
          </cell>
          <cell r="L622" t="str">
            <v>แม่วาง</v>
          </cell>
          <cell r="M622" t="str">
            <v>เชียงใหม่ 3</v>
          </cell>
          <cell r="N622">
            <v>8</v>
          </cell>
          <cell r="O622" t="str">
            <v>สินเชื่อพัฒนาองค์กรชุมชน</v>
          </cell>
          <cell r="P622" t="str">
            <v>1.บุคคลค้ำประกัน</v>
          </cell>
          <cell r="Q622">
            <v>250000</v>
          </cell>
          <cell r="R622">
            <v>63208.160000000003</v>
          </cell>
          <cell r="S622" t="str">
            <v>จังหวัดเชียงใหม่</v>
          </cell>
          <cell r="T622" t="str">
            <v>ผบ.1089</v>
          </cell>
          <cell r="U622">
            <v>2558</v>
          </cell>
          <cell r="V622" t="str">
            <v>ผบ.2018</v>
          </cell>
          <cell r="W622">
            <v>2558</v>
          </cell>
          <cell r="X622"/>
          <cell r="Y622"/>
          <cell r="Z622"/>
          <cell r="AA622">
            <v>28</v>
          </cell>
          <cell r="AB622">
            <v>9</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นางสาวพัชรภรรณ บุญแผ่ผล</v>
          </cell>
          <cell r="BU622">
            <v>823758010093</v>
          </cell>
          <cell r="BV622" t="str">
            <v>1.นางสาวพัชรพรรณ  บุญแผ่ผล
2.นายธนาพนธ์  ปัญญา
3.นายสุวิทย์  อริยะ
4.นางบาง  แสนปัน
5.นายบัญญัติ  ชัยญาปัน</v>
          </cell>
          <cell r="BW622" t="str">
            <v>จำเลยที่ 1
คู่สมรสจำเลยที่ 1
จำเลยที่ 2
จำเลยที่ 3
จำเลยที่ 4</v>
          </cell>
          <cell r="BX622" t="str">
            <v>3-5012-00893-58-1
3-5012-00776-98-4
3-5012-00685-86-5
3-5012-00686-02-1
1-5099-00180-37-6</v>
          </cell>
          <cell r="BY622"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2" t="str">
            <v>ไม่พบ</v>
          </cell>
          <cell r="CA622" t="str">
            <v>พบ</v>
          </cell>
          <cell r="CB622">
            <v>5</v>
          </cell>
          <cell r="CC622" t="str">
            <v>วรกมล</v>
          </cell>
          <cell r="CD622"/>
          <cell r="CE622"/>
          <cell r="CF622"/>
          <cell r="CG622"/>
          <cell r="CH622"/>
          <cell r="CI622"/>
          <cell r="CJ622"/>
          <cell r="CK622"/>
          <cell r="CL622"/>
          <cell r="CM622"/>
          <cell r="CN622"/>
          <cell r="CO622"/>
        </row>
        <row r="623">
          <cell r="B623">
            <v>2081</v>
          </cell>
          <cell r="C623">
            <v>617</v>
          </cell>
          <cell r="D623">
            <v>15</v>
          </cell>
          <cell r="E623">
            <v>2</v>
          </cell>
          <cell r="F623">
            <v>2566</v>
          </cell>
          <cell r="G623">
            <v>800063175882</v>
          </cell>
          <cell r="H623" t="str">
            <v>นาย</v>
          </cell>
          <cell r="I623" t="str">
            <v>สุมาตย์</v>
          </cell>
          <cell r="J623" t="str">
            <v>ดีมา</v>
          </cell>
          <cell r="K623" t="str">
            <v>3 3208 00099 05 4</v>
          </cell>
          <cell r="L623" t="str">
            <v>อมก๋อย</v>
          </cell>
          <cell r="M623" t="str">
            <v>เชียงใหม่ 3</v>
          </cell>
          <cell r="N623">
            <v>8</v>
          </cell>
          <cell r="O623" t="str">
            <v>สินเชื่อธนาคารประชาชน</v>
          </cell>
          <cell r="P623" t="str">
            <v>1.บุคคลค้ำประกัน</v>
          </cell>
          <cell r="Q623">
            <v>97860.77</v>
          </cell>
          <cell r="R623">
            <v>22037.82</v>
          </cell>
          <cell r="S623" t="str">
            <v>จังหวัดฮอด</v>
          </cell>
          <cell r="T623" t="str">
            <v>ผบE282</v>
          </cell>
          <cell r="U623">
            <v>2564</v>
          </cell>
          <cell r="V623" t="str">
            <v>ผบE382</v>
          </cell>
          <cell r="W623">
            <v>2564</v>
          </cell>
          <cell r="X623">
            <v>23</v>
          </cell>
          <cell r="Y623">
            <v>8</v>
          </cell>
          <cell r="Z623">
            <v>2564</v>
          </cell>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15/2/2566)//รายงานผลสืบวันที่ 10/5/2566</v>
          </cell>
          <cell r="BC623">
            <v>1500</v>
          </cell>
          <cell r="BD623">
            <v>27</v>
          </cell>
          <cell r="BE623">
            <v>3</v>
          </cell>
          <cell r="BF623">
            <v>2567</v>
          </cell>
          <cell r="BG623">
            <v>0</v>
          </cell>
          <cell r="BH623" t="str">
            <v>-</v>
          </cell>
          <cell r="BI623" t="str">
            <v>-</v>
          </cell>
          <cell r="BJ623" t="str">
            <v>-</v>
          </cell>
          <cell r="BK623">
            <v>0</v>
          </cell>
          <cell r="BL623">
            <v>1975</v>
          </cell>
          <cell r="BM623">
            <v>0</v>
          </cell>
          <cell r="BN623" t="str">
            <v/>
          </cell>
          <cell r="BO623" t="str">
            <v/>
          </cell>
          <cell r="BP623" t="str">
            <v/>
          </cell>
          <cell r="BQ623" t="str">
            <v>-</v>
          </cell>
          <cell r="BR623" t="str">
            <v>-</v>
          </cell>
          <cell r="BS623" t="str">
            <v>-</v>
          </cell>
          <cell r="BT623" t="str">
            <v>นายสุมาตย์ ดีมา</v>
          </cell>
          <cell r="BU623">
            <v>888164010001</v>
          </cell>
          <cell r="BV623" t="str">
            <v>1.นายสุมาตย์  ดีมา
2.นางรัตชดาพร  ดีมา
3.นางเมตร  อินธิชัย
4.นางสาวภัทรพร  ไชยยา
5.ส.อ.จักรกฤษ  รอดฤทธิ์</v>
          </cell>
          <cell r="BW623" t="str">
            <v xml:space="preserve">จำเลยที่ 1
คู่สมรสจำเลยที่ 1
จำเลยที่ 2
จำเลยที่ 3
คู่สมรสจำเลยที่ 3
</v>
          </cell>
          <cell r="BX623" t="str">
            <v>3-3208-00099-05-4
3-5018-00095-29-5
3-5018-00095-45-7
3-5018-00095-22-8
3-6501-00579-94-8</v>
          </cell>
          <cell r="BY623"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3" t="str">
            <v>พบ</v>
          </cell>
          <cell r="CA623"/>
          <cell r="CB623">
            <v>4</v>
          </cell>
          <cell r="CC623" t="str">
            <v>วรกมล</v>
          </cell>
          <cell r="CD623"/>
          <cell r="CE623"/>
          <cell r="CF623"/>
          <cell r="CG623"/>
          <cell r="CH623"/>
          <cell r="CI623"/>
          <cell r="CJ623"/>
          <cell r="CK623"/>
          <cell r="CL623"/>
          <cell r="CM623"/>
          <cell r="CN623"/>
          <cell r="CO623"/>
        </row>
        <row r="624">
          <cell r="B624">
            <v>2082</v>
          </cell>
          <cell r="C624">
            <v>618</v>
          </cell>
          <cell r="D624">
            <v>2</v>
          </cell>
          <cell r="E624">
            <v>12</v>
          </cell>
          <cell r="F624">
            <v>2565</v>
          </cell>
          <cell r="G624">
            <v>800025557565</v>
          </cell>
          <cell r="H624" t="str">
            <v>นางสาว</v>
          </cell>
          <cell r="I624" t="str">
            <v>วิภา</v>
          </cell>
          <cell r="J624" t="str">
            <v>เมืองมูล</v>
          </cell>
          <cell r="K624">
            <v>1500700081384</v>
          </cell>
          <cell r="L624" t="str">
            <v>บ่อสร้าง</v>
          </cell>
          <cell r="M624" t="str">
            <v>เชียงใหม่ 3</v>
          </cell>
          <cell r="N624">
            <v>8</v>
          </cell>
          <cell r="O624" t="str">
            <v>สินเชื่อธนาคารประชาชน</v>
          </cell>
          <cell r="P624" t="str">
            <v>1.บุคคลค้ำประกัน</v>
          </cell>
          <cell r="Q624">
            <v>121866</v>
          </cell>
          <cell r="R624">
            <v>21250.01</v>
          </cell>
          <cell r="S624" t="str">
            <v>แขวงเชียงใหม่</v>
          </cell>
          <cell r="T624" t="str">
            <v>ผบ.8758</v>
          </cell>
          <cell r="U624">
            <v>2558</v>
          </cell>
          <cell r="V624" t="str">
            <v>ผบ.2523</v>
          </cell>
          <cell r="W624">
            <v>2559</v>
          </cell>
          <cell r="X624">
            <v>26</v>
          </cell>
          <cell r="Y624">
            <v>4</v>
          </cell>
          <cell r="Z624">
            <v>2559</v>
          </cell>
          <cell r="AA624">
            <v>28</v>
          </cell>
          <cell r="AB624">
            <v>9</v>
          </cell>
          <cell r="AC624">
            <v>2558</v>
          </cell>
          <cell r="AD624">
            <v>26</v>
          </cell>
          <cell r="AE624">
            <v>4</v>
          </cell>
          <cell r="AF624">
            <v>2559</v>
          </cell>
          <cell r="AG624">
            <v>2</v>
          </cell>
          <cell r="AH624">
            <v>11</v>
          </cell>
          <cell r="AI624">
            <v>2559</v>
          </cell>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2/12/2565)//กำลังดำเนินการสืบทรัพย์//รายงานผลสืบทรัพย์วันที่ 21/3/2566</v>
          </cell>
          <cell r="BC624">
            <v>1200</v>
          </cell>
          <cell r="BD624">
            <v>27</v>
          </cell>
          <cell r="BE624">
            <v>3</v>
          </cell>
          <cell r="BF624">
            <v>2567</v>
          </cell>
          <cell r="BG624">
            <v>0</v>
          </cell>
          <cell r="BH624" t="str">
            <v>-</v>
          </cell>
          <cell r="BI624" t="str">
            <v>-</v>
          </cell>
          <cell r="BJ624" t="str">
            <v>-</v>
          </cell>
          <cell r="BK624">
            <v>0</v>
          </cell>
          <cell r="BL624">
            <v>1905</v>
          </cell>
          <cell r="BM624">
            <v>0</v>
          </cell>
          <cell r="BN624" t="str">
            <v/>
          </cell>
          <cell r="BO624" t="str">
            <v/>
          </cell>
          <cell r="BP624" t="str">
            <v/>
          </cell>
          <cell r="BQ624" t="str">
            <v>-</v>
          </cell>
          <cell r="BR624" t="str">
            <v>-</v>
          </cell>
          <cell r="BS624" t="str">
            <v>-</v>
          </cell>
          <cell r="BT624" t="str">
            <v>นางสาววิภา เมืองมูล</v>
          </cell>
          <cell r="BU624">
            <v>823658010141</v>
          </cell>
          <cell r="BV624" t="str">
            <v>1.นางสาววิภา  เมืองมูล
2.นายเบญจมินทร์  แสนไวยากรณ์
3.นายอานนท์  พุธกุล
4.นางสาวน้ำเพขร  ด่านขุนทศ</v>
          </cell>
          <cell r="BW624" t="str">
            <v>จำเลยที่ 1
จำเลยที่ 2
จำเลยที่ 3
คู่สมรสจำเลยที่ 3</v>
          </cell>
          <cell r="BX624" t="str">
            <v>1-5007-00081-38-4
5-5009-00036-68-7
3-1014-02650-49-7
3-6203-00416-29-5</v>
          </cell>
          <cell r="BY62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4" t="str">
            <v>พบ</v>
          </cell>
          <cell r="CA624"/>
          <cell r="CB624">
            <v>5</v>
          </cell>
          <cell r="CC624" t="str">
            <v>วรกมล</v>
          </cell>
          <cell r="CD624" t="str">
            <v>1.นางสาววิภา  เมืองมูล
2.นายเบญจมินทร์  แสนไวยากรณ์
3.นายอานนท์  พุธกุล
4.นางสาวน้ำเพขร  ด่านขุนทศ</v>
          </cell>
          <cell r="CE624" t="str">
            <v>จำเลยที่ 1
จำเลยที่ 2
จำเลยที่ 3
คู่สมรสจำเลยที่ 3</v>
          </cell>
          <cell r="CF624" t="str">
            <v>1-5007-00081-38-4
5-5009-00036-68-7
3-1014-02650-49-7
3-6203-00416-29-5</v>
          </cell>
          <cell r="CG62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4" t="str">
            <v>พบ</v>
          </cell>
          <cell r="CI624"/>
          <cell r="CJ624">
            <v>4</v>
          </cell>
          <cell r="CK624"/>
          <cell r="CL624"/>
          <cell r="CM624"/>
          <cell r="CN624"/>
          <cell r="CO624"/>
        </row>
        <row r="625">
          <cell r="B625">
            <v>2083</v>
          </cell>
          <cell r="C625">
            <v>619</v>
          </cell>
          <cell r="D625">
            <v>2</v>
          </cell>
          <cell r="E625">
            <v>12</v>
          </cell>
          <cell r="F625">
            <v>2565</v>
          </cell>
          <cell r="G625">
            <v>800025252787</v>
          </cell>
          <cell r="H625" t="str">
            <v>นาย</v>
          </cell>
          <cell r="I625" t="str">
            <v>สุริยง</v>
          </cell>
          <cell r="J625" t="str">
            <v>ชนะพิมพ์</v>
          </cell>
          <cell r="K625">
            <v>3560300375531</v>
          </cell>
          <cell r="L625" t="str">
            <v>บวกครกหลวง</v>
          </cell>
          <cell r="M625" t="str">
            <v>เชียงใหม่ 3</v>
          </cell>
          <cell r="N625">
            <v>8</v>
          </cell>
          <cell r="O625" t="str">
            <v>สินเชื่อธนาคารประชาชน</v>
          </cell>
          <cell r="P625" t="str">
            <v>1.บุคคลค้ำประกัน</v>
          </cell>
          <cell r="Q625">
            <v>82232.17</v>
          </cell>
          <cell r="R625">
            <v>19233.93</v>
          </cell>
          <cell r="S625" t="str">
            <v>จังหวัดพะเยา</v>
          </cell>
          <cell r="T625" t="str">
            <v>ผบ.3040</v>
          </cell>
          <cell r="U625">
            <v>2558</v>
          </cell>
          <cell r="V625" t="str">
            <v>ผบ.314</v>
          </cell>
          <cell r="W625">
            <v>2559</v>
          </cell>
          <cell r="X625">
            <v>29</v>
          </cell>
          <cell r="Y625">
            <v>2</v>
          </cell>
          <cell r="Z625">
            <v>2559</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1390</v>
          </cell>
          <cell r="BM625">
            <v>0</v>
          </cell>
          <cell r="BN625" t="str">
            <v/>
          </cell>
          <cell r="BO625" t="str">
            <v/>
          </cell>
          <cell r="BP625" t="str">
            <v/>
          </cell>
          <cell r="BQ625" t="str">
            <v>-</v>
          </cell>
          <cell r="BR625" t="str">
            <v>-</v>
          </cell>
          <cell r="BS625" t="str">
            <v>-</v>
          </cell>
          <cell r="BT625" t="str">
            <v>นายสุริยง ชนะพิมพ์</v>
          </cell>
          <cell r="BU625">
            <v>823658010313</v>
          </cell>
          <cell r="BV625" t="str">
            <v>1.นายสุริยง  ชนะพิมพ์
2.นางสาวแสงขม  ไพหมื่น
3.นางกาญจนา  บุญจันต๊ะ
4.นายภานนท์  อินชัย</v>
          </cell>
          <cell r="BW625" t="str">
            <v>จำเลยที่ 1
จำเลยที่ 2
จำเลยที่ 3
คู่สมรสจำเลยที่ 3</v>
          </cell>
          <cell r="BX625" t="str">
            <v>3-5603-00375-53-1
3-5011-00021-06-0
3-5013-00254-35-1
3-5006-00075-27-3</v>
          </cell>
          <cell r="BY625"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5" t="str">
            <v>ไม่พบ</v>
          </cell>
          <cell r="CA625"/>
          <cell r="CB625">
            <v>4</v>
          </cell>
          <cell r="CC625" t="str">
            <v>วรกมล</v>
          </cell>
          <cell r="CD625"/>
          <cell r="CE625"/>
          <cell r="CF625"/>
          <cell r="CG625"/>
          <cell r="CH625"/>
          <cell r="CI625"/>
          <cell r="CJ625"/>
          <cell r="CK625"/>
          <cell r="CL625"/>
          <cell r="CM625"/>
          <cell r="CN625"/>
          <cell r="CO625"/>
        </row>
        <row r="626">
          <cell r="B626">
            <v>2084</v>
          </cell>
          <cell r="C626">
            <v>620</v>
          </cell>
          <cell r="D626">
            <v>2</v>
          </cell>
          <cell r="E626">
            <v>12</v>
          </cell>
          <cell r="F626">
            <v>2565</v>
          </cell>
          <cell r="G626">
            <v>800015647137</v>
          </cell>
          <cell r="H626" t="str">
            <v>นาง</v>
          </cell>
          <cell r="I626" t="str">
            <v>พิกุล</v>
          </cell>
          <cell r="J626" t="str">
            <v>อินต๊ะแก้ว</v>
          </cell>
          <cell r="K626">
            <v>3501300331852</v>
          </cell>
          <cell r="L626" t="str">
            <v>สันกำแพง</v>
          </cell>
          <cell r="M626" t="str">
            <v>เชียงใหม่ 3</v>
          </cell>
          <cell r="N626">
            <v>8</v>
          </cell>
          <cell r="O626" t="str">
            <v>สินเชื่อพัฒนาองค์กรชุมชน(รายบุคคล)</v>
          </cell>
          <cell r="P626" t="str">
            <v>1.บุคคลค้ำประกัน</v>
          </cell>
          <cell r="Q626">
            <v>140227.51</v>
          </cell>
          <cell r="R626">
            <v>7092.44</v>
          </cell>
          <cell r="S626" t="str">
            <v>แขวงเชียงใหม่</v>
          </cell>
          <cell r="T626" t="str">
            <v>ผบ.9497</v>
          </cell>
          <cell r="U626">
            <v>2558</v>
          </cell>
          <cell r="V626" t="str">
            <v>ผบ.278</v>
          </cell>
          <cell r="W626">
            <v>2559</v>
          </cell>
          <cell r="X626">
            <v>26</v>
          </cell>
          <cell r="Y626">
            <v>4</v>
          </cell>
          <cell r="Z626">
            <v>2559</v>
          </cell>
          <cell r="AA626">
            <v>25</v>
          </cell>
          <cell r="AB626">
            <v>1</v>
          </cell>
          <cell r="AC626">
            <v>2559</v>
          </cell>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9/3/2566</v>
          </cell>
          <cell r="BC626">
            <v>1500</v>
          </cell>
          <cell r="BD626">
            <v>27</v>
          </cell>
          <cell r="BE626">
            <v>3</v>
          </cell>
          <cell r="BF626">
            <v>2567</v>
          </cell>
          <cell r="BG626">
            <v>0</v>
          </cell>
          <cell r="BH626" t="str">
            <v>-</v>
          </cell>
          <cell r="BI626" t="str">
            <v>-</v>
          </cell>
          <cell r="BJ626" t="str">
            <v>-</v>
          </cell>
          <cell r="BK626">
            <v>0</v>
          </cell>
          <cell r="BL626">
            <v>1640</v>
          </cell>
          <cell r="BM626">
            <v>0</v>
          </cell>
          <cell r="BN626" t="str">
            <v/>
          </cell>
          <cell r="BO626" t="str">
            <v/>
          </cell>
          <cell r="BP626" t="str">
            <v/>
          </cell>
          <cell r="BQ626" t="str">
            <v>-</v>
          </cell>
          <cell r="BR626" t="str">
            <v>-</v>
          </cell>
          <cell r="BS626" t="str">
            <v>-</v>
          </cell>
          <cell r="BT626" t="str">
            <v>นางพิกุล อินต๊ะแก้ว</v>
          </cell>
          <cell r="BU626">
            <v>823658010431</v>
          </cell>
          <cell r="BV626"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6" t="str">
            <v>จำเลยที่ 1
คู่สมรสจำเลยที่ 1
จำเลยที่ 2
คู่สมรสจำเลยที่ 2
จำเลยที่ 3</v>
          </cell>
          <cell r="BX626" t="str">
            <v>3-5013-00331-85-2
3-5013-00268-26-3
3-5013-00277-99-8
3-5013-00333-59-6
3-5013-00279-33-8</v>
          </cell>
          <cell r="BY626"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6" t="str">
            <v>พบ</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2085</v>
          </cell>
          <cell r="C627">
            <v>621</v>
          </cell>
          <cell r="D627">
            <v>2</v>
          </cell>
          <cell r="E627">
            <v>12</v>
          </cell>
          <cell r="F627">
            <v>2565</v>
          </cell>
          <cell r="G627">
            <v>800015649877</v>
          </cell>
          <cell r="H627" t="str">
            <v>นาง</v>
          </cell>
          <cell r="I627" t="str">
            <v>นิตยา</v>
          </cell>
          <cell r="J627" t="str">
            <v>ใหม่แก้วสุข</v>
          </cell>
          <cell r="K627">
            <v>3501300268972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147925.18</v>
          </cell>
          <cell r="R627">
            <v>4770.08</v>
          </cell>
          <cell r="S627" t="str">
            <v>แขวงเชียงใหม่</v>
          </cell>
          <cell r="T627" t="str">
            <v>ผบ.9496</v>
          </cell>
          <cell r="U627">
            <v>2558</v>
          </cell>
          <cell r="V627" t="str">
            <v>ผบ.239</v>
          </cell>
          <cell r="W627">
            <v>2559</v>
          </cell>
          <cell r="X627">
            <v>29</v>
          </cell>
          <cell r="Y627">
            <v>2</v>
          </cell>
          <cell r="Z627">
            <v>2559</v>
          </cell>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1820</v>
          </cell>
          <cell r="BM627">
            <v>0</v>
          </cell>
          <cell r="BN627" t="str">
            <v/>
          </cell>
          <cell r="BO627" t="str">
            <v/>
          </cell>
          <cell r="BP627" t="str">
            <v/>
          </cell>
          <cell r="BQ627" t="str">
            <v>-</v>
          </cell>
          <cell r="BR627" t="str">
            <v>-</v>
          </cell>
          <cell r="BS627" t="str">
            <v>-</v>
          </cell>
          <cell r="BT627" t="str">
            <v>นางนิตยา ใหม่แก้วสุข</v>
          </cell>
          <cell r="BU627">
            <v>823658010430</v>
          </cell>
          <cell r="BV627" t="str">
            <v>1.นางนิตยา  ใหม่แก้วสุข
2.นายบุญเกิด  ใหม่แก้วสุข
3.นางอรพินท์  ธิเป็ง
4.นายศรีทน  อินต๊ะปวง
5.นางเรณู  อินต๊ะปวง</v>
          </cell>
          <cell r="BW627" t="str">
            <v>จำเลยที่ 1
คู่สมรสจำเลยที่ 1
จำเลยที่ 2
จำเลยที่ 3
ทายาทโดยธรรมจำเลยที่ 3</v>
          </cell>
          <cell r="BX627" t="str">
            <v>3-5013-00268-97-2
3-5601-00929-29-0
3-5013-00332-07-7
3-5013-00267-93-3
3-5013-00267-94-1</v>
          </cell>
          <cell r="BY627"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2086</v>
          </cell>
          <cell r="C628">
            <v>622</v>
          </cell>
          <cell r="D628">
            <v>2</v>
          </cell>
          <cell r="E628">
            <v>12</v>
          </cell>
          <cell r="F628">
            <v>2565</v>
          </cell>
          <cell r="G628">
            <v>800040832563</v>
          </cell>
          <cell r="H628" t="str">
            <v>นางสาว</v>
          </cell>
          <cell r="I628" t="str">
            <v>ชุมพูนุช</v>
          </cell>
          <cell r="J628" t="str">
            <v>กาวิโล</v>
          </cell>
          <cell r="K628">
            <v>1509900191157</v>
          </cell>
          <cell r="L628" t="str">
            <v>บ่อสร้าง</v>
          </cell>
          <cell r="M628" t="str">
            <v>เชียงใหม่ 3</v>
          </cell>
          <cell r="N628">
            <v>8</v>
          </cell>
          <cell r="O628" t="str">
            <v>สินเชื่อสวัสดิการ</v>
          </cell>
          <cell r="P628" t="str">
            <v>1.บุคคลค้ำประกัน</v>
          </cell>
          <cell r="Q628">
            <v>237167.49</v>
          </cell>
          <cell r="R628">
            <v>62408.78</v>
          </cell>
          <cell r="S628" t="str">
            <v>แขวงเชียงใหม่</v>
          </cell>
          <cell r="T628" t="str">
            <v>ผบ.2329</v>
          </cell>
          <cell r="U628">
            <v>2560</v>
          </cell>
          <cell r="V628" t="str">
            <v>ผบ.5224</v>
          </cell>
          <cell r="W628">
            <v>2560</v>
          </cell>
          <cell r="X628">
            <v>1</v>
          </cell>
          <cell r="Y628">
            <v>8</v>
          </cell>
          <cell r="Z628">
            <v>2560</v>
          </cell>
          <cell r="AA628">
            <v>25</v>
          </cell>
          <cell r="AB628">
            <v>1</v>
          </cell>
          <cell r="AC628">
            <v>2559</v>
          </cell>
          <cell r="AD628">
            <v>1</v>
          </cell>
          <cell r="AE628">
            <v>8</v>
          </cell>
          <cell r="AF628">
            <v>2560</v>
          </cell>
          <cell r="AG628">
            <v>8</v>
          </cell>
          <cell r="AH628">
            <v>12</v>
          </cell>
          <cell r="AI628">
            <v>2560</v>
          </cell>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2/12/2565)//สืบแล้ว รายงานผลวันที่ 3/3/2566</v>
          </cell>
          <cell r="BC628" t="str">
            <v/>
          </cell>
          <cell r="BD628" t="str">
            <v/>
          </cell>
          <cell r="BE628" t="str">
            <v/>
          </cell>
          <cell r="BF628" t="str">
            <v/>
          </cell>
          <cell r="BG628" t="str">
            <v/>
          </cell>
          <cell r="BH628" t="str">
            <v/>
          </cell>
          <cell r="BI628" t="str">
            <v/>
          </cell>
          <cell r="BJ628" t="str">
            <v/>
          </cell>
          <cell r="BK628" t="str">
            <v/>
          </cell>
          <cell r="BL628" t="str">
            <v/>
          </cell>
          <cell r="BM628" t="str">
            <v/>
          </cell>
          <cell r="BN628" t="str">
            <v/>
          </cell>
          <cell r="BO628" t="str">
            <v/>
          </cell>
          <cell r="BP628" t="str">
            <v/>
          </cell>
          <cell r="BQ628" t="str">
            <v/>
          </cell>
          <cell r="BR628" t="str">
            <v/>
          </cell>
          <cell r="BS628" t="str">
            <v/>
          </cell>
          <cell r="BT628" t="str">
            <v>นางสาวชุมพูนุช กาวิโล</v>
          </cell>
          <cell r="BU628">
            <v>823660010044</v>
          </cell>
          <cell r="BV628" t="str">
            <v>1.นางสาวชุมพูนุช  กาวิโล
2.นายพรศักดิ์  อิงธนานุวัตน์
3.นายกัณณพน  ถาดคำ
4.นางสาวไพริษา  ถาดคำ</v>
          </cell>
          <cell r="BW628" t="str">
            <v>จำเลยที่ 1
จำเลยที่ 2
จำเลยที่ 3
คู่สมรสจำเลยที่ 3</v>
          </cell>
          <cell r="BX628" t="str">
            <v>1-5099-00191-15-7
1-5099-00122-36-8
1-5099-01020-55-1
1-5099-00498-48-1</v>
          </cell>
          <cell r="BY628"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8" t="str">
            <v>ไม่พบ</v>
          </cell>
          <cell r="CA628"/>
          <cell r="CB628">
            <v>4</v>
          </cell>
          <cell r="CC628" t="str">
            <v>วรกมล</v>
          </cell>
          <cell r="CD628"/>
          <cell r="CE628"/>
          <cell r="CF628"/>
          <cell r="CG628"/>
          <cell r="CH628"/>
          <cell r="CI628"/>
          <cell r="CJ628"/>
          <cell r="CK628"/>
          <cell r="CL628"/>
          <cell r="CM628"/>
          <cell r="CN628"/>
          <cell r="CO628"/>
        </row>
        <row r="629">
          <cell r="B629">
            <v>2087</v>
          </cell>
          <cell r="C629">
            <v>623</v>
          </cell>
          <cell r="D629">
            <v>2</v>
          </cell>
          <cell r="E629">
            <v>12</v>
          </cell>
          <cell r="F629">
            <v>2565</v>
          </cell>
          <cell r="G629">
            <v>800029433789</v>
          </cell>
          <cell r="H629" t="str">
            <v>นาย</v>
          </cell>
          <cell r="I629" t="str">
            <v>สุรพงษ์</v>
          </cell>
          <cell r="J629" t="str">
            <v>จันทร์เป็ง</v>
          </cell>
          <cell r="K629">
            <v>3510600166988</v>
          </cell>
          <cell r="L629" t="str">
            <v>สันกำแพง</v>
          </cell>
          <cell r="M629" t="str">
            <v>เชียงใหม่ 3</v>
          </cell>
          <cell r="N629">
            <v>8</v>
          </cell>
          <cell r="O629" t="str">
            <v>สินเชื่อธนาคารประชาชน</v>
          </cell>
          <cell r="P629" t="str">
            <v>1.บุคคลค้ำประกัน</v>
          </cell>
          <cell r="Q629">
            <v>71651.47</v>
          </cell>
          <cell r="R629">
            <v>20168.45</v>
          </cell>
          <cell r="S629" t="str">
            <v>แขวงเชียงใหม่</v>
          </cell>
          <cell r="T629" t="str">
            <v>ผบ.2328</v>
          </cell>
          <cell r="U629">
            <v>2560</v>
          </cell>
          <cell r="V629" t="str">
            <v>ผบ.9299</v>
          </cell>
          <cell r="W629">
            <v>2560</v>
          </cell>
          <cell r="X629"/>
          <cell r="Y629"/>
          <cell r="Z629"/>
          <cell r="AA629">
            <v>2</v>
          </cell>
          <cell r="AB629">
            <v>10</v>
          </cell>
          <cell r="AC629">
            <v>2560</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 18/4/2566</v>
          </cell>
          <cell r="BC629">
            <v>1800</v>
          </cell>
          <cell r="BD629">
            <v>1</v>
          </cell>
          <cell r="BE629">
            <v>3</v>
          </cell>
          <cell r="BF629">
            <v>2567</v>
          </cell>
          <cell r="BG629">
            <v>0</v>
          </cell>
          <cell r="BH629" t="str">
            <v>-</v>
          </cell>
          <cell r="BI629" t="str">
            <v>-</v>
          </cell>
          <cell r="BJ629" t="str">
            <v>-</v>
          </cell>
          <cell r="BK629">
            <v>0</v>
          </cell>
          <cell r="BL629">
            <v>1590</v>
          </cell>
          <cell r="BM629">
            <v>0</v>
          </cell>
          <cell r="BN629" t="str">
            <v/>
          </cell>
          <cell r="BO629" t="str">
            <v/>
          </cell>
          <cell r="BP629" t="str">
            <v/>
          </cell>
          <cell r="BQ629" t="str">
            <v>-</v>
          </cell>
          <cell r="BR629" t="str">
            <v>-</v>
          </cell>
          <cell r="BS629" t="str">
            <v>-</v>
          </cell>
          <cell r="BT629" t="str">
            <v>นายสุรพงษ์ จันทร์เป็ง</v>
          </cell>
          <cell r="BU629">
            <v>823660010053</v>
          </cell>
          <cell r="BV629"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29" t="str">
            <v>จำเลยที่ 1
คู่สมรสจำเลยที่ 1
จำเลยที่ 2
คู่สมรสจำเลยที่ 2
จำเลยที่ 3
คู่สมรสจำเลยที่ 3</v>
          </cell>
          <cell r="BX629" t="str">
            <v>3-5106-00166-98-8
5-5013-90008-90-4
3-6799-00022-70-9
3-5711-00230-76-9
3-5013-00757-78-7
3-5101-01338-69-4</v>
          </cell>
          <cell r="BY629"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29" t="str">
            <v>พบ</v>
          </cell>
          <cell r="CA629"/>
          <cell r="CB629">
            <v>6</v>
          </cell>
          <cell r="CC629" t="str">
            <v>วรกมล</v>
          </cell>
          <cell r="CD629"/>
          <cell r="CE629"/>
          <cell r="CF629"/>
          <cell r="CG629"/>
          <cell r="CH629"/>
          <cell r="CI629"/>
          <cell r="CJ629"/>
          <cell r="CK629"/>
          <cell r="CL629"/>
          <cell r="CM629"/>
          <cell r="CN629"/>
          <cell r="CO629"/>
        </row>
        <row r="630">
          <cell r="B630">
            <v>2088</v>
          </cell>
          <cell r="C630">
            <v>624</v>
          </cell>
          <cell r="D630">
            <v>2</v>
          </cell>
          <cell r="E630">
            <v>12</v>
          </cell>
          <cell r="F630">
            <v>2565</v>
          </cell>
          <cell r="G630">
            <v>800028627027</v>
          </cell>
          <cell r="H630" t="str">
            <v>นาย</v>
          </cell>
          <cell r="I630" t="str">
            <v>ศักดิ์วรา</v>
          </cell>
          <cell r="J630" t="str">
            <v>ลูนแก้ว</v>
          </cell>
          <cell r="K630">
            <v>3500200713787</v>
          </cell>
          <cell r="L630" t="str">
            <v>บ่อสร้าง</v>
          </cell>
          <cell r="M630" t="str">
            <v>เชียงใหม่ 3</v>
          </cell>
          <cell r="N630">
            <v>8</v>
          </cell>
          <cell r="O630" t="str">
            <v>สินเชื่อธนาคารประชาชน</v>
          </cell>
          <cell r="P630" t="str">
            <v>1.บุคคลค้ำประกัน</v>
          </cell>
          <cell r="Q630">
            <v>120440</v>
          </cell>
          <cell r="R630">
            <v>23717.51</v>
          </cell>
          <cell r="S630" t="str">
            <v>จังหวัดฮอด</v>
          </cell>
          <cell r="T630" t="str">
            <v>ผบ.332</v>
          </cell>
          <cell r="U630">
            <v>2561</v>
          </cell>
          <cell r="V630" t="str">
            <v>ผบ.446</v>
          </cell>
          <cell r="W630">
            <v>2561</v>
          </cell>
          <cell r="X630">
            <v>3</v>
          </cell>
          <cell r="Y630">
            <v>7</v>
          </cell>
          <cell r="Z630">
            <v>2561</v>
          </cell>
          <cell r="AA630"/>
          <cell r="AB630"/>
          <cell r="AC630"/>
          <cell r="AD630">
            <v>3</v>
          </cell>
          <cell r="AE630">
            <v>7</v>
          </cell>
          <cell r="AF630">
            <v>2561</v>
          </cell>
          <cell r="AG630">
            <v>28</v>
          </cell>
          <cell r="AH630">
            <v>2</v>
          </cell>
          <cell r="AI630">
            <v>2562</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v>1200</v>
          </cell>
          <cell r="BD630">
            <v>27</v>
          </cell>
          <cell r="BE630">
            <v>3</v>
          </cell>
          <cell r="BF630">
            <v>2567</v>
          </cell>
          <cell r="BG630">
            <v>0</v>
          </cell>
          <cell r="BH630" t="str">
            <v>-</v>
          </cell>
          <cell r="BI630" t="str">
            <v>-</v>
          </cell>
          <cell r="BJ630" t="str">
            <v>-</v>
          </cell>
          <cell r="BK630">
            <v>0</v>
          </cell>
          <cell r="BL630">
            <v>1480</v>
          </cell>
          <cell r="BM630">
            <v>0</v>
          </cell>
          <cell r="BN630" t="str">
            <v/>
          </cell>
          <cell r="BO630" t="str">
            <v/>
          </cell>
          <cell r="BP630" t="str">
            <v/>
          </cell>
          <cell r="BQ630" t="str">
            <v>-</v>
          </cell>
          <cell r="BR630" t="str">
            <v>-</v>
          </cell>
          <cell r="BS630" t="str">
            <v>-</v>
          </cell>
          <cell r="BT630" t="str">
            <v>นายศักดิ์วรา ลูนแก้ว</v>
          </cell>
          <cell r="BU630">
            <v>823661010018</v>
          </cell>
          <cell r="BV630" t="str">
            <v>1.นายศักดิ์วรา  ลูนแก้ว
2.นางสาวพิมพ์ลดา  วาทิน
3.นางสาวจันทร์สุดา  พรหมมินทร์
4.นายวรากรณ์  ถาแยง</v>
          </cell>
          <cell r="BW630" t="str">
            <v>จำเลยที่ 1
จำเลยที่ 2
จำเลยที่ 3
คู่สมรสจำเลยที่ 3</v>
          </cell>
          <cell r="BX630" t="str">
            <v>3-5002-00713-78-7
3-7006-00301-29-8
3-5001-00356-21-4
3-5019-00671-18-2</v>
          </cell>
          <cell r="BY63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2089</v>
          </cell>
          <cell r="C631">
            <v>625</v>
          </cell>
          <cell r="D631">
            <v>2</v>
          </cell>
          <cell r="E631">
            <v>12</v>
          </cell>
          <cell r="F631">
            <v>2565</v>
          </cell>
          <cell r="G631">
            <v>800053900737</v>
          </cell>
          <cell r="H631" t="str">
            <v>นางสาว</v>
          </cell>
          <cell r="I631" t="str">
            <v>อชิรญา</v>
          </cell>
          <cell r="J631" t="str">
            <v>สิทธิพรหม</v>
          </cell>
          <cell r="K631">
            <v>3440900994836</v>
          </cell>
          <cell r="L631" t="str">
            <v>บ่อสร้าง</v>
          </cell>
          <cell r="M631" t="str">
            <v>เชียงใหม่ 3</v>
          </cell>
          <cell r="N631">
            <v>8</v>
          </cell>
          <cell r="O631" t="str">
            <v>สินเชื่อธนาคารประชาชน</v>
          </cell>
          <cell r="P631" t="str">
            <v>1.บุคคลค้ำประกัน</v>
          </cell>
          <cell r="Q631">
            <v>164572</v>
          </cell>
          <cell r="R631">
            <v>21000.87</v>
          </cell>
          <cell r="S631" t="str">
            <v>แขวงเชียงใหม่</v>
          </cell>
          <cell r="T631" t="str">
            <v>ผบ.3956</v>
          </cell>
          <cell r="U631">
            <v>2561</v>
          </cell>
          <cell r="V631" t="str">
            <v>ผบ.5888</v>
          </cell>
          <cell r="W631">
            <v>2561</v>
          </cell>
          <cell r="X631">
            <v>2</v>
          </cell>
          <cell r="Y631">
            <v>7</v>
          </cell>
          <cell r="Z631">
            <v>2561</v>
          </cell>
          <cell r="AA631">
            <v>2</v>
          </cell>
          <cell r="AB631">
            <v>10</v>
          </cell>
          <cell r="AC631">
            <v>2560</v>
          </cell>
          <cell r="AD631">
            <v>2</v>
          </cell>
          <cell r="AE631">
            <v>7</v>
          </cell>
          <cell r="AF631">
            <v>2561</v>
          </cell>
          <cell r="AG631">
            <v>28</v>
          </cell>
          <cell r="AH631">
            <v>6</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2/12/2565)//กำลังดำเนินการสืบทรัพย์//สืบแล้ว รายงานผลวันที่ 14/3/2566</v>
          </cell>
          <cell r="BC631">
            <v>1200</v>
          </cell>
          <cell r="BD631">
            <v>27</v>
          </cell>
          <cell r="BE631">
            <v>3</v>
          </cell>
          <cell r="BF631">
            <v>2567</v>
          </cell>
          <cell r="BG631">
            <v>0</v>
          </cell>
          <cell r="BH631" t="str">
            <v>-</v>
          </cell>
          <cell r="BI631" t="str">
            <v>-</v>
          </cell>
          <cell r="BJ631" t="str">
            <v>-</v>
          </cell>
          <cell r="BK631">
            <v>0</v>
          </cell>
          <cell r="BL631">
            <v>1380</v>
          </cell>
          <cell r="BM631">
            <v>0</v>
          </cell>
          <cell r="BN631" t="str">
            <v/>
          </cell>
          <cell r="BO631" t="str">
            <v/>
          </cell>
          <cell r="BP631" t="str">
            <v/>
          </cell>
          <cell r="BQ631" t="str">
            <v>-</v>
          </cell>
          <cell r="BR631" t="str">
            <v>-</v>
          </cell>
          <cell r="BS631" t="str">
            <v>-</v>
          </cell>
          <cell r="BT631" t="str">
            <v>นางสาวอชิรญา สิทธิพรหม</v>
          </cell>
          <cell r="BU631">
            <v>823661010020</v>
          </cell>
          <cell r="BV631" t="str">
            <v xml:space="preserve">1.น.ส.อชิรญา  สิทธิพรหม
2.นางสาวพรพรรณ  เข็มราช
3.นางสาววรรณา  เปตู
4.นายหลวง  เครือสัมพันธ์
</v>
          </cell>
          <cell r="BW631" t="str">
            <v>จำเลยที่ 1
จำเลยที่ 2
จำเลยที่ 3
คู่สมรสจำเลยที่ 3</v>
          </cell>
          <cell r="BX631" t="str">
            <v>3-4409-00994-83-6
1-5099-00198-36-4
5-5010-01271-60-9
5-5099-00063-77-1</v>
          </cell>
          <cell r="BY63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2090</v>
          </cell>
          <cell r="C632">
            <v>626</v>
          </cell>
          <cell r="D632">
            <v>2</v>
          </cell>
          <cell r="E632">
            <v>12</v>
          </cell>
          <cell r="F632">
            <v>2565</v>
          </cell>
          <cell r="G632">
            <v>800053900752</v>
          </cell>
          <cell r="H632" t="str">
            <v>นางสาว</v>
          </cell>
          <cell r="I632" t="str">
            <v>ลัดดา</v>
          </cell>
          <cell r="J632" t="str">
            <v>ปัสสาโก</v>
          </cell>
          <cell r="K632">
            <v>2419900037084</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20797.46</v>
          </cell>
          <cell r="S632" t="str">
            <v>แขวงเชียงใหม่</v>
          </cell>
          <cell r="T632" t="str">
            <v>ผบ.3957</v>
          </cell>
          <cell r="U632">
            <v>2561</v>
          </cell>
          <cell r="V632" t="str">
            <v>ผบ.5896</v>
          </cell>
          <cell r="W632">
            <v>2561</v>
          </cell>
          <cell r="X632">
            <v>2</v>
          </cell>
          <cell r="Y632">
            <v>7</v>
          </cell>
          <cell r="Z632">
            <v>2561</v>
          </cell>
          <cell r="AA632"/>
          <cell r="AB632"/>
          <cell r="AC632"/>
          <cell r="AD632">
            <v>2</v>
          </cell>
          <cell r="AE632">
            <v>7</v>
          </cell>
          <cell r="AF632">
            <v>2561</v>
          </cell>
          <cell r="AG632">
            <v>25</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300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นางสาวลัดดา ปัสสาโก</v>
          </cell>
          <cell r="BU632">
            <v>823661010019</v>
          </cell>
          <cell r="BV632" t="str">
            <v xml:space="preserve">1.นางสาวลัดดา  ปัสสาโก
2.นางสาววรรณา  เปตู
3.นายหลวง  เครือสัมพันธ์
4.นางสาวพรพรรณ  เข็มราช
</v>
          </cell>
          <cell r="BW632" t="str">
            <v>จำเลยที่ 1
จำเลยที่ 2
คู่สมรสจำเลยที่ 2
จำเลยที่ 3</v>
          </cell>
          <cell r="BX632" t="str">
            <v>2-4199-00037-08-4
5-5010-01271-60-9
5-5099-00063-77-1
1-5099-00199-36-4</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2091</v>
          </cell>
          <cell r="C633">
            <v>627</v>
          </cell>
          <cell r="D633">
            <v>2</v>
          </cell>
          <cell r="E633">
            <v>12</v>
          </cell>
          <cell r="F633">
            <v>2565</v>
          </cell>
          <cell r="G633">
            <v>800053900778</v>
          </cell>
          <cell r="H633" t="str">
            <v>นางสาว</v>
          </cell>
          <cell r="I633" t="str">
            <v>พรพรรณ</v>
          </cell>
          <cell r="J633" t="str">
            <v>เข็มราช</v>
          </cell>
          <cell r="K633">
            <v>1509900198364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21012.89</v>
          </cell>
          <cell r="S633" t="str">
            <v>แขวงเชียงใหม่</v>
          </cell>
          <cell r="T633" t="str">
            <v>ผบ.3958</v>
          </cell>
          <cell r="U633">
            <v>2561</v>
          </cell>
          <cell r="V633" t="str">
            <v>ผบ.4829</v>
          </cell>
          <cell r="W633">
            <v>2561</v>
          </cell>
          <cell r="X633">
            <v>4</v>
          </cell>
          <cell r="Y633">
            <v>6</v>
          </cell>
          <cell r="Z633">
            <v>2561</v>
          </cell>
          <cell r="AA633"/>
          <cell r="AB633"/>
          <cell r="AC633"/>
          <cell r="AD633">
            <v>4</v>
          </cell>
          <cell r="AE633">
            <v>6</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t="str">
            <v/>
          </cell>
          <cell r="BD633" t="str">
            <v/>
          </cell>
          <cell r="BE633" t="str">
            <v/>
          </cell>
          <cell r="BF633" t="str">
            <v/>
          </cell>
          <cell r="BG633" t="str">
            <v/>
          </cell>
          <cell r="BH633" t="str">
            <v/>
          </cell>
          <cell r="BI633" t="str">
            <v/>
          </cell>
          <cell r="BJ633" t="str">
            <v/>
          </cell>
          <cell r="BK633" t="str">
            <v/>
          </cell>
          <cell r="BL633" t="str">
            <v/>
          </cell>
          <cell r="BM633" t="str">
            <v/>
          </cell>
          <cell r="BN633" t="str">
            <v/>
          </cell>
          <cell r="BO633" t="str">
            <v/>
          </cell>
          <cell r="BP633" t="str">
            <v/>
          </cell>
          <cell r="BQ633" t="str">
            <v/>
          </cell>
          <cell r="BR633" t="str">
            <v/>
          </cell>
          <cell r="BS633" t="str">
            <v/>
          </cell>
          <cell r="BT633" t="str">
            <v>นางสาวพรพรรณ เข็มราช</v>
          </cell>
          <cell r="BU633">
            <v>823661010021</v>
          </cell>
          <cell r="BV633" t="str">
            <v>1.นางสาวพรพรรณ  เข็มราช
2.นางสาวลัดดา  ปัสสาโก
3.น.ส.อชิรญา  สิทธิพรหม</v>
          </cell>
          <cell r="BW633" t="str">
            <v>จำเลยที่ 1
จำเลยที่ 2
จำเลยที่ 3</v>
          </cell>
          <cell r="BX633" t="str">
            <v>1-5099-00198-36-4
2-4199-00037-08-4
3-4409-00994-83-6</v>
          </cell>
          <cell r="BY63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3" t="str">
            <v>ไม่พบ</v>
          </cell>
          <cell r="CA633"/>
          <cell r="CB633">
            <v>3</v>
          </cell>
          <cell r="CC633" t="str">
            <v>วรกมล</v>
          </cell>
          <cell r="CD633"/>
          <cell r="CE633"/>
          <cell r="CF633"/>
          <cell r="CG633"/>
          <cell r="CH633"/>
          <cell r="CI633"/>
          <cell r="CJ633"/>
          <cell r="CK633"/>
          <cell r="CL633"/>
          <cell r="CM633"/>
          <cell r="CN633"/>
          <cell r="CO633"/>
        </row>
        <row r="634">
          <cell r="B634">
            <v>2092</v>
          </cell>
          <cell r="C634">
            <v>628</v>
          </cell>
          <cell r="D634">
            <v>2</v>
          </cell>
          <cell r="E634">
            <v>12</v>
          </cell>
          <cell r="F634">
            <v>2565</v>
          </cell>
          <cell r="G634">
            <v>800046386796</v>
          </cell>
          <cell r="H634" t="str">
            <v>นางสาว</v>
          </cell>
          <cell r="I634" t="str">
            <v>ภัทร์พิชชาหรืออรพินท์</v>
          </cell>
          <cell r="J634" t="str">
            <v>วิโสภา</v>
          </cell>
          <cell r="K634">
            <v>1509900512701</v>
          </cell>
          <cell r="L634" t="str">
            <v>บวกครกหลวง</v>
          </cell>
          <cell r="M634" t="str">
            <v>เชียงใหม่ 3</v>
          </cell>
          <cell r="N634">
            <v>8</v>
          </cell>
          <cell r="O634" t="str">
            <v>สินเชื่อธนาคารประชาชน</v>
          </cell>
          <cell r="P634" t="str">
            <v>1.บุคคลค้ำประกัน</v>
          </cell>
          <cell r="Q634">
            <v>51318.17</v>
          </cell>
          <cell r="R634">
            <v>13686.06</v>
          </cell>
          <cell r="S634" t="str">
            <v>แขวงเชียงใหม่</v>
          </cell>
          <cell r="T634" t="str">
            <v>ผบ.13076</v>
          </cell>
          <cell r="U634">
            <v>2561</v>
          </cell>
          <cell r="V634" t="str">
            <v>ผบ.14702</v>
          </cell>
          <cell r="W634">
            <v>2561</v>
          </cell>
          <cell r="X634">
            <v>17</v>
          </cell>
          <cell r="Y634">
            <v>12</v>
          </cell>
          <cell r="Z634">
            <v>2561</v>
          </cell>
          <cell r="AA634"/>
          <cell r="AB634"/>
          <cell r="AC634"/>
          <cell r="AD634">
            <v>17</v>
          </cell>
          <cell r="AE634">
            <v>12</v>
          </cell>
          <cell r="AF634">
            <v>2561</v>
          </cell>
          <cell r="AG634">
            <v>1</v>
          </cell>
          <cell r="AH634">
            <v>7</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2/12/2565)//สืบแล้ว รายงานผลวันที่ 3/3/2566</v>
          </cell>
          <cell r="BC634">
            <v>600</v>
          </cell>
          <cell r="BD634">
            <v>27</v>
          </cell>
          <cell r="BE634">
            <v>3</v>
          </cell>
          <cell r="BF634">
            <v>2567</v>
          </cell>
          <cell r="BG634">
            <v>0</v>
          </cell>
          <cell r="BH634" t="str">
            <v>-</v>
          </cell>
          <cell r="BI634" t="str">
            <v>-</v>
          </cell>
          <cell r="BJ634" t="str">
            <v>-</v>
          </cell>
          <cell r="BK634">
            <v>0</v>
          </cell>
          <cell r="BL634">
            <v>730</v>
          </cell>
          <cell r="BM634">
            <v>0</v>
          </cell>
          <cell r="BN634" t="str">
            <v/>
          </cell>
          <cell r="BO634" t="str">
            <v/>
          </cell>
          <cell r="BP634" t="str">
            <v/>
          </cell>
          <cell r="BQ634" t="str">
            <v>-</v>
          </cell>
          <cell r="BR634" t="str">
            <v>-</v>
          </cell>
          <cell r="BS634" t="str">
            <v>-</v>
          </cell>
          <cell r="BT634" t="str">
            <v>นางสาวภัทร์พิชชาหรืออรพินท์ วิโสภา</v>
          </cell>
          <cell r="BU634">
            <v>823661010361</v>
          </cell>
          <cell r="BV634" t="str">
            <v>1.นางสาวอรพินท์ หรือภัทรพิชชา  วิโสภา
2.นางสาวอรพรรณ หรือภัสว์วรา  วิโสภา</v>
          </cell>
          <cell r="BW634" t="str">
            <v>จำเลยที่ 1
จำเลยที่ 2</v>
          </cell>
          <cell r="BX634" t="str">
            <v>1-5099-00512-70-1
1-5099-00512-69-7</v>
          </cell>
          <cell r="BY63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4" t="str">
            <v>ไม่พบ</v>
          </cell>
          <cell r="CA634"/>
          <cell r="CB634">
            <v>2</v>
          </cell>
          <cell r="CC634" t="str">
            <v>วรกมล</v>
          </cell>
          <cell r="CD634"/>
          <cell r="CE634"/>
          <cell r="CF634"/>
          <cell r="CG634"/>
          <cell r="CH634"/>
          <cell r="CI634"/>
          <cell r="CJ634"/>
          <cell r="CK634"/>
          <cell r="CL634"/>
          <cell r="CM634"/>
          <cell r="CN634"/>
          <cell r="CO634"/>
        </row>
        <row r="635">
          <cell r="B635">
            <v>2093</v>
          </cell>
          <cell r="C635">
            <v>629</v>
          </cell>
          <cell r="D635">
            <v>2</v>
          </cell>
          <cell r="E635">
            <v>12</v>
          </cell>
          <cell r="F635">
            <v>2565</v>
          </cell>
          <cell r="G635">
            <v>800026036643</v>
          </cell>
          <cell r="H635" t="str">
            <v>นางสาว</v>
          </cell>
          <cell r="I635" t="str">
            <v>นฤมล</v>
          </cell>
          <cell r="J635" t="str">
            <v>จันทร์อิน</v>
          </cell>
          <cell r="K635">
            <v>1560300091692</v>
          </cell>
          <cell r="L635" t="str">
            <v>บวกครกหลวง</v>
          </cell>
          <cell r="M635" t="str">
            <v>เชียงใหม่ 3</v>
          </cell>
          <cell r="N635">
            <v>8</v>
          </cell>
          <cell r="O635" t="str">
            <v>สินเชื่อธนาคารประชาชน</v>
          </cell>
          <cell r="P635" t="str">
            <v>1.บุคคลค้ำประกัน</v>
          </cell>
          <cell r="Q635">
            <v>81134.23</v>
          </cell>
          <cell r="R635">
            <v>17580.5</v>
          </cell>
          <cell r="S635" t="str">
            <v>แขวงเชียงใหม่</v>
          </cell>
          <cell r="T635" t="str">
            <v>ผบ.9819</v>
          </cell>
          <cell r="U635">
            <v>2562</v>
          </cell>
          <cell r="V635" t="str">
            <v>ผบ.11564</v>
          </cell>
          <cell r="W635">
            <v>2562</v>
          </cell>
          <cell r="X635">
            <v>4</v>
          </cell>
          <cell r="Y635">
            <v>6</v>
          </cell>
          <cell r="Z635">
            <v>2561</v>
          </cell>
          <cell r="AA635">
            <v>11</v>
          </cell>
          <cell r="AB635">
            <v>11</v>
          </cell>
          <cell r="AC635">
            <v>2562</v>
          </cell>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2/12/2565)//กำลังดำเนินการสืบทรัพย์//รายงานผลสืบทรัพย์วันที่18/4/2566</v>
          </cell>
          <cell r="BC635">
            <v>1800</v>
          </cell>
          <cell r="BD635">
            <v>18</v>
          </cell>
          <cell r="BE635">
            <v>8</v>
          </cell>
          <cell r="BF635">
            <v>2566</v>
          </cell>
          <cell r="BG635">
            <v>0</v>
          </cell>
          <cell r="BH635" t="str">
            <v>-</v>
          </cell>
          <cell r="BI635" t="str">
            <v>-</v>
          </cell>
          <cell r="BJ635" t="str">
            <v>-</v>
          </cell>
          <cell r="BK635">
            <v>0</v>
          </cell>
          <cell r="BL635">
            <v>2300</v>
          </cell>
          <cell r="BM635">
            <v>0</v>
          </cell>
          <cell r="BN635" t="str">
            <v/>
          </cell>
          <cell r="BO635" t="str">
            <v/>
          </cell>
          <cell r="BP635" t="str">
            <v/>
          </cell>
          <cell r="BQ635" t="str">
            <v>-</v>
          </cell>
          <cell r="BR635" t="str">
            <v>-</v>
          </cell>
          <cell r="BS635" t="str">
            <v>-</v>
          </cell>
          <cell r="BT635" t="str">
            <v>นางสาวนฤมล จันทร์อิน</v>
          </cell>
          <cell r="BU635">
            <v>823661010009</v>
          </cell>
          <cell r="BV635"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5" t="str">
            <v>จำเลยที่ 1
คู่สมรสจำเลยที่ 1
จำเลยที่ 2
คู่สมรสจำเลยที่ 2
จำเลยที่ 3
คู่สมรสจำเลยที่ 3</v>
          </cell>
          <cell r="BX635" t="str">
            <v>1-5603-00091-69-2
5-6301-90004-27-0
1-5104-00116-73-5
1-5799-00069-56-4
5-5001-00037-78-6
3-5013-00807-83-1</v>
          </cell>
          <cell r="BY635"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5" t="str">
            <v>พบ</v>
          </cell>
          <cell r="CA635"/>
          <cell r="CB635">
            <v>6</v>
          </cell>
          <cell r="CC635" t="str">
            <v>วรกมล</v>
          </cell>
          <cell r="CD635"/>
          <cell r="CE635"/>
          <cell r="CF635"/>
          <cell r="CG635"/>
          <cell r="CH635"/>
          <cell r="CI635"/>
          <cell r="CJ635"/>
          <cell r="CK635"/>
          <cell r="CL635"/>
          <cell r="CM635">
            <v>243468</v>
          </cell>
          <cell r="CN635"/>
          <cell r="CO635"/>
        </row>
        <row r="636">
          <cell r="B636">
            <v>2094</v>
          </cell>
          <cell r="C636">
            <v>630</v>
          </cell>
          <cell r="D636">
            <v>2</v>
          </cell>
          <cell r="E636">
            <v>12</v>
          </cell>
          <cell r="F636">
            <v>2565</v>
          </cell>
          <cell r="G636">
            <v>800055706280</v>
          </cell>
          <cell r="H636" t="str">
            <v>นาย</v>
          </cell>
          <cell r="I636" t="str">
            <v>ศิริภูมิ</v>
          </cell>
          <cell r="J636" t="str">
            <v>คำป๊อก</v>
          </cell>
          <cell r="K636">
            <v>1509901005161</v>
          </cell>
          <cell r="L636" t="str">
            <v>สันกำแพง</v>
          </cell>
          <cell r="M636" t="str">
            <v>เชียงใหม่ 3</v>
          </cell>
          <cell r="N636">
            <v>8</v>
          </cell>
          <cell r="O636" t="str">
            <v>สินเชื่อธนาคารประชาชน</v>
          </cell>
          <cell r="P636" t="str">
            <v>1.บุคคลค้ำประกัน</v>
          </cell>
          <cell r="Q636">
            <v>38324</v>
          </cell>
          <cell r="R636">
            <v>13251.56</v>
          </cell>
          <cell r="S636" t="str">
            <v>แขวงเชียงใหม่</v>
          </cell>
          <cell r="T636" t="str">
            <v>ผบ.9815</v>
          </cell>
          <cell r="U636">
            <v>2562</v>
          </cell>
          <cell r="V636" t="str">
            <v>ผบ.10507</v>
          </cell>
          <cell r="W636">
            <v>2562</v>
          </cell>
          <cell r="X636">
            <v>17</v>
          </cell>
          <cell r="Y636">
            <v>12</v>
          </cell>
          <cell r="Z636">
            <v>2561</v>
          </cell>
          <cell r="AA636">
            <v>8</v>
          </cell>
          <cell r="AB636">
            <v>10</v>
          </cell>
          <cell r="AC636">
            <v>2562</v>
          </cell>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 18/4/2566</v>
          </cell>
          <cell r="BC636" t="str">
            <v/>
          </cell>
          <cell r="BD636" t="str">
            <v/>
          </cell>
          <cell r="BE636" t="str">
            <v/>
          </cell>
          <cell r="BF636" t="str">
            <v/>
          </cell>
          <cell r="BG636" t="str">
            <v/>
          </cell>
          <cell r="BH636" t="str">
            <v/>
          </cell>
          <cell r="BI636" t="str">
            <v/>
          </cell>
          <cell r="BJ636" t="str">
            <v/>
          </cell>
          <cell r="BK636" t="str">
            <v/>
          </cell>
          <cell r="BL636" t="str">
            <v/>
          </cell>
          <cell r="BM636" t="str">
            <v/>
          </cell>
          <cell r="BN636" t="str">
            <v/>
          </cell>
          <cell r="BO636" t="str">
            <v/>
          </cell>
          <cell r="BP636" t="str">
            <v/>
          </cell>
          <cell r="BQ636" t="str">
            <v/>
          </cell>
          <cell r="BR636" t="str">
            <v/>
          </cell>
          <cell r="BS636" t="str">
            <v/>
          </cell>
          <cell r="BT636" t="str">
            <v>นายศิริภูมิ คำป๊อก</v>
          </cell>
          <cell r="BU636">
            <v>883262011961</v>
          </cell>
          <cell r="BV636" t="str">
            <v>1.นายศิริภูมิ  คำป๊อก
2.นายธีรพงษ์  เอโหย่
3.นางชาลินี  เอโหย่
4.นางกมลพร  เอโหย่
5.นายธีรศักดิ์  เอโหย่</v>
          </cell>
          <cell r="BW636" t="str">
            <v>จำเลยที่ 1
จำเลยที่ 2
คู่สมรสจำเลยที่ 2
จำเลยที่ 3
คู่สมรสจำเลยที่ 3</v>
          </cell>
          <cell r="BX636" t="str">
            <v>1-5099-01005-16-1
1-5099-00521-81-5
1-5099-00289-22-0
1-5099-00943-46-9
3-5013-00831-30-8</v>
          </cell>
          <cell r="BY636"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6" t="str">
            <v>พบ</v>
          </cell>
          <cell r="CA636"/>
          <cell r="CB636">
            <v>5</v>
          </cell>
          <cell r="CC636" t="str">
            <v>วรกมล</v>
          </cell>
          <cell r="CD636"/>
          <cell r="CE636"/>
          <cell r="CF636"/>
          <cell r="CG636"/>
          <cell r="CH636"/>
          <cell r="CI636"/>
          <cell r="CJ636"/>
          <cell r="CK636"/>
          <cell r="CL636"/>
          <cell r="CM636"/>
          <cell r="CN636"/>
          <cell r="CO636"/>
        </row>
        <row r="637">
          <cell r="B637">
            <v>2095</v>
          </cell>
          <cell r="C637">
            <v>631</v>
          </cell>
          <cell r="D637">
            <v>2</v>
          </cell>
          <cell r="E637">
            <v>12</v>
          </cell>
          <cell r="F637">
            <v>2565</v>
          </cell>
          <cell r="G637">
            <v>800057546676</v>
          </cell>
          <cell r="H637" t="str">
            <v>นางสาว</v>
          </cell>
          <cell r="I637" t="str">
            <v>ดาวเรือง</v>
          </cell>
          <cell r="J637" t="str">
            <v>ปัญญาเรือน</v>
          </cell>
          <cell r="K637">
            <v>1509900115353</v>
          </cell>
          <cell r="L637" t="str">
            <v>สันกำแพง</v>
          </cell>
          <cell r="M637" t="str">
            <v>เชียงใหม่ 3</v>
          </cell>
          <cell r="N637">
            <v>8</v>
          </cell>
          <cell r="O637" t="str">
            <v>สินเชื่อธนาคารประชาชน</v>
          </cell>
          <cell r="P637" t="str">
            <v>1.บุคคลค้ำประกัน</v>
          </cell>
          <cell r="Q637">
            <v>70831</v>
          </cell>
          <cell r="R637">
            <v>9834.34</v>
          </cell>
          <cell r="S637" t="str">
            <v>แขวงเชียงใหม่</v>
          </cell>
          <cell r="T637" t="str">
            <v>ผบ.13074</v>
          </cell>
          <cell r="U637">
            <v>2561</v>
          </cell>
          <cell r="V637" t="str">
            <v>ผบ.980</v>
          </cell>
          <cell r="W637">
            <v>2562</v>
          </cell>
          <cell r="X637"/>
          <cell r="Y637"/>
          <cell r="Z637"/>
          <cell r="AA637">
            <v>11</v>
          </cell>
          <cell r="AB637">
            <v>2</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นางสาวดาวเรือง ปัญญาเรือน</v>
          </cell>
          <cell r="BU637">
            <v>823661010341</v>
          </cell>
          <cell r="BV637" t="str">
            <v>1.นางสาวดาวเรือง  ปัญญาเรือน
2.ยสบธนารัตน์  ปัญญาเรือน
3.นางสาวภัสราภรณ์  แสงบุญ
4.นายณัฐดนัย  คำสุข</v>
          </cell>
          <cell r="BW637" t="str">
            <v>จำเลยที่ 1
คู่สมรสจำเลยที่ 1
จำเลยที่ 2
จำเลยที่ 3</v>
          </cell>
          <cell r="BX637" t="str">
            <v>1-5099-00115-35-3
1-5099-00131-79-1
1-5099-00938-45-7
1-5099-00888-46-8</v>
          </cell>
          <cell r="BY63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7" t="str">
            <v>พบ</v>
          </cell>
          <cell r="CA637"/>
          <cell r="CB637">
            <v>4</v>
          </cell>
          <cell r="CC637"/>
          <cell r="CD637"/>
          <cell r="CE637"/>
          <cell r="CF637"/>
          <cell r="CG637"/>
          <cell r="CH637"/>
          <cell r="CI637"/>
          <cell r="CJ637"/>
          <cell r="CK637"/>
          <cell r="CL637"/>
          <cell r="CM637">
            <v>243468</v>
          </cell>
          <cell r="CN637"/>
          <cell r="CO637"/>
        </row>
        <row r="638">
          <cell r="B638">
            <v>2096</v>
          </cell>
          <cell r="C638">
            <v>632</v>
          </cell>
          <cell r="D638">
            <v>2</v>
          </cell>
          <cell r="E638">
            <v>12</v>
          </cell>
          <cell r="F638">
            <v>2565</v>
          </cell>
          <cell r="G638">
            <v>800025804108</v>
          </cell>
          <cell r="H638" t="str">
            <v>นางสาว</v>
          </cell>
          <cell r="I638" t="str">
            <v>สุกัญญา</v>
          </cell>
          <cell r="J638" t="str">
            <v>อิ่มอารมณ์</v>
          </cell>
          <cell r="K638">
            <v>3102001066060</v>
          </cell>
          <cell r="L638" t="str">
            <v>บวกครกหลวง</v>
          </cell>
          <cell r="M638" t="str">
            <v>เชียงใหม่ 3</v>
          </cell>
          <cell r="N638">
            <v>8</v>
          </cell>
          <cell r="O638" t="str">
            <v>สินเชื่อพัฒนาองค์กรชุมชน</v>
          </cell>
          <cell r="P638" t="str">
            <v>1.บุคคลค้ำประกัน</v>
          </cell>
          <cell r="Q638">
            <v>74867.06</v>
          </cell>
          <cell r="R638">
            <v>14580.9</v>
          </cell>
          <cell r="S638" t="str">
            <v>แขวงเชียงใหม่</v>
          </cell>
          <cell r="T638" t="str">
            <v>ผบ.9816</v>
          </cell>
          <cell r="U638">
            <v>2562</v>
          </cell>
          <cell r="V638" t="str">
            <v>ผบ.10503</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11/4/2566</v>
          </cell>
          <cell r="BC638">
            <v>900</v>
          </cell>
          <cell r="BD638">
            <v>25</v>
          </cell>
          <cell r="BE638">
            <v>9</v>
          </cell>
          <cell r="BF638">
            <v>2566</v>
          </cell>
          <cell r="BG638">
            <v>0</v>
          </cell>
          <cell r="BH638" t="str">
            <v>-</v>
          </cell>
          <cell r="BI638" t="str">
            <v>-</v>
          </cell>
          <cell r="BJ638" t="str">
            <v>-</v>
          </cell>
          <cell r="BK638">
            <v>0</v>
          </cell>
          <cell r="BL638">
            <v>1330</v>
          </cell>
          <cell r="BM638">
            <v>0</v>
          </cell>
          <cell r="BN638" t="str">
            <v/>
          </cell>
          <cell r="BO638" t="str">
            <v/>
          </cell>
          <cell r="BP638" t="str">
            <v/>
          </cell>
          <cell r="BQ638" t="str">
            <v>-</v>
          </cell>
          <cell r="BR638" t="str">
            <v>-</v>
          </cell>
          <cell r="BS638" t="str">
            <v>-</v>
          </cell>
          <cell r="BT638" t="str">
            <v>นางสาวสุกัญญา อิ่มอารมณ์</v>
          </cell>
          <cell r="BU638">
            <v>823661010364</v>
          </cell>
          <cell r="BV638" t="str">
            <v>1.นางสาวสุกัญญา  อิ่มอารมณ์
2.นางสาววาสนา  ตุ่นคำ
3.นางสาวจันทร์พิมพ์  มูลประเสริฐ</v>
          </cell>
          <cell r="BW638" t="str">
            <v>จำเลยที่ 1
จำเลยที่ 2
จำเลยที่ 3</v>
          </cell>
          <cell r="BX638" t="str">
            <v>3-1020-01066-06-0
1-5099-00194-10-5
3-5012-00165-02-1</v>
          </cell>
          <cell r="BY638"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8" t="str">
            <v>พบ</v>
          </cell>
          <cell r="CA638"/>
          <cell r="CB638">
            <v>3</v>
          </cell>
          <cell r="CC638"/>
          <cell r="CD638"/>
          <cell r="CE638"/>
          <cell r="CF638"/>
          <cell r="CG638"/>
          <cell r="CH638"/>
          <cell r="CI638"/>
          <cell r="CJ638"/>
          <cell r="CK638"/>
          <cell r="CL638"/>
          <cell r="CM638"/>
          <cell r="CN638"/>
          <cell r="CO638"/>
        </row>
        <row r="639">
          <cell r="B639">
            <v>2097</v>
          </cell>
          <cell r="C639">
            <v>633</v>
          </cell>
          <cell r="D639">
            <v>2</v>
          </cell>
          <cell r="E639">
            <v>12</v>
          </cell>
          <cell r="F639">
            <v>2565</v>
          </cell>
          <cell r="G639">
            <v>800026546096</v>
          </cell>
          <cell r="H639" t="str">
            <v>นาง</v>
          </cell>
          <cell r="I639" t="str">
            <v>สุรีรัตน์</v>
          </cell>
          <cell r="J639" t="str">
            <v>สมูลดี</v>
          </cell>
          <cell r="K639">
            <v>3540400384230</v>
          </cell>
          <cell r="L639" t="str">
            <v>บวกครกหลวง</v>
          </cell>
          <cell r="M639" t="str">
            <v>เชียงใหม่ 3</v>
          </cell>
          <cell r="N639">
            <v>8</v>
          </cell>
          <cell r="O639" t="str">
            <v>สินเชื่อธนาคารประชาชน</v>
          </cell>
          <cell r="P639" t="str">
            <v>1.บุคคลค้ำประกัน</v>
          </cell>
          <cell r="Q639">
            <v>115659</v>
          </cell>
          <cell r="R639">
            <v>35683.94</v>
          </cell>
          <cell r="S639" t="str">
            <v>จังหวัดลำพูน</v>
          </cell>
          <cell r="T639" t="str">
            <v>ผบ.810</v>
          </cell>
          <cell r="U639">
            <v>2563</v>
          </cell>
          <cell r="V639" t="str">
            <v>ผบ.2179</v>
          </cell>
          <cell r="W639">
            <v>2563</v>
          </cell>
          <cell r="X639"/>
          <cell r="Y639"/>
          <cell r="Z639"/>
          <cell r="AA639">
            <v>7</v>
          </cell>
          <cell r="AB639">
            <v>9</v>
          </cell>
          <cell r="AC639">
            <v>2563</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2/12/2565)//กำลังดำเนินการสืบทรัพย์//รายงานผลสืบวันที่ 27/4/2566</v>
          </cell>
          <cell r="BC639">
            <v>1800</v>
          </cell>
          <cell r="BD639">
            <v>25</v>
          </cell>
          <cell r="BE639">
            <v>9</v>
          </cell>
          <cell r="BF639">
            <v>2566</v>
          </cell>
          <cell r="BG639">
            <v>0</v>
          </cell>
          <cell r="BH639" t="str">
            <v>-</v>
          </cell>
          <cell r="BI639" t="str">
            <v>-</v>
          </cell>
          <cell r="BJ639" t="str">
            <v>-</v>
          </cell>
          <cell r="BK639">
            <v>0</v>
          </cell>
          <cell r="BL639">
            <v>2895</v>
          </cell>
          <cell r="BM639">
            <v>0</v>
          </cell>
          <cell r="BN639" t="str">
            <v/>
          </cell>
          <cell r="BO639" t="str">
            <v/>
          </cell>
          <cell r="BP639" t="str">
            <v/>
          </cell>
          <cell r="BQ639" t="str">
            <v>-</v>
          </cell>
          <cell r="BR639" t="str">
            <v>-</v>
          </cell>
          <cell r="BS639" t="str">
            <v>-</v>
          </cell>
          <cell r="BT639" t="str">
            <v>นางสุรีรัตน์ สมูลดี</v>
          </cell>
          <cell r="BU639">
            <v>823660011024</v>
          </cell>
          <cell r="BV639"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39" t="str">
            <v>จำเลยที่ 1
คู่สมรสจำเลยที่ 1
จำเลยที่ 2
คู่สมรสจำเลยที่ 2
จำเลยที่ 3
คู่สมรสจำเลยที่ 3</v>
          </cell>
          <cell r="BX639" t="str">
            <v>3-5404-00384-23-0
3-5007-00084-69-0
3-5706-00214-77-0
3-5401-00598-71-4
3-5103-00121-37-7
3-5001-00066-22-4</v>
          </cell>
          <cell r="BY63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39" t="str">
            <v>พบ</v>
          </cell>
          <cell r="CA639"/>
          <cell r="CB639">
            <v>6</v>
          </cell>
          <cell r="CC639"/>
          <cell r="CD639"/>
          <cell r="CE639"/>
          <cell r="CF639"/>
          <cell r="CG639"/>
          <cell r="CH639"/>
          <cell r="CI639"/>
          <cell r="CJ639"/>
          <cell r="CK639"/>
          <cell r="CL639"/>
          <cell r="CM639"/>
          <cell r="CN639"/>
          <cell r="CO639"/>
        </row>
        <row r="640">
          <cell r="B640">
            <v>2098</v>
          </cell>
          <cell r="C640">
            <v>634</v>
          </cell>
          <cell r="D640">
            <v>2</v>
          </cell>
          <cell r="E640">
            <v>12</v>
          </cell>
          <cell r="F640">
            <v>2565</v>
          </cell>
          <cell r="G640">
            <v>800069235391</v>
          </cell>
          <cell r="H640" t="str">
            <v>นาย</v>
          </cell>
          <cell r="I640" t="str">
            <v>บุญยิ่ง</v>
          </cell>
          <cell r="J640" t="str">
            <v>วงค์คม</v>
          </cell>
          <cell r="K640">
            <v>3501300475048</v>
          </cell>
          <cell r="L640" t="str">
            <v>สันกำแพง</v>
          </cell>
          <cell r="M640" t="str">
            <v>เชียงใหม่ 3</v>
          </cell>
          <cell r="N640">
            <v>8</v>
          </cell>
          <cell r="O640" t="str">
            <v>สินเชื่อธนาคารประชาชน</v>
          </cell>
          <cell r="P640" t="str">
            <v>1.บุคคลค้ำประกัน</v>
          </cell>
          <cell r="Q640">
            <v>45830</v>
          </cell>
          <cell r="R640">
            <v>7812.41</v>
          </cell>
          <cell r="S640" t="str">
            <v>แขวงเชียงใหม่</v>
          </cell>
          <cell r="T640" t="str">
            <v>ผบ.13077</v>
          </cell>
          <cell r="U640">
            <v>2561</v>
          </cell>
          <cell r="V640" t="str">
            <v>ผบ.316</v>
          </cell>
          <cell r="W640">
            <v>2562</v>
          </cell>
          <cell r="X640"/>
          <cell r="Y640"/>
          <cell r="Z640"/>
          <cell r="AA640">
            <v>22</v>
          </cell>
          <cell r="AB640">
            <v>1</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9/3/2566</v>
          </cell>
          <cell r="BC640">
            <v>1500</v>
          </cell>
          <cell r="BD640">
            <v>27</v>
          </cell>
          <cell r="BE640">
            <v>3</v>
          </cell>
          <cell r="BF640">
            <v>2567</v>
          </cell>
          <cell r="BG640">
            <v>0</v>
          </cell>
          <cell r="BH640" t="str">
            <v>-</v>
          </cell>
          <cell r="BI640" t="str">
            <v>-</v>
          </cell>
          <cell r="BJ640" t="str">
            <v>-</v>
          </cell>
          <cell r="BK640">
            <v>0</v>
          </cell>
          <cell r="BL640">
            <v>1175</v>
          </cell>
          <cell r="BM640">
            <v>0</v>
          </cell>
          <cell r="BN640" t="str">
            <v/>
          </cell>
          <cell r="BO640" t="str">
            <v/>
          </cell>
          <cell r="BP640" t="str">
            <v/>
          </cell>
          <cell r="BQ640" t="str">
            <v>-</v>
          </cell>
          <cell r="BR640" t="str">
            <v>-</v>
          </cell>
          <cell r="BS640" t="str">
            <v>-</v>
          </cell>
          <cell r="BT640" t="str">
            <v>นายบุญยิ่ง วงค์คม</v>
          </cell>
          <cell r="BU640">
            <v>823661010332</v>
          </cell>
          <cell r="BV640" t="str">
            <v>1.นายบุญยิ่ง  วงค์คม
2.นางวันเพ็ญ  สังวร
3.นายขจร  นางเมาะ
4.นางอรทัย  แสงเรือน
5.นายนิวัติ  แสงเรือน</v>
          </cell>
          <cell r="BW640" t="str">
            <v>จำเลยที่ 1
จำเลยที่ 2
คู่สมรสจำเลยที่ 2
จำเลยที่ 3
คู่สมรสจำเลยที่ 3</v>
          </cell>
          <cell r="BX640" t="str">
            <v>3-5013-00475-04-8
3-5013-00374-03-9
3-5013-00100-85-1
3-5013-00522-62-3
3-5013-00475-13-7</v>
          </cell>
          <cell r="BY64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0" t="str">
            <v>พบทรัพย์</v>
          </cell>
          <cell r="CA640"/>
          <cell r="CB640">
            <v>5</v>
          </cell>
          <cell r="CC640"/>
          <cell r="CD640"/>
          <cell r="CE640"/>
          <cell r="CF640"/>
          <cell r="CG640"/>
          <cell r="CH640"/>
          <cell r="CI640"/>
          <cell r="CJ640"/>
          <cell r="CK640"/>
          <cell r="CL640"/>
          <cell r="CM640"/>
          <cell r="CN640"/>
          <cell r="CO640"/>
        </row>
        <row r="641">
          <cell r="B641">
            <v>2099</v>
          </cell>
          <cell r="C641">
            <v>635</v>
          </cell>
          <cell r="D641">
            <v>9</v>
          </cell>
          <cell r="E641">
            <v>12</v>
          </cell>
          <cell r="F641">
            <v>2565</v>
          </cell>
          <cell r="G641">
            <v>219543</v>
          </cell>
          <cell r="H641" t="str">
            <v>กองทุนหมู่บ้านบ้านท่าหัด หมู่ 4</v>
          </cell>
          <cell r="I641" t="str">
            <v>สุรีรัตน์</v>
          </cell>
          <cell r="J641" t="str">
            <v>สมูลดี</v>
          </cell>
          <cell r="K641">
            <v>3540400384230</v>
          </cell>
          <cell r="L641" t="str">
            <v>ฝาง</v>
          </cell>
          <cell r="M641" t="str">
            <v>เชียงใหม่ 2</v>
          </cell>
          <cell r="N641">
            <v>8</v>
          </cell>
          <cell r="O641" t="str">
            <v>สินเชื่อพัฒนาชนบท</v>
          </cell>
          <cell r="P641" t="str">
            <v>1.บุคคลค้ำประกัน</v>
          </cell>
          <cell r="Q641">
            <v>3304386.3</v>
          </cell>
          <cell r="R641">
            <v>49036.19</v>
          </cell>
          <cell r="S641" t="str">
            <v>จังหวัดฝาง</v>
          </cell>
          <cell r="T641" t="str">
            <v>ผบE65</v>
          </cell>
          <cell r="U641">
            <v>2565</v>
          </cell>
          <cell r="V641" t="str">
            <v>ผบE321</v>
          </cell>
          <cell r="W641">
            <v>2565</v>
          </cell>
          <cell r="X641"/>
          <cell r="Y641"/>
          <cell r="Z641"/>
          <cell r="AA641">
            <v>24</v>
          </cell>
          <cell r="AB641">
            <v>5</v>
          </cell>
          <cell r="AC641">
            <v>2565</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 (คำสั่ง 9/12/2565)//กำลังดำเนินการสืบทรัพย์//รายงานผลสืบวันที่ 18/1/2566//คำสั่งขอให้งดการสืบทรัพย์และงดบังคับคดี</v>
          </cell>
          <cell r="BC641">
            <v>3000</v>
          </cell>
          <cell r="BD641">
            <v>14</v>
          </cell>
          <cell r="BE641">
            <v>3</v>
          </cell>
          <cell r="BF641">
            <v>2567</v>
          </cell>
          <cell r="BG641">
            <v>0</v>
          </cell>
          <cell r="BH641" t="str">
            <v>-</v>
          </cell>
          <cell r="BI641" t="str">
            <v>-</v>
          </cell>
          <cell r="BJ641" t="str">
            <v>-</v>
          </cell>
          <cell r="BK641">
            <v>0</v>
          </cell>
          <cell r="BL641">
            <v>2675</v>
          </cell>
          <cell r="BM641">
            <v>0</v>
          </cell>
          <cell r="BN641" t="str">
            <v/>
          </cell>
          <cell r="BO641" t="str">
            <v/>
          </cell>
          <cell r="BP641" t="str">
            <v/>
          </cell>
          <cell r="BQ641" t="str">
            <v>-</v>
          </cell>
          <cell r="BR641" t="str">
            <v>-</v>
          </cell>
          <cell r="BS641" t="str">
            <v>-</v>
          </cell>
          <cell r="BT641" t="str">
            <v xml:space="preserve">กองทุนหมู่บ้านบ้านท่าหัด หมู่ 4 </v>
          </cell>
          <cell r="BU641">
            <v>0</v>
          </cell>
          <cell r="BV641"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1"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1" t="str">
            <v xml:space="preserve">ทะเบียน กทบ เลขที่ 0149
3-5009-01008-10-9
5-5009-00028-82-0
3-5010-00192-48-2
3-5009-01013-20-0
3-5009-01001-80-5
3-5010-00419-97-5
3-5009-01002-04-6
3-5009-01005-78-9
3-5009-01005-50-9
</v>
          </cell>
          <cell r="BY641"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1" t="str">
            <v>พบทรัพย์</v>
          </cell>
          <cell r="CA641"/>
          <cell r="CB641">
            <v>10</v>
          </cell>
          <cell r="CC641"/>
          <cell r="CD641"/>
          <cell r="CE641"/>
          <cell r="CF641"/>
          <cell r="CG641"/>
          <cell r="CH641"/>
          <cell r="CI641"/>
          <cell r="CJ641"/>
          <cell r="CK641"/>
          <cell r="CL641"/>
          <cell r="CM641"/>
          <cell r="CN641"/>
          <cell r="CO641"/>
        </row>
        <row r="642">
          <cell r="B642">
            <v>2100</v>
          </cell>
          <cell r="C642">
            <v>636</v>
          </cell>
          <cell r="D642">
            <v>14</v>
          </cell>
          <cell r="E642">
            <v>12</v>
          </cell>
          <cell r="F642">
            <v>2565</v>
          </cell>
          <cell r="G642">
            <v>800028910092</v>
          </cell>
          <cell r="H642" t="str">
            <v>นาย</v>
          </cell>
          <cell r="I642" t="str">
            <v>มังกร</v>
          </cell>
          <cell r="J642" t="str">
            <v>เล้าประชา</v>
          </cell>
          <cell r="K642">
            <v>3721000292248</v>
          </cell>
          <cell r="L642" t="str">
            <v>ไชยปราการ</v>
          </cell>
          <cell r="M642" t="str">
            <v>เชียงใหม่ 2</v>
          </cell>
          <cell r="N642">
            <v>8</v>
          </cell>
          <cell r="O642" t="str">
            <v>สินเชื่อธนาคารประชาชน</v>
          </cell>
          <cell r="P642" t="str">
            <v>1.บุคคลค้ำประกัน</v>
          </cell>
          <cell r="Q642">
            <v>223769.49</v>
          </cell>
          <cell r="R642">
            <v>25129.83</v>
          </cell>
          <cell r="S642" t="str">
            <v>แขวงเชียงใหม่</v>
          </cell>
          <cell r="T642" t="str">
            <v>ผบ.6272</v>
          </cell>
          <cell r="U642">
            <v>2558</v>
          </cell>
          <cell r="V642" t="str">
            <v>ผบ.6398</v>
          </cell>
          <cell r="W642">
            <v>2558</v>
          </cell>
          <cell r="X642"/>
          <cell r="Y642"/>
          <cell r="Z642"/>
          <cell r="AA642">
            <v>31</v>
          </cell>
          <cell r="AB642">
            <v>8</v>
          </cell>
          <cell r="AC642">
            <v>2558</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14/12/2565)สืบด่วน//กำลังดำเนินการสืบทรัพย์//สืบแล้ว รายงานผล 28/12/2565</v>
          </cell>
          <cell r="BC642">
            <v>600</v>
          </cell>
          <cell r="BD642">
            <v>31</v>
          </cell>
          <cell r="BE642">
            <v>1</v>
          </cell>
          <cell r="BF642">
            <v>2567</v>
          </cell>
          <cell r="BG642">
            <v>0</v>
          </cell>
          <cell r="BH642" t="str">
            <v>-</v>
          </cell>
          <cell r="BI642" t="str">
            <v>-</v>
          </cell>
          <cell r="BJ642" t="str">
            <v>-</v>
          </cell>
          <cell r="BK642">
            <v>0</v>
          </cell>
          <cell r="BL642">
            <v>1010</v>
          </cell>
          <cell r="BM642">
            <v>0</v>
          </cell>
          <cell r="BN642" t="str">
            <v/>
          </cell>
          <cell r="BO642" t="str">
            <v/>
          </cell>
          <cell r="BP642" t="str">
            <v/>
          </cell>
          <cell r="BQ642" t="str">
            <v>-</v>
          </cell>
          <cell r="BR642" t="str">
            <v>-</v>
          </cell>
          <cell r="BS642" t="str">
            <v>-</v>
          </cell>
          <cell r="BT642" t="str">
            <v>นายมังกร เล้าประชา</v>
          </cell>
          <cell r="BU642">
            <v>0</v>
          </cell>
          <cell r="BV642" t="str">
            <v>1. นายมังกร เล้าประชา
2.นางบังอร เล้าประชา</v>
          </cell>
          <cell r="BW642" t="str">
            <v>จำเลยที่ 1
คู่สมรสจำเลยที่ 1</v>
          </cell>
          <cell r="BX642" t="str">
            <v>3-7210-00292-24-8
3-7210-00287-88-1</v>
          </cell>
          <cell r="BY642"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2" t="str">
            <v>พบทรัพย์</v>
          </cell>
          <cell r="CA642"/>
          <cell r="CB642">
            <v>5</v>
          </cell>
          <cell r="CC642"/>
          <cell r="CD642" t="str">
            <v>นายมังกร เล้าประชา</v>
          </cell>
          <cell r="CE642"/>
          <cell r="CF642"/>
          <cell r="CG642"/>
          <cell r="CH642"/>
          <cell r="CI642"/>
          <cell r="CJ642"/>
          <cell r="CK642"/>
          <cell r="CL642"/>
          <cell r="CM642"/>
          <cell r="CN642"/>
          <cell r="CO642"/>
        </row>
        <row r="643">
          <cell r="B643">
            <v>2101</v>
          </cell>
          <cell r="C643">
            <v>637</v>
          </cell>
          <cell r="D643">
            <v>14</v>
          </cell>
          <cell r="E643">
            <v>12</v>
          </cell>
          <cell r="F643">
            <v>2565</v>
          </cell>
          <cell r="G643">
            <v>219543</v>
          </cell>
          <cell r="H643" t="str">
            <v>นาง</v>
          </cell>
          <cell r="I643" t="str">
            <v>สวงค์</v>
          </cell>
          <cell r="J643" t="str">
            <v>แย้มดี</v>
          </cell>
          <cell r="K643">
            <v>3509900439629</v>
          </cell>
          <cell r="L643" t="str">
            <v>ฝาง</v>
          </cell>
          <cell r="M643" t="str">
            <v>เชียงใหม่ 2</v>
          </cell>
          <cell r="N643">
            <v>8</v>
          </cell>
          <cell r="O643" t="str">
            <v>สินเชื่อโครงการพัฒนาองค์กรชุมชน(รายบุคคล)</v>
          </cell>
          <cell r="P643" t="str">
            <v>1.บุคคลค้ำประกัน</v>
          </cell>
          <cell r="Q643">
            <v>358568.83</v>
          </cell>
          <cell r="R643">
            <v>27530.97</v>
          </cell>
          <cell r="S643" t="str">
            <v>จังหวัดฝาง</v>
          </cell>
          <cell r="T643" t="str">
            <v>ผบ.1603</v>
          </cell>
          <cell r="U643">
            <v>2559</v>
          </cell>
          <cell r="V643" t="str">
            <v>ผบ.109</v>
          </cell>
          <cell r="W643">
            <v>2560</v>
          </cell>
          <cell r="X643"/>
          <cell r="Y643"/>
          <cell r="Z643"/>
          <cell r="AA643">
            <v>20</v>
          </cell>
          <cell r="AB643">
            <v>2</v>
          </cell>
          <cell r="AC643">
            <v>2560</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14/12/2565)//กำลังดำเนินการสืบทรัพย์//สืบแล้ว รายงานผล2/2/2566</v>
          </cell>
          <cell r="BC643">
            <v>2100</v>
          </cell>
          <cell r="BD643">
            <v>10</v>
          </cell>
          <cell r="BE643">
            <v>6</v>
          </cell>
          <cell r="BF643">
            <v>2567</v>
          </cell>
          <cell r="BG643">
            <v>0</v>
          </cell>
          <cell r="BH643" t="str">
            <v>-</v>
          </cell>
          <cell r="BI643" t="str">
            <v>-</v>
          </cell>
          <cell r="BJ643" t="str">
            <v>-</v>
          </cell>
          <cell r="BK643">
            <v>0</v>
          </cell>
          <cell r="BL643">
            <v>2000</v>
          </cell>
          <cell r="BM643">
            <v>0</v>
          </cell>
          <cell r="BN643" t="str">
            <v/>
          </cell>
          <cell r="BO643" t="str">
            <v/>
          </cell>
          <cell r="BP643" t="str">
            <v/>
          </cell>
          <cell r="BQ643" t="str">
            <v>-</v>
          </cell>
          <cell r="BR643" t="str">
            <v>-</v>
          </cell>
          <cell r="BS643" t="str">
            <v>-</v>
          </cell>
          <cell r="BT643" t="str">
            <v>นางสวงค์ แย้มดี</v>
          </cell>
          <cell r="BU643">
            <v>0</v>
          </cell>
          <cell r="BV643"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3" t="str">
            <v>จำเลยที่ 1
คู่สมรสจำเลยที่ 1
จำเลยที่ 2
คู่สมรสจำเลยที่ 2
จำเลยที่ 3
คู่สมรสจำเลยที่ 3
จำเลยที่ 4</v>
          </cell>
          <cell r="BX643" t="str">
            <v>3-5009-00439-62-9
3-1403-00151-96-2
3-6202-00055-29-1
3-5009-00305-15-1
3-5009-00440-37-6
3-5009-00441-14-3
3-5009-00442-37-9</v>
          </cell>
          <cell r="BY643"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3" t="str">
            <v>ไม่พบ</v>
          </cell>
          <cell r="CA643"/>
          <cell r="CB643">
            <v>10</v>
          </cell>
          <cell r="CC643"/>
          <cell r="CD643" t="str">
            <v>นางสวงค์ แย้มดี</v>
          </cell>
          <cell r="CE643"/>
          <cell r="CF643"/>
          <cell r="CG643"/>
          <cell r="CH643"/>
          <cell r="CI643"/>
          <cell r="CJ643"/>
          <cell r="CK643"/>
          <cell r="CL643"/>
          <cell r="CM643"/>
          <cell r="CN643"/>
          <cell r="CO643"/>
        </row>
        <row r="644">
          <cell r="B644">
            <v>2102</v>
          </cell>
          <cell r="C644">
            <v>638</v>
          </cell>
          <cell r="D644">
            <v>9</v>
          </cell>
          <cell r="E644">
            <v>1</v>
          </cell>
          <cell r="F644">
            <v>2566</v>
          </cell>
          <cell r="G644">
            <v>800028910092</v>
          </cell>
          <cell r="H644" t="str">
            <v>นาง</v>
          </cell>
          <cell r="I644" t="str">
            <v>นฤมล</v>
          </cell>
          <cell r="J644" t="str">
            <v>ธรรมสุตร</v>
          </cell>
          <cell r="K644" t="str">
            <v>3 5009 00813 80 6</v>
          </cell>
          <cell r="L644" t="str">
            <v>ฝาง</v>
          </cell>
          <cell r="M644" t="str">
            <v>เชียงใหม่ 2</v>
          </cell>
          <cell r="N644">
            <v>8</v>
          </cell>
          <cell r="O644" t="str">
            <v>สินเชื่อธนาคารประชาชน</v>
          </cell>
          <cell r="P644" t="str">
            <v>1.บุคคลค้ำประกัน</v>
          </cell>
          <cell r="Q644">
            <v>223769.49</v>
          </cell>
          <cell r="R644">
            <v>25129.83</v>
          </cell>
          <cell r="S644" t="str">
            <v>จังหวัดฝาง</v>
          </cell>
          <cell r="T644" t="str">
            <v>ผบ.881</v>
          </cell>
          <cell r="U644">
            <v>2558</v>
          </cell>
          <cell r="V644" t="str">
            <v>ผบ.105</v>
          </cell>
          <cell r="W644">
            <v>2559</v>
          </cell>
          <cell r="X644"/>
          <cell r="Y644"/>
          <cell r="Z644"/>
          <cell r="AA644">
            <v>29</v>
          </cell>
          <cell r="AB644">
            <v>2</v>
          </cell>
          <cell r="AC644">
            <v>2559</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รายงานผลสืบทรัพย์วันที่ 18/4/2566</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นางนฤมล ธรรมสุตร</v>
          </cell>
          <cell r="BU644">
            <v>0</v>
          </cell>
          <cell r="BV644" t="str">
            <v>1.นางนฤมล  ธรรมสุตร
2.นายประพันธ์  ธรรมสุตร
3.นางกัลยกร  กันธิยะ
4.นายยศพัฒน์  กันธิยะ
5.นางสาวอรพรรณ  ปัญญาวงค์</v>
          </cell>
          <cell r="BW644" t="str">
            <v>จำเลยที่ 1
คู่สมรสจำเลยที่ 1
จำเลยที่ 2
คู่สมรสจำเลยที่ 2
จำเลยที่ 3</v>
          </cell>
          <cell r="BX644" t="str">
            <v>3-5009-00813-80-6
3-5009-00813-79-2
3-5009-00808-63-2
3-5009-00808-62-4
1-5009-00025-43-7</v>
          </cell>
          <cell r="BY64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v>5</v>
          </cell>
          <cell r="CC644"/>
          <cell r="CD644" t="str">
            <v>นางนฤมล ธรรมสุตร</v>
          </cell>
          <cell r="CE644"/>
          <cell r="CF644"/>
          <cell r="CG644"/>
          <cell r="CH644"/>
          <cell r="CI644"/>
          <cell r="CJ644"/>
          <cell r="CK644"/>
          <cell r="CL644"/>
          <cell r="CM644"/>
          <cell r="CN644"/>
          <cell r="CO644"/>
        </row>
        <row r="645">
          <cell r="B645">
            <v>2103</v>
          </cell>
          <cell r="C645">
            <v>639</v>
          </cell>
          <cell r="D645">
            <v>21</v>
          </cell>
          <cell r="E645">
            <v>12</v>
          </cell>
          <cell r="F645">
            <v>2565</v>
          </cell>
          <cell r="G645"/>
          <cell r="H645" t="str">
            <v>นางสาว</v>
          </cell>
          <cell r="I645" t="str">
            <v>พิมพ์วลัญซ์</v>
          </cell>
          <cell r="J645" t="str">
            <v>เรือนแก้ว</v>
          </cell>
          <cell r="K645" t="str">
            <v>1 5004 00060 42 0</v>
          </cell>
          <cell r="L645" t="str">
            <v>มีโชค พลาซ่า</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แขวงเชียงใหม่</v>
          </cell>
          <cell r="T645" t="str">
            <v>ผบE872</v>
          </cell>
          <cell r="U645">
            <v>2563</v>
          </cell>
          <cell r="V645" t="str">
            <v>ผบE648</v>
          </cell>
          <cell r="W645">
            <v>2563</v>
          </cell>
          <cell r="X645">
            <v>31</v>
          </cell>
          <cell r="Y645">
            <v>8</v>
          </cell>
          <cell r="Z645">
            <v>2563</v>
          </cell>
          <cell r="AA645">
            <v>20</v>
          </cell>
          <cell r="AB645">
            <v>2</v>
          </cell>
          <cell r="AC645">
            <v>2560</v>
          </cell>
          <cell r="AD645">
            <v>31</v>
          </cell>
          <cell r="AE645">
            <v>8</v>
          </cell>
          <cell r="AF645">
            <v>2563</v>
          </cell>
          <cell r="AG645">
            <v>9</v>
          </cell>
          <cell r="AH645">
            <v>2</v>
          </cell>
          <cell r="AI645">
            <v>2564</v>
          </cell>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21/12/2565)//รายงานผลสืบวันที่ 10/5/2566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นางสาวพิมพ์วลัญซ์ เรือนแก้ว</v>
          </cell>
          <cell r="BU645">
            <v>0</v>
          </cell>
          <cell r="BV645"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5" t="str">
            <v>จำเลยที่ 1
คู่สมรสจำเลยที่ 1
จำเลยที่ 2
คู่สมรสจำเลยที่ 2
จำเลยที่ 3</v>
          </cell>
          <cell r="BX645" t="str">
            <v>1-5004-00060-42-0
1-5399-00005-55-8
1-5099-00802-45-8
1-1031-00305-34-2
1-5099-00706-89-1</v>
          </cell>
          <cell r="BY645"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5" t="str">
            <v>พบทรัพย์</v>
          </cell>
          <cell r="CA645"/>
          <cell r="CB645">
            <v>5</v>
          </cell>
          <cell r="CC645"/>
          <cell r="CD645" t="str">
            <v>นางสาวพิมพ์วลัญซ์ เรือนแก้ว</v>
          </cell>
          <cell r="CE645"/>
          <cell r="CF645"/>
          <cell r="CG645"/>
          <cell r="CH645"/>
          <cell r="CI645"/>
          <cell r="CJ645"/>
          <cell r="CK645"/>
          <cell r="CL645"/>
          <cell r="CM645"/>
          <cell r="CN645"/>
          <cell r="CO645"/>
        </row>
        <row r="646">
          <cell r="B646">
            <v>2104</v>
          </cell>
          <cell r="C646">
            <v>640</v>
          </cell>
          <cell r="D646">
            <v>6</v>
          </cell>
          <cell r="E646">
            <v>1</v>
          </cell>
          <cell r="F646">
            <v>2566</v>
          </cell>
          <cell r="G646" t="str">
            <v>800078271775 , 
800078271783 ,
800078271791</v>
          </cell>
          <cell r="H646" t="str">
            <v>นาย</v>
          </cell>
          <cell r="I646" t="str">
            <v>วีรธิน</v>
          </cell>
          <cell r="J646" t="str">
            <v>สุทธวงค์</v>
          </cell>
          <cell r="K646" t="str">
            <v>1 5711 00061 80 4</v>
          </cell>
          <cell r="L646" t="str">
            <v>บิ๊กชี ดอนจั่น</v>
          </cell>
          <cell r="M646" t="str">
            <v>เชียงใหม่ 1</v>
          </cell>
          <cell r="N646">
            <v>8</v>
          </cell>
          <cell r="O646" t="str">
            <v>สินเชื่อเคหะ , ไทรทอง</v>
          </cell>
          <cell r="P646" t="str">
            <v>2.หลักทรัพย์ค้ำประกัน</v>
          </cell>
          <cell r="Q646">
            <v>1415142.83</v>
          </cell>
          <cell r="R646">
            <v>97913.52</v>
          </cell>
          <cell r="S646" t="str">
            <v>จังหวัดเชียงราย</v>
          </cell>
          <cell r="T646" t="str">
            <v>ผบ5737</v>
          </cell>
          <cell r="U646">
            <v>2561</v>
          </cell>
          <cell r="V646" t="str">
            <v>ผบ8030</v>
          </cell>
          <cell r="W646">
            <v>2561</v>
          </cell>
          <cell r="X646"/>
          <cell r="Y646"/>
          <cell r="Z646"/>
          <cell r="AA646">
            <v>6</v>
          </cell>
          <cell r="AB646">
            <v>12</v>
          </cell>
          <cell r="AC646">
            <v>2561</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6/1/2566)//กำลังดำเนินการสืบทรัพย์//รายงานผลสืบทรัพย์วันที่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นายวีรธิน สุทธวงค์</v>
          </cell>
          <cell r="BU646">
            <v>0</v>
          </cell>
          <cell r="BV646" t="str">
            <v>1.นายวีรธิน สุทธวงค์</v>
          </cell>
          <cell r="BW646" t="str">
            <v>จำเลย</v>
          </cell>
          <cell r="BX646" t="str">
            <v>1-5711-00061-80-4</v>
          </cell>
          <cell r="BY646" t="str">
            <v>-ไม่พบว่ามีกรรมสิทธิ์ในที่ดิน อ.เมืองเชียงใหม่ จ.เชียงใหม่
-ไม่พบว่ามีกรรมสิทธิ์ในที่ดิน อ.เมืองเชียงราย จ.เชียงราย</v>
          </cell>
          <cell r="BZ646" t="str">
            <v>ไม่พบ</v>
          </cell>
          <cell r="CA646"/>
          <cell r="CB646">
            <v>1</v>
          </cell>
          <cell r="CC646"/>
          <cell r="CD646" t="str">
            <v>นายวีรธิน สุทธวงค์</v>
          </cell>
          <cell r="CE646"/>
          <cell r="CF646"/>
          <cell r="CG646"/>
          <cell r="CH646"/>
        </row>
        <row r="647">
          <cell r="B647">
            <v>2105</v>
          </cell>
          <cell r="C647">
            <v>641</v>
          </cell>
          <cell r="D647">
            <v>5</v>
          </cell>
          <cell r="E647">
            <v>1</v>
          </cell>
          <cell r="F647">
            <v>2566</v>
          </cell>
          <cell r="G647">
            <v>800023434981</v>
          </cell>
          <cell r="H647" t="str">
            <v>นาย</v>
          </cell>
          <cell r="I647" t="str">
            <v xml:space="preserve">ปุญญพัฒน์  </v>
          </cell>
          <cell r="J647" t="str">
            <v>วังนิยม</v>
          </cell>
          <cell r="K647" t="str">
            <v>3 5002 00252 33 0</v>
          </cell>
          <cell r="L647" t="str">
            <v>เชียงใหม่</v>
          </cell>
          <cell r="M647" t="str">
            <v>เชียงใหม่ 1</v>
          </cell>
          <cell r="N647">
            <v>8</v>
          </cell>
          <cell r="O647" t="str">
            <v>สินเชื่อพัฒนากลุ่มอาชีพฯ</v>
          </cell>
          <cell r="P647" t="str">
            <v>1.บุคคลค้ำประกัน</v>
          </cell>
          <cell r="Q647">
            <v>1583427.87</v>
          </cell>
          <cell r="R647">
            <v>184156.15</v>
          </cell>
          <cell r="S647" t="str">
            <v>จังหวัดเชียงใหม่</v>
          </cell>
          <cell r="T647" t="str">
            <v>ผบ1998</v>
          </cell>
          <cell r="U647">
            <v>2562</v>
          </cell>
          <cell r="V647" t="str">
            <v>ผบ2243</v>
          </cell>
          <cell r="W647">
            <v>2562</v>
          </cell>
          <cell r="X647">
            <v>31</v>
          </cell>
          <cell r="Y647">
            <v>8</v>
          </cell>
          <cell r="Z647">
            <v>2563</v>
          </cell>
          <cell r="AA647">
            <v>17</v>
          </cell>
          <cell r="AB647">
            <v>10</v>
          </cell>
          <cell r="AC647">
            <v>2562</v>
          </cell>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 (คำสั่ง 5/1/2566)//กำลังดำเนินการสืบทรัพย์//รายงานผลสืบวันที่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นายปุญญพัฒน์   วังนิยม</v>
          </cell>
          <cell r="BU647">
            <v>0</v>
          </cell>
          <cell r="BV647"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7" t="str">
            <v>จำเลยที่ 1
คู่สมรสจำเลยที่1
จำเลยที่ 2
คู่สมรสจำเลยที่ 2
จำเลยที่ 3
จำเลยที่4
คู่สมรสจำเลยที่ 4</v>
          </cell>
          <cell r="BX647" t="str">
            <v>3-5002-00252-33-0
3-5002-00347-18-7
3-5711-00328-72-6
3-5014-00401-84-3
3-5002-00786-54-7
3-5002-00347-18-7
3-6605-00161-85-1</v>
          </cell>
          <cell r="BY647"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7" t="str">
            <v>พบ</v>
          </cell>
          <cell r="CA647"/>
          <cell r="CB647">
            <v>6</v>
          </cell>
          <cell r="CC647"/>
          <cell r="CD647" t="str">
            <v>นายปุญญพัฒน์   วังนิยม</v>
          </cell>
          <cell r="CE647"/>
          <cell r="CF647"/>
          <cell r="CG647"/>
          <cell r="CH647"/>
        </row>
        <row r="648">
          <cell r="B648">
            <v>2106</v>
          </cell>
          <cell r="C648">
            <v>642</v>
          </cell>
          <cell r="D648">
            <v>5</v>
          </cell>
          <cell r="E648">
            <v>1</v>
          </cell>
          <cell r="F648">
            <v>2566</v>
          </cell>
          <cell r="G648">
            <v>800028838798</v>
          </cell>
          <cell r="H648" t="str">
            <v>นาย</v>
          </cell>
          <cell r="I648" t="str">
            <v>สุภาพ</v>
          </cell>
          <cell r="J648" t="str">
            <v>นะวะศรี</v>
          </cell>
          <cell r="K648" t="str">
            <v>1 5711 00061 80 4</v>
          </cell>
          <cell r="L648" t="str">
            <v>แม่ริม</v>
          </cell>
          <cell r="M648" t="str">
            <v>เชียงใหม่ 2</v>
          </cell>
          <cell r="N648">
            <v>8</v>
          </cell>
          <cell r="O648" t="str">
            <v>สินเชื่อสวัสดิการ</v>
          </cell>
          <cell r="P648" t="str">
            <v>1.บุคคลค้ำประกัน</v>
          </cell>
          <cell r="Q648">
            <v>596153.84</v>
          </cell>
          <cell r="R648">
            <v>99281.93</v>
          </cell>
          <cell r="S648" t="str">
            <v>จังหวัดเชียงใหม่</v>
          </cell>
          <cell r="T648" t="str">
            <v>ผบE795</v>
          </cell>
          <cell r="U648">
            <v>2565</v>
          </cell>
          <cell r="V648" t="str">
            <v>ผบE1777</v>
          </cell>
          <cell r="W648">
            <v>2565</v>
          </cell>
          <cell r="X648">
            <v>28</v>
          </cell>
          <cell r="Y648">
            <v>11</v>
          </cell>
          <cell r="Z648">
            <v>2565</v>
          </cell>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18/7/2566</v>
          </cell>
          <cell r="BC648"/>
          <cell r="BD648"/>
          <cell r="BE648"/>
          <cell r="BF648"/>
          <cell r="BG648"/>
          <cell r="BH648"/>
          <cell r="BI648"/>
          <cell r="BJ648"/>
          <cell r="BK648"/>
          <cell r="BL648"/>
          <cell r="BM648"/>
          <cell r="BN648"/>
          <cell r="BO648"/>
          <cell r="BP648"/>
          <cell r="BQ648"/>
          <cell r="BR648"/>
          <cell r="BS648"/>
          <cell r="BT648" t="str">
            <v>นายสุภาพ นะวะศรี</v>
          </cell>
          <cell r="BU648">
            <v>0</v>
          </cell>
          <cell r="BV648" t="str">
            <v>1.นายสุภาพ  นะวะศรี
2.ส.ต.พลพล  เฉลยบุญ
3.นางสุวิมล  เฉลยบุญ
4.นายวีระยุทธ์  อินวิเชียร
5.นางสาวเนตรนภา  อินวิเชียร</v>
          </cell>
          <cell r="BW648" t="str">
            <v>จำเลยที่ 1
จำเลยที่ 2
คู่สมรสจำเลยที่ 2
จำเลยที่ 3
คู่สมรสจำเลยที่ 3</v>
          </cell>
          <cell r="BX648" t="str">
            <v>2-4109-00002-47-9
3-1909-00302-71-6
3-1601-00285-34-5
5-1002-99004-69-4
5-5004-01081-85-7</v>
          </cell>
          <cell r="BY648"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8" t="str">
            <v>ไม่พบ</v>
          </cell>
          <cell r="CA648"/>
          <cell r="CB648">
            <v>1</v>
          </cell>
          <cell r="CC648"/>
          <cell r="CD648" t="str">
            <v>นายสุภาพ นะวะศรี</v>
          </cell>
          <cell r="CE648"/>
          <cell r="CF648"/>
          <cell r="CG648"/>
          <cell r="CH648"/>
        </row>
        <row r="649">
          <cell r="B649">
            <v>2107</v>
          </cell>
          <cell r="C649">
            <v>1259</v>
          </cell>
          <cell r="D649">
            <v>11</v>
          </cell>
          <cell r="E649">
            <v>1</v>
          </cell>
          <cell r="F649">
            <v>2566</v>
          </cell>
          <cell r="G649" t="str">
            <v>800071297439,
800071297447</v>
          </cell>
          <cell r="H649" t="str">
            <v>นาย</v>
          </cell>
          <cell r="I649" t="str">
            <v>พงศ์พันธุ์</v>
          </cell>
          <cell r="J649" t="str">
            <v>แก้วสมศรี</v>
          </cell>
          <cell r="K649" t="str">
            <v>1 5899 00053 22 5</v>
          </cell>
          <cell r="L649" t="str">
            <v>ถนนทิพย์เนตร</v>
          </cell>
          <cell r="M649" t="str">
            <v>เชียงใหม่ 1</v>
          </cell>
          <cell r="N649">
            <v>8</v>
          </cell>
          <cell r="O649" t="str">
            <v>สินเชื่อเคหะ,ไทรทอง</v>
          </cell>
          <cell r="P649" t="str">
            <v>2.หลักทรัพย์ค้ำประกัน</v>
          </cell>
          <cell r="Q649">
            <v>1503543.01</v>
          </cell>
          <cell r="R649">
            <v>549725.9</v>
          </cell>
          <cell r="S649" t="str">
            <v>จังหวัดแม่ฮ่องสอน</v>
          </cell>
          <cell r="T649" t="str">
            <v>ผบE171</v>
          </cell>
          <cell r="U649">
            <v>2565</v>
          </cell>
          <cell r="V649" t="str">
            <v>ผบE209</v>
          </cell>
          <cell r="W649">
            <v>2565</v>
          </cell>
          <cell r="X649">
            <v>17</v>
          </cell>
          <cell r="Y649">
            <v>10</v>
          </cell>
          <cell r="Z649">
            <v>2565</v>
          </cell>
          <cell r="AA649">
            <v>17</v>
          </cell>
          <cell r="AB649">
            <v>10</v>
          </cell>
          <cell r="AC649">
            <v>2562</v>
          </cell>
          <cell r="AD649"/>
          <cell r="AE649"/>
          <cell r="AF649"/>
          <cell r="AG649">
            <v>27</v>
          </cell>
          <cell r="AH649">
            <v>10</v>
          </cell>
          <cell r="AI649">
            <v>2565</v>
          </cell>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2108</v>
          </cell>
          <cell r="C650">
            <v>644</v>
          </cell>
          <cell r="D650">
            <v>30</v>
          </cell>
          <cell r="E650">
            <v>1</v>
          </cell>
          <cell r="F650">
            <v>2566</v>
          </cell>
          <cell r="G650">
            <v>821953004974</v>
          </cell>
          <cell r="H650" t="str">
            <v>นางสาว</v>
          </cell>
          <cell r="I650" t="str">
            <v xml:space="preserve">รัชนีพร </v>
          </cell>
          <cell r="J650" t="str">
            <v>สัตย์หมั้น</v>
          </cell>
          <cell r="K650" t="str">
            <v>1 5007 00088 47 8</v>
          </cell>
          <cell r="L650" t="str">
            <v>สันกำแพง</v>
          </cell>
          <cell r="M650" t="str">
            <v>เชียงใหม่ 3</v>
          </cell>
          <cell r="N650">
            <v>8</v>
          </cell>
          <cell r="O650" t="str">
            <v>สินเชื่อธนาคารประชาชน</v>
          </cell>
          <cell r="P650" t="str">
            <v>1.บุคคลค้ำประกัน</v>
          </cell>
          <cell r="Q650">
            <v>596153.84</v>
          </cell>
          <cell r="R650">
            <v>99281.93</v>
          </cell>
          <cell r="S650" t="str">
            <v>แขวงเชียงใหม่</v>
          </cell>
          <cell r="T650" t="str">
            <v>ผบ.5115</v>
          </cell>
          <cell r="U650">
            <v>2556</v>
          </cell>
          <cell r="V650" t="str">
            <v>ผบ.6530</v>
          </cell>
          <cell r="W650">
            <v>2556</v>
          </cell>
          <cell r="X650">
            <v>8</v>
          </cell>
          <cell r="Y650">
            <v>10</v>
          </cell>
          <cell r="Z650">
            <v>2556</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//รายงานผลสืบวันที่ 27/4/2566</v>
          </cell>
          <cell r="BC650">
            <v>1200</v>
          </cell>
          <cell r="BD650">
            <v>25</v>
          </cell>
          <cell r="BE650">
            <v>9</v>
          </cell>
          <cell r="BF650">
            <v>2566</v>
          </cell>
          <cell r="BG650">
            <v>0</v>
          </cell>
          <cell r="BH650" t="str">
            <v>-</v>
          </cell>
          <cell r="BI650" t="str">
            <v>-</v>
          </cell>
          <cell r="BJ650" t="str">
            <v>-</v>
          </cell>
          <cell r="BK650">
            <v>0</v>
          </cell>
          <cell r="BL650">
            <v>1285</v>
          </cell>
          <cell r="BM650">
            <v>0</v>
          </cell>
          <cell r="BN650">
            <v>30</v>
          </cell>
          <cell r="BO650">
            <v>10</v>
          </cell>
          <cell r="BP650">
            <v>2567</v>
          </cell>
          <cell r="BQ650" t="str">
            <v>-</v>
          </cell>
          <cell r="BR650" t="str">
            <v>-</v>
          </cell>
          <cell r="BS650" t="str">
            <v>-</v>
          </cell>
          <cell r="BT650" t="str">
            <v>นางสาวรัชนีพร  สัตย์หมั้น</v>
          </cell>
          <cell r="BU650">
            <v>0</v>
          </cell>
          <cell r="BV650" t="str">
            <v>1.นางสาวรัชนีพร  สัตย์หมั้น
2.นายสมบูรณ์  อรุณชัย
3.นางกรกนก  อรุนชัย
4.นายชัยวัฒน์  อินต๊ะวงค์</v>
          </cell>
          <cell r="BW650" t="str">
            <v>จำเลยที่ 1
จำเลยที่ 2
คู่สมรสจำเลยที่ 2
จำเลยที่ 3</v>
          </cell>
          <cell r="BX650" t="str">
            <v>1-5007-00088-47-8
3-5001-00474-89-6
3-5013-00415-23-1
3-5013-00826-04-5</v>
          </cell>
          <cell r="BY650"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0" t="str">
            <v>ไม่พบ</v>
          </cell>
          <cell r="CA650"/>
          <cell r="CB650"/>
          <cell r="CC650"/>
          <cell r="CD650" t="str">
            <v>นายสุภาพ นะวะศรี</v>
          </cell>
          <cell r="CE650"/>
          <cell r="CF650"/>
          <cell r="CG650"/>
          <cell r="CH650"/>
        </row>
        <row r="651">
          <cell r="B651">
            <v>2109</v>
          </cell>
          <cell r="C651">
            <v>645</v>
          </cell>
          <cell r="D651">
            <v>30</v>
          </cell>
          <cell r="E651">
            <v>1</v>
          </cell>
          <cell r="F651">
            <v>2566</v>
          </cell>
          <cell r="G651">
            <v>800012078096</v>
          </cell>
          <cell r="H651" t="str">
            <v>นาย</v>
          </cell>
          <cell r="I651" t="str">
            <v>จรัส</v>
          </cell>
          <cell r="J651" t="str">
            <v>หมูทา</v>
          </cell>
          <cell r="K651" t="str">
            <v>1 5099 00119 59 6</v>
          </cell>
          <cell r="L651" t="str">
            <v>แม่วาง</v>
          </cell>
          <cell r="M651" t="str">
            <v>เชียงใหม่ 3</v>
          </cell>
          <cell r="N651">
            <v>8</v>
          </cell>
          <cell r="O651" t="str">
            <v>สินเชื่อธนาคารประชาชน</v>
          </cell>
          <cell r="P651" t="str">
            <v>1.บุคคลค้ำประกัน</v>
          </cell>
          <cell r="Q651">
            <v>1503543.01</v>
          </cell>
          <cell r="R651">
            <v>549725.9</v>
          </cell>
          <cell r="S651" t="str">
            <v>แขวงเชียงใหม่</v>
          </cell>
          <cell r="T651" t="str">
            <v>ผบ.7546</v>
          </cell>
          <cell r="U651">
            <v>2557</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นายจรัส หมูทา</v>
          </cell>
          <cell r="BU651">
            <v>823757010230</v>
          </cell>
          <cell r="BV651" t="str">
            <v>1.นายจรัส  หมูทา
2.นางสาวพัณภัช  ทัดเทียม
3.นายวิโรจน์  หมื่นสม
4.นายชูชาติ  ใจคำ
5.นางสาวนฤมล  หล้าสุยะ</v>
          </cell>
          <cell r="BW651" t="str">
            <v>จำเลยที่ 1
คู่สมรสจำเลยที่ 1
จำเลยที่ 2
จำเลยที่ 3
คู่สมรสจำเลยที่ 3</v>
          </cell>
          <cell r="BX651" t="str">
            <v>1-5099-00119-59-6
2-5012-00016-69-8
3-5012-00102-49-5
3-5012-00117-14-0
1-5012-00009-28-6</v>
          </cell>
          <cell r="BY651"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1" t="str">
            <v>ไม่พบทรัพย์</v>
          </cell>
          <cell r="CA651"/>
          <cell r="CB651">
            <v>2</v>
          </cell>
          <cell r="CC651" t="str">
            <v>นุสบา</v>
          </cell>
          <cell r="CD651"/>
          <cell r="CE651"/>
          <cell r="CF651"/>
          <cell r="CG651"/>
          <cell r="CH651"/>
          <cell r="CI651"/>
          <cell r="CJ651"/>
          <cell r="CK651"/>
          <cell r="CL651">
            <v>243852</v>
          </cell>
          <cell r="CM651"/>
          <cell r="CN651"/>
          <cell r="CO651"/>
        </row>
        <row r="652">
          <cell r="B652">
            <v>2110</v>
          </cell>
          <cell r="C652">
            <v>646</v>
          </cell>
          <cell r="D652">
            <v>30</v>
          </cell>
          <cell r="E652">
            <v>1</v>
          </cell>
          <cell r="F652">
            <v>2566</v>
          </cell>
          <cell r="G652">
            <v>839752012444</v>
          </cell>
          <cell r="H652" t="str">
            <v>นาย</v>
          </cell>
          <cell r="I652" t="str">
            <v>มานพ</v>
          </cell>
          <cell r="J652" t="str">
            <v>สุริยะมโน</v>
          </cell>
          <cell r="K652" t="str">
            <v>1 5007 00088 47 8</v>
          </cell>
          <cell r="L652" t="str">
            <v>บวกครกหลวง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ผบ.13002</v>
          </cell>
          <cell r="U652">
            <v>2559</v>
          </cell>
          <cell r="V652" t="str">
            <v>ผบ.228</v>
          </cell>
          <cell r="W652">
            <v>2560</v>
          </cell>
          <cell r="X652">
            <v>8</v>
          </cell>
          <cell r="Y652">
            <v>10</v>
          </cell>
          <cell r="Z652">
            <v>2556</v>
          </cell>
          <cell r="AA652">
            <v>23</v>
          </cell>
          <cell r="AB652">
            <v>1</v>
          </cell>
          <cell r="AC652">
            <v>2560</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10/5/2566</v>
          </cell>
          <cell r="BC652">
            <v>1200</v>
          </cell>
          <cell r="BD652">
            <v>25</v>
          </cell>
          <cell r="BE652">
            <v>9</v>
          </cell>
          <cell r="BF652">
            <v>2566</v>
          </cell>
          <cell r="BG652">
            <v>0</v>
          </cell>
          <cell r="BH652" t="str">
            <v>-</v>
          </cell>
          <cell r="BI652" t="str">
            <v>-</v>
          </cell>
          <cell r="BJ652" t="str">
            <v>-</v>
          </cell>
          <cell r="BK652">
            <v>0</v>
          </cell>
          <cell r="BL652">
            <v>1345</v>
          </cell>
          <cell r="BM652">
            <v>0</v>
          </cell>
          <cell r="BN652" t="str">
            <v/>
          </cell>
          <cell r="BO652" t="str">
            <v/>
          </cell>
          <cell r="BP652" t="str">
            <v/>
          </cell>
          <cell r="BQ652" t="str">
            <v>-</v>
          </cell>
          <cell r="BR652" t="str">
            <v>-</v>
          </cell>
          <cell r="BS652" t="str">
            <v>-</v>
          </cell>
          <cell r="BT652" t="str">
            <v>นายมานพ สุริยะมโน</v>
          </cell>
          <cell r="BU652">
            <v>823659010667</v>
          </cell>
          <cell r="BV652" t="str">
            <v>1.นายมานพ  สุริยะมโน
2.นางสาวปิยวรรณ  จั่นแก้ว
3.นายโภไคยท์  มีสิทธิ์พร้อมสิน
4.นางสาวภิมผกา  ล้านกันทา</v>
          </cell>
          <cell r="BW652" t="str">
            <v>จำเลยที่ 1
คู่สมรสจำเลยที่ 1
จำเลยที่ 2
คู่สมรสจำเลยที่ 2</v>
          </cell>
          <cell r="BX652" t="str">
            <v>3-5001-00273-43-2
3-1201-01012-20-2
3-2097-00021-66-4
3-5210-00411-57-5</v>
          </cell>
          <cell r="BY652"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2" t="str">
            <v>พบ</v>
          </cell>
          <cell r="CA652"/>
          <cell r="CB652">
            <v>4</v>
          </cell>
          <cell r="CC652"/>
          <cell r="CD652"/>
          <cell r="CE652"/>
          <cell r="CF652"/>
          <cell r="CG652"/>
          <cell r="CH652"/>
          <cell r="CI652"/>
          <cell r="CJ652"/>
          <cell r="CK652"/>
          <cell r="CL652"/>
          <cell r="CM652"/>
          <cell r="CN652"/>
          <cell r="CO652"/>
        </row>
        <row r="653">
          <cell r="B653">
            <v>2111</v>
          </cell>
          <cell r="C653">
            <v>647</v>
          </cell>
          <cell r="D653">
            <v>30</v>
          </cell>
          <cell r="E653">
            <v>1</v>
          </cell>
          <cell r="F653">
            <v>2566</v>
          </cell>
          <cell r="G653">
            <v>800042978737</v>
          </cell>
          <cell r="H653" t="str">
            <v>นาย</v>
          </cell>
          <cell r="I653" t="str">
            <v>ยุทธนา</v>
          </cell>
          <cell r="J653" t="str">
            <v>รุ่งธรรม</v>
          </cell>
          <cell r="K653" t="str">
            <v>1 5099 00972 41 8</v>
          </cell>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ผบ.14187</v>
          </cell>
          <cell r="U653">
            <v>2559</v>
          </cell>
          <cell r="V653" t="str">
            <v>ผบ.1523</v>
          </cell>
          <cell r="W653">
            <v>2560</v>
          </cell>
          <cell r="X653">
            <v>14</v>
          </cell>
          <cell r="Y653">
            <v>3</v>
          </cell>
          <cell r="Z653">
            <v>2560</v>
          </cell>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27/4/2566</v>
          </cell>
          <cell r="BC653">
            <v>1500</v>
          </cell>
          <cell r="BD653">
            <v>18</v>
          </cell>
          <cell r="BE653">
            <v>8</v>
          </cell>
          <cell r="BF653">
            <v>2566</v>
          </cell>
          <cell r="BG653">
            <v>0</v>
          </cell>
          <cell r="BH653" t="str">
            <v>-</v>
          </cell>
          <cell r="BI653" t="str">
            <v>-</v>
          </cell>
          <cell r="BJ653" t="str">
            <v>-</v>
          </cell>
          <cell r="BK653">
            <v>0</v>
          </cell>
          <cell r="BL653">
            <v>1485</v>
          </cell>
          <cell r="BM653">
            <v>0</v>
          </cell>
          <cell r="BN653" t="str">
            <v/>
          </cell>
          <cell r="BO653" t="str">
            <v/>
          </cell>
          <cell r="BP653" t="str">
            <v/>
          </cell>
          <cell r="BQ653" t="str">
            <v>-</v>
          </cell>
          <cell r="BR653" t="str">
            <v>-</v>
          </cell>
          <cell r="BS653" t="str">
            <v>-</v>
          </cell>
          <cell r="BT653" t="str">
            <v>นายยุทธนา รุ่งธรรม</v>
          </cell>
          <cell r="BU653">
            <v>0</v>
          </cell>
          <cell r="BV653" t="str">
            <v>1.นายยุทธนา  รุ่งธรรม
2.นางสาวณัฐนันท์  มอญไข่
3.นางสาวจาริยา  สีพิมพ์ใจ
4.นางสาวปนัดดา  ระยับศรี
5.นายจำรัส  ระยับศรี</v>
          </cell>
          <cell r="BW653" t="str">
            <v>จำเลยที่ 1
คู่สมรสจำเลยที่ 1
จำเลยที่ 2
จำเลยที่ 3
คู่สมรสจำเลยที่ 3</v>
          </cell>
          <cell r="BX653" t="str">
            <v>1-5099-00972-41-8
1-5099-01256-84-8
1-5101-00154-14-3
2-5709-00022-01-1
1-3210-00049-87-1</v>
          </cell>
          <cell r="BY65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3" t="str">
            <v>ไม่พบ</v>
          </cell>
          <cell r="CA653"/>
          <cell r="CB653">
            <v>5</v>
          </cell>
          <cell r="CC653"/>
          <cell r="CD653"/>
          <cell r="CE653"/>
          <cell r="CF653"/>
          <cell r="CG653"/>
          <cell r="CH653"/>
          <cell r="CI653"/>
          <cell r="CJ653"/>
          <cell r="CK653"/>
          <cell r="CL653"/>
          <cell r="CM653"/>
          <cell r="CN653"/>
          <cell r="CO653"/>
        </row>
        <row r="654">
          <cell r="B654">
            <v>2112</v>
          </cell>
          <cell r="C654">
            <v>648</v>
          </cell>
          <cell r="D654">
            <v>30</v>
          </cell>
          <cell r="E654">
            <v>1</v>
          </cell>
          <cell r="F654">
            <v>2566</v>
          </cell>
          <cell r="G654">
            <v>800048791332</v>
          </cell>
          <cell r="H654" t="str">
            <v>นาย</v>
          </cell>
          <cell r="I654" t="str">
            <v>ถาวร</v>
          </cell>
          <cell r="J654" t="str">
            <v>ยอดศิริ</v>
          </cell>
          <cell r="K654" t="str">
            <v>3 5006 00355 10 1</v>
          </cell>
          <cell r="L654" t="str">
            <v>แม่วาง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ผบ.4277</v>
          </cell>
          <cell r="U654">
            <v>2561</v>
          </cell>
          <cell r="V654" t="str">
            <v>ผบ.6684</v>
          </cell>
          <cell r="W654">
            <v>2561</v>
          </cell>
          <cell r="X654">
            <v>24</v>
          </cell>
          <cell r="Y654">
            <v>7</v>
          </cell>
          <cell r="Z654">
            <v>2561</v>
          </cell>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รายงานผลสืบทรัพย์วันที่ 11/4/2566</v>
          </cell>
          <cell r="BC654">
            <v>1500</v>
          </cell>
          <cell r="BD654">
            <v>25</v>
          </cell>
          <cell r="BE654">
            <v>9</v>
          </cell>
          <cell r="BF654">
            <v>2566</v>
          </cell>
          <cell r="BG654">
            <v>0</v>
          </cell>
          <cell r="BH654" t="str">
            <v>-</v>
          </cell>
          <cell r="BI654" t="str">
            <v>-</v>
          </cell>
          <cell r="BJ654" t="str">
            <v>-</v>
          </cell>
          <cell r="BK654">
            <v>0</v>
          </cell>
          <cell r="BL654">
            <v>1795</v>
          </cell>
          <cell r="BM654">
            <v>0</v>
          </cell>
          <cell r="BN654" t="str">
            <v/>
          </cell>
          <cell r="BO654" t="str">
            <v/>
          </cell>
          <cell r="BP654" t="str">
            <v/>
          </cell>
          <cell r="BQ654" t="str">
            <v>-</v>
          </cell>
          <cell r="BR654" t="str">
            <v>-</v>
          </cell>
          <cell r="BS654" t="str">
            <v>-</v>
          </cell>
          <cell r="BT654" t="str">
            <v>นายถาวร ยอดศิริ</v>
          </cell>
          <cell r="BU654">
            <v>823761010045</v>
          </cell>
          <cell r="BV654" t="str">
            <v>1.นายถาวร  ยอดศิริ
2.นางสาวสินีรภัทร  เทพแสง
3.นายเรืองชัย  หัตถภาสุ
4.นางจันทร์ฉาย  มณีนวล
5.นายนิคม  มณีนวล</v>
          </cell>
          <cell r="BW654" t="str">
            <v>จำเลยที่ 1
จำเลยที่ 2
คู่สมรสจำเลยที่ 2
จำเลยที่ 3
คู่สมรสจำเลยที่ 3</v>
          </cell>
          <cell r="BX654" t="str">
            <v>3-5006-00355-10-1
3-5005-00297-04-5
1-5099-00214-16-5
3-5013-00207-59-1
38604-00383-17-6</v>
          </cell>
          <cell r="BY654"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4" t="str">
            <v>ไม่พบ</v>
          </cell>
          <cell r="CA654"/>
          <cell r="CB654">
            <v>5</v>
          </cell>
          <cell r="CC654"/>
          <cell r="CD654"/>
          <cell r="CE654"/>
          <cell r="CF654"/>
          <cell r="CG654"/>
          <cell r="CH654"/>
          <cell r="CI654"/>
          <cell r="CJ654"/>
          <cell r="CK654"/>
          <cell r="CL654"/>
          <cell r="CM654"/>
          <cell r="CN654"/>
          <cell r="CO654"/>
        </row>
        <row r="655">
          <cell r="B655">
            <v>2113</v>
          </cell>
          <cell r="C655">
            <v>649</v>
          </cell>
          <cell r="D655">
            <v>30</v>
          </cell>
          <cell r="E655">
            <v>1</v>
          </cell>
          <cell r="F655">
            <v>2566</v>
          </cell>
          <cell r="G655">
            <v>800019642415</v>
          </cell>
          <cell r="H655" t="str">
            <v>นาย</v>
          </cell>
          <cell r="I655" t="str">
            <v>เฉลิม</v>
          </cell>
          <cell r="J655" t="str">
            <v>พรมมา</v>
          </cell>
          <cell r="K655" t="str">
            <v>3 5008 00082 79 6</v>
          </cell>
          <cell r="L655" t="str">
            <v>บวกครกหลวง</v>
          </cell>
          <cell r="M655" t="str">
            <v>เชียงใหม่ 3</v>
          </cell>
          <cell r="N655">
            <v>8</v>
          </cell>
          <cell r="O655" t="str">
            <v>สินเชื่อประชาชน</v>
          </cell>
          <cell r="P655" t="str">
            <v>1.บุคคลค้ำประกัน</v>
          </cell>
          <cell r="Q655"/>
          <cell r="R655"/>
          <cell r="S655" t="str">
            <v>แขวงเชียงใหม่</v>
          </cell>
          <cell r="T655" t="str">
            <v>ผบ.1128</v>
          </cell>
          <cell r="U655">
            <v>2557</v>
          </cell>
          <cell r="V655" t="str">
            <v>ผบ.2357</v>
          </cell>
          <cell r="W655">
            <v>2557</v>
          </cell>
          <cell r="X655">
            <v>14</v>
          </cell>
          <cell r="Y655">
            <v>3</v>
          </cell>
          <cell r="Z655">
            <v>2560</v>
          </cell>
          <cell r="AA655">
            <v>12</v>
          </cell>
          <cell r="AB655">
            <v>5</v>
          </cell>
          <cell r="AC655">
            <v>2557</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10/5/2566</v>
          </cell>
          <cell r="BC655">
            <v>1800</v>
          </cell>
          <cell r="BD655">
            <v>18</v>
          </cell>
          <cell r="BE655">
            <v>8</v>
          </cell>
          <cell r="BF655">
            <v>2566</v>
          </cell>
          <cell r="BG655">
            <v>0</v>
          </cell>
          <cell r="BH655" t="str">
            <v>-</v>
          </cell>
          <cell r="BI655" t="str">
            <v>-</v>
          </cell>
          <cell r="BJ655" t="str">
            <v>-</v>
          </cell>
          <cell r="BK655">
            <v>0</v>
          </cell>
          <cell r="BL655">
            <v>1760</v>
          </cell>
          <cell r="BM655">
            <v>0</v>
          </cell>
          <cell r="BN655" t="str">
            <v/>
          </cell>
          <cell r="BO655" t="str">
            <v/>
          </cell>
          <cell r="BP655" t="str">
            <v/>
          </cell>
          <cell r="BQ655" t="str">
            <v>-</v>
          </cell>
          <cell r="BR655" t="str">
            <v>-</v>
          </cell>
          <cell r="BS655" t="str">
            <v>-</v>
          </cell>
          <cell r="BT655" t="str">
            <v>นายเฉลิม พรมมา</v>
          </cell>
          <cell r="BU655">
            <v>883262010263</v>
          </cell>
          <cell r="BV655"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5" t="str">
            <v>จำเลยที่ 1
คู่สมรสจำเลยที่ 1
จำเลยที่ 2
คู่สมรสจำเฃยที่ 2
จำเลยที่ 3
คู่สมรสจำเลยที่ 3</v>
          </cell>
          <cell r="BX655" t="str">
            <v>3-5008-00082-79-6
3-5013-00510-13-7
3-3204-00112-61-4
3-5705-00847-73-8
3-5099-00273-07-9
5-5020-00016-51-7</v>
          </cell>
          <cell r="BY655"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5" t="str">
            <v>พบ</v>
          </cell>
          <cell r="CA655"/>
          <cell r="CB655">
            <v>6</v>
          </cell>
          <cell r="CC655"/>
          <cell r="CD655"/>
          <cell r="CE655"/>
          <cell r="CF655"/>
          <cell r="CG655"/>
          <cell r="CH655"/>
          <cell r="CI655"/>
          <cell r="CJ655"/>
          <cell r="CK655"/>
          <cell r="CL655"/>
          <cell r="CM655"/>
          <cell r="CN655"/>
          <cell r="CO655"/>
        </row>
        <row r="656">
          <cell r="B656">
            <v>2114</v>
          </cell>
          <cell r="C656">
            <v>650</v>
          </cell>
          <cell r="D656">
            <v>10</v>
          </cell>
          <cell r="E656">
            <v>2</v>
          </cell>
          <cell r="F656">
            <v>2566</v>
          </cell>
          <cell r="G656">
            <v>800130499924</v>
          </cell>
          <cell r="H656" t="str">
            <v>นางสาว</v>
          </cell>
          <cell r="I656" t="str">
            <v>ชุติมณฑน์</v>
          </cell>
          <cell r="J656" t="str">
            <v>เฮงหลี</v>
          </cell>
          <cell r="K656" t="str">
            <v>1 5099 01461 56 5</v>
          </cell>
          <cell r="L656" t="str">
            <v>เชียงใหม่</v>
          </cell>
          <cell r="M656" t="str">
            <v>เชียงใหม่ 1</v>
          </cell>
          <cell r="N656">
            <v>8</v>
          </cell>
          <cell r="O656" t="str">
            <v>สินเชื่อธนาคารประชาชน</v>
          </cell>
          <cell r="P656" t="str">
            <v>1.บุคคลค้ำประกัน</v>
          </cell>
          <cell r="Q656"/>
          <cell r="R656"/>
          <cell r="S656" t="str">
            <v>แขวงเชียงดาว</v>
          </cell>
          <cell r="T656" t="str">
            <v>ผบE627</v>
          </cell>
          <cell r="U656">
            <v>2565</v>
          </cell>
          <cell r="V656" t="str">
            <v>ผบE727</v>
          </cell>
          <cell r="W656">
            <v>2565</v>
          </cell>
          <cell r="X656">
            <v>10</v>
          </cell>
          <cell r="Y656">
            <v>10</v>
          </cell>
          <cell r="Z656">
            <v>2565</v>
          </cell>
          <cell r="AA656"/>
          <cell r="AB656"/>
          <cell r="AC656"/>
          <cell r="AD656">
            <v>10</v>
          </cell>
          <cell r="AE656">
            <v>10</v>
          </cell>
          <cell r="AF656">
            <v>2565</v>
          </cell>
          <cell r="AG656">
            <v>13</v>
          </cell>
          <cell r="AH656">
            <v>12</v>
          </cell>
          <cell r="AI656">
            <v>2565</v>
          </cell>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300</v>
          </cell>
          <cell r="BD656">
            <v>8</v>
          </cell>
          <cell r="BE656">
            <v>3</v>
          </cell>
          <cell r="BF656">
            <v>2567</v>
          </cell>
          <cell r="BG656">
            <v>0</v>
          </cell>
          <cell r="BH656" t="str">
            <v>-</v>
          </cell>
          <cell r="BI656" t="str">
            <v>-</v>
          </cell>
          <cell r="BJ656" t="str">
            <v>-</v>
          </cell>
          <cell r="BK656">
            <v>0</v>
          </cell>
          <cell r="BL656">
            <v>415</v>
          </cell>
          <cell r="BM656">
            <v>0</v>
          </cell>
          <cell r="BN656" t="str">
            <v/>
          </cell>
          <cell r="BO656" t="str">
            <v/>
          </cell>
          <cell r="BP656" t="str">
            <v/>
          </cell>
          <cell r="BQ656" t="str">
            <v>-</v>
          </cell>
          <cell r="BR656" t="str">
            <v>-</v>
          </cell>
          <cell r="BS656" t="str">
            <v>-</v>
          </cell>
          <cell r="BT656" t="str">
            <v>นางสาวชุติมณฑน์ เฮงหลี</v>
          </cell>
          <cell r="BU656">
            <v>883165010120</v>
          </cell>
          <cell r="BV656" t="str">
            <v>1.นางสาวชุติมณฑน์  เฮงหลี</v>
          </cell>
          <cell r="BW656" t="str">
            <v>จำเลย</v>
          </cell>
          <cell r="BX656" t="str">
            <v>1-5099-01461-56-5</v>
          </cell>
          <cell r="BY656" t="str">
            <v>-ไม่พบว่ามีกรรมสิทธิ์ในที่ดิน อ.เมืองเชียงใหม่ จ.เชียงใหม่
-ไม่พบว่ามีกรรมสิทธิ์ในที่ดิน อ.แม่แตง  จ.เชียงใหม่</v>
          </cell>
          <cell r="BZ656" t="str">
            <v>ไม่พบ</v>
          </cell>
          <cell r="CA656"/>
          <cell r="CB656">
            <v>1</v>
          </cell>
          <cell r="CC656"/>
          <cell r="CD656"/>
          <cell r="CE656"/>
          <cell r="CF656"/>
          <cell r="CG656"/>
          <cell r="CH656"/>
          <cell r="CI656"/>
          <cell r="CJ656"/>
          <cell r="CK656"/>
          <cell r="CL656"/>
          <cell r="CM656"/>
          <cell r="CN656"/>
          <cell r="CO656"/>
        </row>
        <row r="657">
          <cell r="B657">
            <v>2115</v>
          </cell>
          <cell r="C657">
            <v>651</v>
          </cell>
          <cell r="D657">
            <v>10</v>
          </cell>
          <cell r="E657">
            <v>2</v>
          </cell>
          <cell r="F657">
            <v>2566</v>
          </cell>
          <cell r="G657">
            <v>800019642415</v>
          </cell>
          <cell r="H657" t="str">
            <v>นาง</v>
          </cell>
          <cell r="I657" t="str">
            <v>รัชฎาภรณ์</v>
          </cell>
          <cell r="J657" t="str">
            <v>เพ็ชรเปิยม</v>
          </cell>
          <cell r="K657" t="str">
            <v>3 5712 00295 20 0</v>
          </cell>
          <cell r="L657" t="str">
            <v>สารภี</v>
          </cell>
          <cell r="M657" t="str">
            <v>เชียงใหม่ 3</v>
          </cell>
          <cell r="N657">
            <v>8</v>
          </cell>
          <cell r="O657" t="str">
            <v>สินเชื่อธนาคารประชาชน</v>
          </cell>
          <cell r="P657" t="str">
            <v>1.บุคคลค้ำประกัน</v>
          </cell>
          <cell r="Q657"/>
          <cell r="R657"/>
          <cell r="S657" t="str">
            <v>แขวงเชียงใหม่</v>
          </cell>
          <cell r="T657" t="str">
            <v>ผบ.4459</v>
          </cell>
          <cell r="U657">
            <v>2558</v>
          </cell>
          <cell r="V657" t="str">
            <v>ผบ4963</v>
          </cell>
          <cell r="W657">
            <v>2558</v>
          </cell>
          <cell r="X657">
            <v>10</v>
          </cell>
          <cell r="Y657">
            <v>8</v>
          </cell>
          <cell r="Z657">
            <v>2558</v>
          </cell>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มีคำสั่งสืบทรัพย์วันที่ 17/01/2566//รายงานผลสืบทรัพย์วันที่ 28/10/2566</v>
          </cell>
          <cell r="BC657" t="str">
            <v/>
          </cell>
          <cell r="BD657" t="str">
            <v/>
          </cell>
          <cell r="BE657" t="str">
            <v/>
          </cell>
          <cell r="BF657" t="str">
            <v/>
          </cell>
          <cell r="BG657" t="str">
            <v/>
          </cell>
          <cell r="BH657" t="str">
            <v/>
          </cell>
          <cell r="BI657" t="str">
            <v/>
          </cell>
          <cell r="BJ657" t="str">
            <v/>
          </cell>
          <cell r="BK657" t="str">
            <v/>
          </cell>
          <cell r="BL657" t="str">
            <v/>
          </cell>
          <cell r="BM657" t="str">
            <v/>
          </cell>
          <cell r="BN657" t="str">
            <v/>
          </cell>
          <cell r="BO657" t="str">
            <v/>
          </cell>
          <cell r="BP657" t="str">
            <v/>
          </cell>
          <cell r="BQ657" t="str">
            <v/>
          </cell>
          <cell r="BR657" t="str">
            <v/>
          </cell>
          <cell r="BS657" t="str">
            <v/>
          </cell>
          <cell r="BT657" t="str">
            <v>นางรัชฎาภรณ์ เพ็ชรเปิยม</v>
          </cell>
          <cell r="BU657">
            <v>0</v>
          </cell>
          <cell r="BV657"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7" t="str">
            <v>จำเลยที่ 1
คู่สมรสจำเลยที่ 1
จำเลยที่ 2
คู่สมรสจำเลยที่ 2
จำเลยที่ 3
คู่สมรสจำเลยที่ 3</v>
          </cell>
          <cell r="BX657" t="str">
            <v>3-5712-00295-20-0
3-6005-00098-10-6
1-5099-00140-68-4
1-5099-01338-07-8
3-6402-00010-24-6
3-6602-00154-94-9</v>
          </cell>
          <cell r="BY657"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7" t="str">
            <v>พบ</v>
          </cell>
          <cell r="CA657"/>
          <cell r="CB657">
            <v>6</v>
          </cell>
          <cell r="CC657"/>
          <cell r="CD657"/>
          <cell r="CE657"/>
          <cell r="CF657"/>
          <cell r="CG657"/>
          <cell r="CH657"/>
          <cell r="CI657"/>
          <cell r="CJ657"/>
          <cell r="CK657"/>
          <cell r="CL657"/>
          <cell r="CM657"/>
          <cell r="CN657"/>
          <cell r="CO657"/>
        </row>
        <row r="658">
          <cell r="B658">
            <v>2116</v>
          </cell>
          <cell r="C658">
            <v>652</v>
          </cell>
          <cell r="D658">
            <v>10</v>
          </cell>
          <cell r="E658">
            <v>2</v>
          </cell>
          <cell r="F658">
            <v>2566</v>
          </cell>
          <cell r="G658">
            <v>800130499924</v>
          </cell>
          <cell r="H658" t="str">
            <v>นางสาว</v>
          </cell>
          <cell r="I658" t="str">
            <v>ศรัณย์รักษ์หรืออรุณทิพย์</v>
          </cell>
          <cell r="J658" t="str">
            <v>เจริญสุข</v>
          </cell>
          <cell r="K658" t="str">
            <v>1 5099 01461 56 5</v>
          </cell>
          <cell r="L658" t="str">
            <v>ประตูช้างเผือก</v>
          </cell>
          <cell r="M658" t="str">
            <v>เชียงใหม่ 1</v>
          </cell>
          <cell r="N658">
            <v>8</v>
          </cell>
          <cell r="O658" t="str">
            <v>สินเชื่อธนาคารประชาชน</v>
          </cell>
          <cell r="P658" t="str">
            <v>1.บุคคลค้ำประกัน</v>
          </cell>
          <cell r="Q658"/>
          <cell r="R658"/>
          <cell r="S658" t="str">
            <v>จังหวัดแพร่</v>
          </cell>
          <cell r="T658" t="str">
            <v>ผบ.4114</v>
          </cell>
          <cell r="U658">
            <v>2562</v>
          </cell>
          <cell r="V658" t="str">
            <v>ผบ.4741</v>
          </cell>
          <cell r="W658">
            <v>2562</v>
          </cell>
          <cell r="X658">
            <v>10</v>
          </cell>
          <cell r="Y658">
            <v>10</v>
          </cell>
          <cell r="Z658">
            <v>2565</v>
          </cell>
          <cell r="AA658">
            <v>18</v>
          </cell>
          <cell r="AB658">
            <v>11</v>
          </cell>
          <cell r="AC658">
            <v>2562</v>
          </cell>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//รายงานผลสืบวันที่ 27/4/2566</v>
          </cell>
          <cell r="BC658">
            <v>900</v>
          </cell>
          <cell r="BD658">
            <v>8</v>
          </cell>
          <cell r="BE658">
            <v>3</v>
          </cell>
          <cell r="BF658">
            <v>2567</v>
          </cell>
          <cell r="BG658">
            <v>0</v>
          </cell>
          <cell r="BH658" t="str">
            <v>-</v>
          </cell>
          <cell r="BI658" t="str">
            <v>-</v>
          </cell>
          <cell r="BJ658" t="str">
            <v>-</v>
          </cell>
          <cell r="BK658">
            <v>0</v>
          </cell>
          <cell r="BL658">
            <v>1105</v>
          </cell>
          <cell r="BM658">
            <v>0</v>
          </cell>
          <cell r="BN658" t="str">
            <v/>
          </cell>
          <cell r="BO658" t="str">
            <v/>
          </cell>
          <cell r="BP658" t="str">
            <v/>
          </cell>
          <cell r="BQ658" t="str">
            <v>-</v>
          </cell>
          <cell r="BR658" t="str">
            <v>-</v>
          </cell>
          <cell r="BS658" t="str">
            <v>-</v>
          </cell>
          <cell r="BT658" t="str">
            <v>นางสาวศรัณย์รักษ์หรืออรุณทิพย์ เจริญสุข</v>
          </cell>
          <cell r="BU658">
            <v>0</v>
          </cell>
          <cell r="BV658" t="str">
            <v>1.นางสาวศรัณย์รักษ์  เจริญสุข
2.นางสาวสุดารัตน์  อินเท้ง
3.นายศุภกิจ  สมดวงเลิศ</v>
          </cell>
          <cell r="BW658" t="str">
            <v>จำเลยที่ 1
จำเลยที่ 2
จำเลยที่ 3</v>
          </cell>
          <cell r="BX658" t="str">
            <v>1-5099-00786-26-6
1-6604-00088-02-1
1-4713-00040-71-2</v>
          </cell>
          <cell r="BY658"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8" t="str">
            <v>ไม่พบ</v>
          </cell>
          <cell r="CA658"/>
          <cell r="CB658">
            <v>3</v>
          </cell>
          <cell r="CC658" t="str">
            <v>เกศินี</v>
          </cell>
          <cell r="CD658"/>
          <cell r="CE658"/>
          <cell r="CF658"/>
          <cell r="CG658"/>
          <cell r="CH658"/>
          <cell r="CI658"/>
          <cell r="CJ658"/>
          <cell r="CK658"/>
          <cell r="CL658"/>
          <cell r="CM658"/>
          <cell r="CN658"/>
          <cell r="CO658"/>
        </row>
        <row r="659">
          <cell r="B659">
            <v>2117</v>
          </cell>
          <cell r="C659">
            <v>653</v>
          </cell>
          <cell r="D659">
            <v>10</v>
          </cell>
          <cell r="E659">
            <v>2</v>
          </cell>
          <cell r="F659">
            <v>2566</v>
          </cell>
          <cell r="G659">
            <v>800070339430</v>
          </cell>
          <cell r="H659" t="str">
            <v>นาย</v>
          </cell>
          <cell r="I659" t="str">
            <v>สงกรานต์</v>
          </cell>
          <cell r="J659" t="str">
            <v>เรือนทอง</v>
          </cell>
          <cell r="K659" t="str">
            <v>1 5099 01568 15 7</v>
          </cell>
          <cell r="L659" t="str">
            <v>นิมมานเหมินทร์</v>
          </cell>
          <cell r="M659" t="str">
            <v>เชียงใหม่ 1</v>
          </cell>
          <cell r="N659">
            <v>8</v>
          </cell>
          <cell r="O659" t="str">
            <v>สินเชื่อธนาคารประชาชน</v>
          </cell>
          <cell r="P659" t="str">
            <v>1.บุคคลค้ำประกัน</v>
          </cell>
          <cell r="Q659"/>
          <cell r="R659"/>
          <cell r="S659" t="str">
            <v>แขวงเชียงใหม่</v>
          </cell>
          <cell r="T659" t="str">
            <v>ผบ.10099</v>
          </cell>
          <cell r="U659">
            <v>2562</v>
          </cell>
          <cell r="V659" t="str">
            <v>ผบ.10567</v>
          </cell>
          <cell r="W659">
            <v>2562</v>
          </cell>
          <cell r="X659">
            <v>10</v>
          </cell>
          <cell r="Y659">
            <v>8</v>
          </cell>
          <cell r="Z659">
            <v>2558</v>
          </cell>
          <cell r="AA659">
            <v>15</v>
          </cell>
          <cell r="AB659">
            <v>10</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รายงานผลสืบทรัพย์วันที่ 11/4/2566</v>
          </cell>
          <cell r="BC659">
            <v>900</v>
          </cell>
          <cell r="BD659">
            <v>8</v>
          </cell>
          <cell r="BE659">
            <v>3</v>
          </cell>
          <cell r="BF659">
            <v>2567</v>
          </cell>
          <cell r="BG659">
            <v>0</v>
          </cell>
          <cell r="BH659" t="str">
            <v>-</v>
          </cell>
          <cell r="BI659" t="str">
            <v>-</v>
          </cell>
          <cell r="BJ659" t="str">
            <v>-</v>
          </cell>
          <cell r="BK659">
            <v>0</v>
          </cell>
          <cell r="BL659">
            <v>960</v>
          </cell>
          <cell r="BM659">
            <v>0</v>
          </cell>
          <cell r="BN659" t="str">
            <v/>
          </cell>
          <cell r="BO659" t="str">
            <v/>
          </cell>
          <cell r="BP659" t="str">
            <v/>
          </cell>
          <cell r="BQ659" t="str">
            <v>-</v>
          </cell>
          <cell r="BR659" t="str">
            <v>-</v>
          </cell>
          <cell r="BS659" t="str">
            <v>-</v>
          </cell>
          <cell r="BT659" t="str">
            <v>นายสงกรานต์ เรือนทอง</v>
          </cell>
          <cell r="BU659">
            <v>0</v>
          </cell>
          <cell r="BV659" t="str">
            <v>1.นายสงกรานต์  เรือนทอง
2.นางสาววาสนา  เรือนทอง
3.นางสาวสาวรส  อินต๊ะแปง</v>
          </cell>
          <cell r="BW659" t="str">
            <v>จำเลยที่ 1
จำเลยที่ 2
จำเลยที่ 3</v>
          </cell>
          <cell r="BX659" t="str">
            <v>1-5099-01568-15-7
1-5007-00187-73-5
1-5099-00738-86-5</v>
          </cell>
          <cell r="BY65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59" t="str">
            <v>ไม่พบ</v>
          </cell>
          <cell r="CA659" t="str">
            <v>พบ</v>
          </cell>
          <cell r="CB659">
            <v>3</v>
          </cell>
          <cell r="CC659" t="str">
            <v>เกศินี</v>
          </cell>
          <cell r="CD659"/>
          <cell r="CE659"/>
          <cell r="CF659"/>
          <cell r="CG659"/>
          <cell r="CH659"/>
          <cell r="CI659"/>
          <cell r="CJ659"/>
          <cell r="CK659"/>
          <cell r="CL659"/>
          <cell r="CM659"/>
          <cell r="CN659"/>
          <cell r="CO659"/>
        </row>
        <row r="660">
          <cell r="B660">
            <v>2118</v>
          </cell>
          <cell r="C660">
            <v>654</v>
          </cell>
          <cell r="D660">
            <v>10</v>
          </cell>
          <cell r="E660">
            <v>2</v>
          </cell>
          <cell r="F660">
            <v>2566</v>
          </cell>
          <cell r="G660">
            <v>800098407896</v>
          </cell>
          <cell r="H660" t="str">
            <v>นาย</v>
          </cell>
          <cell r="I660" t="str">
            <v>บัญชา</v>
          </cell>
          <cell r="J660" t="str">
            <v>อิสสระกุล</v>
          </cell>
          <cell r="K660" t="str">
            <v xml:space="preserve">3 5099 00543 44 1 </v>
          </cell>
          <cell r="L660" t="str">
            <v>หนองหอย</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ผบ.883</v>
          </cell>
          <cell r="U660">
            <v>2565</v>
          </cell>
          <cell r="V660" t="str">
            <v>ผบ.1397</v>
          </cell>
          <cell r="W660">
            <v>2565</v>
          </cell>
          <cell r="X660">
            <v>29</v>
          </cell>
          <cell r="Y660">
            <v>8</v>
          </cell>
          <cell r="Z660">
            <v>2565</v>
          </cell>
          <cell r="AA660">
            <v>18</v>
          </cell>
          <cell r="AB660">
            <v>11</v>
          </cell>
          <cell r="AC660">
            <v>2562</v>
          </cell>
          <cell r="AD660">
            <v>29</v>
          </cell>
          <cell r="AE660">
            <v>8</v>
          </cell>
          <cell r="AF660">
            <v>2565</v>
          </cell>
          <cell r="AG660">
            <v>13</v>
          </cell>
          <cell r="AH660">
            <v>1</v>
          </cell>
          <cell r="AI660">
            <v>2566</v>
          </cell>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600</v>
          </cell>
          <cell r="BD660">
            <v>8</v>
          </cell>
          <cell r="BE660">
            <v>3</v>
          </cell>
          <cell r="BF660">
            <v>2567</v>
          </cell>
          <cell r="BG660">
            <v>0</v>
          </cell>
          <cell r="BH660" t="str">
            <v>-</v>
          </cell>
          <cell r="BI660" t="str">
            <v>-</v>
          </cell>
          <cell r="BJ660" t="str">
            <v>-</v>
          </cell>
          <cell r="BK660">
            <v>0</v>
          </cell>
          <cell r="BL660">
            <v>810</v>
          </cell>
          <cell r="BM660">
            <v>0</v>
          </cell>
          <cell r="BN660" t="str">
            <v/>
          </cell>
          <cell r="BO660" t="str">
            <v/>
          </cell>
          <cell r="BP660" t="str">
            <v/>
          </cell>
          <cell r="BQ660" t="str">
            <v>-</v>
          </cell>
          <cell r="BR660" t="str">
            <v>-</v>
          </cell>
          <cell r="BS660" t="str">
            <v>-</v>
          </cell>
          <cell r="BT660" t="str">
            <v>นายบัญชา อิสสระกุล</v>
          </cell>
          <cell r="BU660">
            <v>883164010350</v>
          </cell>
          <cell r="BV660" t="str">
            <v>1.นายบัญชา  อิสสระกุล
2.นายคมกฤช  อิสสระกุล</v>
          </cell>
          <cell r="BW660" t="str">
            <v>จำเลยที่ 1
จำเลยที่ 2</v>
          </cell>
          <cell r="BX660" t="str">
            <v>3-5099-00543-44-1
1-5099-00072-20-4</v>
          </cell>
          <cell r="BY660"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0" t="str">
            <v>พบทรัพย์</v>
          </cell>
          <cell r="CA660"/>
          <cell r="CB660">
            <v>2</v>
          </cell>
          <cell r="CC660" t="str">
            <v>เกศินี</v>
          </cell>
          <cell r="CD660"/>
          <cell r="CE660"/>
          <cell r="CF660"/>
          <cell r="CG660"/>
          <cell r="CH660"/>
          <cell r="CI660"/>
          <cell r="CJ660"/>
          <cell r="CK660"/>
          <cell r="CL660"/>
          <cell r="CM660"/>
          <cell r="CN660"/>
          <cell r="CO660"/>
        </row>
        <row r="661">
          <cell r="B661">
            <v>2119</v>
          </cell>
          <cell r="C661">
            <v>655</v>
          </cell>
          <cell r="D661">
            <v>17</v>
          </cell>
          <cell r="E661">
            <v>2</v>
          </cell>
          <cell r="F661">
            <v>2566</v>
          </cell>
          <cell r="G661">
            <v>8800002277906</v>
          </cell>
          <cell r="H661" t="str">
            <v>พันตำรวจตรี</v>
          </cell>
          <cell r="I661" t="str">
            <v>กิจจา</v>
          </cell>
          <cell r="J661" t="str">
            <v>ศรีกันทา</v>
          </cell>
          <cell r="K661" t="str">
            <v>3 5804 00023 39 3</v>
          </cell>
          <cell r="L661" t="str">
            <v>บวกครกหลวง</v>
          </cell>
          <cell r="M661" t="str">
            <v>เชียงใหม่ 3</v>
          </cell>
          <cell r="N661">
            <v>8</v>
          </cell>
          <cell r="O661" t="str">
            <v>สินเชื่อสวัสดิการ</v>
          </cell>
          <cell r="P661" t="str">
            <v>1.บุคคลค้ำประกัน</v>
          </cell>
          <cell r="Q661"/>
          <cell r="R661"/>
          <cell r="S661" t="str">
            <v>จังหวัดแม่สะเรียง</v>
          </cell>
          <cell r="T661" t="str">
            <v>ผบ.291</v>
          </cell>
          <cell r="U661">
            <v>2557</v>
          </cell>
          <cell r="V661" t="str">
            <v>ผบ.2</v>
          </cell>
          <cell r="W661">
            <v>2558</v>
          </cell>
          <cell r="X661">
            <v>23</v>
          </cell>
          <cell r="Y661">
            <v>1</v>
          </cell>
          <cell r="Z661">
            <v>2558</v>
          </cell>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17//2/2566)//รายงานผลสืบวันที่ 27/4/2566</v>
          </cell>
          <cell r="BC661">
            <v>900</v>
          </cell>
          <cell r="BD661">
            <v>25</v>
          </cell>
          <cell r="BE661">
            <v>9</v>
          </cell>
          <cell r="BF661">
            <v>2566</v>
          </cell>
          <cell r="BG661">
            <v>0</v>
          </cell>
          <cell r="BH661" t="str">
            <v>-</v>
          </cell>
          <cell r="BI661" t="str">
            <v>-</v>
          </cell>
          <cell r="BJ661" t="str">
            <v>-</v>
          </cell>
          <cell r="BK661">
            <v>0</v>
          </cell>
          <cell r="BL661">
            <v>1455</v>
          </cell>
          <cell r="BM661">
            <v>0</v>
          </cell>
          <cell r="BN661" t="str">
            <v/>
          </cell>
          <cell r="BO661" t="str">
            <v/>
          </cell>
          <cell r="BP661" t="str">
            <v/>
          </cell>
          <cell r="BQ661" t="str">
            <v>-</v>
          </cell>
          <cell r="BR661" t="str">
            <v>-</v>
          </cell>
          <cell r="BS661" t="str">
            <v>-</v>
          </cell>
          <cell r="BT661" t="str">
            <v>พันตำรวจตรีกิจจา ศรีกันทา</v>
          </cell>
          <cell r="BU661">
            <v>0</v>
          </cell>
          <cell r="BV661" t="str">
            <v>1.นายณกรณ์ หรือกิจจา  ศรีกันทา
2.นางสาวเมธิกา  จันทราพัฒ
3.นายกิจวัฒน์สินธุ์  อมตธนทรัพย์</v>
          </cell>
          <cell r="BW661" t="str">
            <v>จำเลยที่ 1
คู่สมรสจำเลยที่ 1
จำเลยที่ 2</v>
          </cell>
          <cell r="BX661" t="str">
            <v>3-5804-00023-39-3
3-5804-00263-80-7
3-5701-00866-61-1</v>
          </cell>
          <cell r="BY66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2120</v>
          </cell>
          <cell r="C662">
            <v>656</v>
          </cell>
          <cell r="D662">
            <v>24</v>
          </cell>
          <cell r="E662">
            <v>2</v>
          </cell>
          <cell r="F662">
            <v>2566</v>
          </cell>
          <cell r="G662">
            <v>800082791008</v>
          </cell>
          <cell r="H662" t="str">
            <v>นางสาว</v>
          </cell>
          <cell r="I662" t="str">
            <v>จุฑามาศ</v>
          </cell>
          <cell r="J662" t="str">
            <v>สุดใจ</v>
          </cell>
          <cell r="K662" t="str">
            <v xml:space="preserve">1 5099 01519 10 5 </v>
          </cell>
          <cell r="L662" t="str">
            <v>ช้างคลาน</v>
          </cell>
          <cell r="M662" t="str">
            <v>เชียงใหม่ 1</v>
          </cell>
          <cell r="N662">
            <v>8</v>
          </cell>
          <cell r="O662" t="str">
            <v>สินเชื่อธนาคารประชาชน</v>
          </cell>
          <cell r="P662" t="str">
            <v>1.บุคคลค้ำประกัน</v>
          </cell>
          <cell r="Q662">
            <v>106388</v>
          </cell>
          <cell r="R662">
            <v>34004.25</v>
          </cell>
          <cell r="S662" t="str">
            <v>แขวงเชียงใหม่</v>
          </cell>
          <cell r="T662" t="str">
            <v>ผบE7121</v>
          </cell>
          <cell r="U662">
            <v>2565</v>
          </cell>
          <cell r="V662" t="str">
            <v>ผบE247</v>
          </cell>
          <cell r="W662">
            <v>2566</v>
          </cell>
          <cell r="X662">
            <v>17</v>
          </cell>
          <cell r="Y662">
            <v>1</v>
          </cell>
          <cell r="Z662">
            <v>2566</v>
          </cell>
          <cell r="AA662"/>
          <cell r="AB662"/>
          <cell r="AC662"/>
          <cell r="AD662">
            <v>17</v>
          </cell>
          <cell r="AE662">
            <v>1</v>
          </cell>
          <cell r="AF662">
            <v>2566</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คำสั่งสืบทรัพย์วันที่ 24/2/2566//รายงานผลสืบทรัพย์วันที่ 14/6/2566</v>
          </cell>
          <cell r="BC662">
            <v>900</v>
          </cell>
          <cell r="BD662">
            <v>8</v>
          </cell>
          <cell r="BE662">
            <v>3</v>
          </cell>
          <cell r="BF662">
            <v>2567</v>
          </cell>
          <cell r="BG662">
            <v>0</v>
          </cell>
          <cell r="BH662" t="str">
            <v>-</v>
          </cell>
          <cell r="BI662" t="str">
            <v>-</v>
          </cell>
          <cell r="BJ662" t="str">
            <v>-</v>
          </cell>
          <cell r="BK662">
            <v>0</v>
          </cell>
          <cell r="BL662">
            <v>1105</v>
          </cell>
          <cell r="BM662">
            <v>0</v>
          </cell>
          <cell r="BN662" t="str">
            <v/>
          </cell>
          <cell r="BO662" t="str">
            <v/>
          </cell>
          <cell r="BP662" t="str">
            <v/>
          </cell>
          <cell r="BQ662" t="str">
            <v>-</v>
          </cell>
          <cell r="BR662" t="str">
            <v>-</v>
          </cell>
          <cell r="BS662" t="str">
            <v>-</v>
          </cell>
          <cell r="BT662" t="str">
            <v>นางสาวจุฑามาศ สุดใจ</v>
          </cell>
          <cell r="BU662">
            <v>883165010266</v>
          </cell>
          <cell r="BV662" t="str">
            <v>1.นางสาวจุฑามาศ  สุดใจ
2.นายกิตติชัย  ขันโท
3.นางสาวอัมพิกา  วิริยา</v>
          </cell>
          <cell r="BW662" t="str">
            <v>จำเลยที่ 1
จำเลยที่ 2
จำเลยที่ 3</v>
          </cell>
          <cell r="BX662" t="str">
            <v>1-5099-01519-10-5
1-5099-01390-13-7
1-5099-00257-29-8</v>
          </cell>
          <cell r="BY66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2121</v>
          </cell>
          <cell r="C663">
            <v>657</v>
          </cell>
          <cell r="D663">
            <v>24</v>
          </cell>
          <cell r="E663">
            <v>2</v>
          </cell>
          <cell r="F663">
            <v>2566</v>
          </cell>
          <cell r="G663">
            <v>800064708079</v>
          </cell>
          <cell r="H663" t="str">
            <v>นางสาว</v>
          </cell>
          <cell r="I663" t="str">
            <v>อำพร</v>
          </cell>
          <cell r="J663" t="str">
            <v>มูลปิน</v>
          </cell>
          <cell r="K663">
            <v>3500600246612</v>
          </cell>
          <cell r="L663" t="str">
            <v>ช้างคลาน</v>
          </cell>
          <cell r="M663" t="str">
            <v>เชียงใหม่ 1</v>
          </cell>
          <cell r="N663">
            <v>8</v>
          </cell>
          <cell r="O663" t="str">
            <v>สินเชื่อธนาคารประชาชน</v>
          </cell>
          <cell r="P663" t="str">
            <v>1.บุคคลค้ำประกัน</v>
          </cell>
          <cell r="Q663">
            <v>117764</v>
          </cell>
          <cell r="R663">
            <v>31378.400000000001</v>
          </cell>
          <cell r="S663" t="str">
            <v>แขวงเชียงใหม่</v>
          </cell>
          <cell r="T663" t="str">
            <v>ผบE7119</v>
          </cell>
          <cell r="U663">
            <v>2565</v>
          </cell>
          <cell r="V663" t="str">
            <v>ผบE201</v>
          </cell>
          <cell r="W663">
            <v>2566</v>
          </cell>
          <cell r="X663">
            <v>17</v>
          </cell>
          <cell r="Y663">
            <v>1</v>
          </cell>
          <cell r="Z663">
            <v>2566</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รายงานผลสืบทรัพย์วันที่ 17/5/2566</v>
          </cell>
          <cell r="BC663" t="str">
            <v/>
          </cell>
          <cell r="BD663" t="str">
            <v/>
          </cell>
          <cell r="BE663" t="str">
            <v/>
          </cell>
          <cell r="BF663" t="str">
            <v/>
          </cell>
          <cell r="BG663" t="str">
            <v/>
          </cell>
          <cell r="BH663" t="str">
            <v/>
          </cell>
          <cell r="BI663" t="str">
            <v/>
          </cell>
          <cell r="BJ663" t="str">
            <v/>
          </cell>
          <cell r="BK663" t="str">
            <v/>
          </cell>
          <cell r="BL663" t="str">
            <v/>
          </cell>
          <cell r="BM663" t="str">
            <v/>
          </cell>
          <cell r="BN663" t="str">
            <v/>
          </cell>
          <cell r="BO663" t="str">
            <v/>
          </cell>
          <cell r="BP663" t="str">
            <v/>
          </cell>
          <cell r="BQ663" t="str">
            <v/>
          </cell>
          <cell r="BR663" t="str">
            <v/>
          </cell>
          <cell r="BS663" t="str">
            <v/>
          </cell>
          <cell r="BT663" t="str">
            <v>นางสาวอำพร มูลปิน</v>
          </cell>
          <cell r="BU663">
            <v>883165010263</v>
          </cell>
          <cell r="BV663" t="str">
            <v>1.นางสาวอำพร  มูลปิน
2.นายบุญทา  ไชยมณี
3.นางรัศมี  เลวงค์
4.นายภรัณยู  ฮวดเจริญ</v>
          </cell>
          <cell r="BW663" t="str">
            <v>จำเลยที่ 1
คู่สมรสจำเลยที่ 1
จำเลยที่ 2
จำเลยที่ 3</v>
          </cell>
          <cell r="BX663" t="str">
            <v>3-5006-00246-61-2
3-5099-01267-57-9
3-5010-00105-30-0
1-5099-00200-03-2</v>
          </cell>
          <cell r="BY66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3" t="str">
            <v>ไม่พบ</v>
          </cell>
          <cell r="CA663"/>
          <cell r="CB663">
            <v>4</v>
          </cell>
          <cell r="CC663" t="str">
            <v>เกศินี</v>
          </cell>
          <cell r="CD663"/>
          <cell r="CE663"/>
          <cell r="CF663"/>
          <cell r="CG663"/>
          <cell r="CH663"/>
          <cell r="CI663"/>
          <cell r="CJ663"/>
          <cell r="CK663"/>
          <cell r="CL663"/>
          <cell r="CM663"/>
          <cell r="CN663"/>
          <cell r="CO663"/>
        </row>
        <row r="664">
          <cell r="B664">
            <v>2122</v>
          </cell>
          <cell r="C664">
            <v>658</v>
          </cell>
          <cell r="D664">
            <v>24</v>
          </cell>
          <cell r="E664">
            <v>2</v>
          </cell>
          <cell r="F664">
            <v>2566</v>
          </cell>
          <cell r="G664">
            <v>800072723409</v>
          </cell>
          <cell r="H664" t="str">
            <v>นาย</v>
          </cell>
          <cell r="I664" t="str">
            <v>เจษฎา</v>
          </cell>
          <cell r="J664" t="str">
            <v>สีมา</v>
          </cell>
          <cell r="K664">
            <v>1520700078464</v>
          </cell>
          <cell r="L664" t="str">
            <v>แม่ริม</v>
          </cell>
          <cell r="M664" t="str">
            <v>เชียงใหม่ 2</v>
          </cell>
          <cell r="N664">
            <v>8</v>
          </cell>
          <cell r="O664" t="str">
            <v>สินเชื่อธนาคารประชาชน</v>
          </cell>
          <cell r="P664" t="str">
            <v>1.บุคคลค้ำประกัน</v>
          </cell>
          <cell r="Q664">
            <v>128648.28</v>
          </cell>
          <cell r="R664">
            <v>46461.71</v>
          </cell>
          <cell r="S664" t="str">
            <v>แขวงลำปาง</v>
          </cell>
          <cell r="T664" t="str">
            <v>ผบE4211</v>
          </cell>
          <cell r="U664">
            <v>2565</v>
          </cell>
          <cell r="V664" t="str">
            <v>ผบE266</v>
          </cell>
          <cell r="W664">
            <v>2566</v>
          </cell>
          <cell r="X664">
            <v>23</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v>300</v>
          </cell>
          <cell r="BD664">
            <v>10</v>
          </cell>
          <cell r="BE664">
            <v>6</v>
          </cell>
          <cell r="BF664">
            <v>2567</v>
          </cell>
          <cell r="BG664">
            <v>0</v>
          </cell>
          <cell r="BH664" t="str">
            <v>-</v>
          </cell>
          <cell r="BI664" t="str">
            <v>-</v>
          </cell>
          <cell r="BJ664" t="str">
            <v>-</v>
          </cell>
          <cell r="BK664">
            <v>0</v>
          </cell>
          <cell r="BL664">
            <v>550</v>
          </cell>
          <cell r="BM664">
            <v>0</v>
          </cell>
          <cell r="BN664" t="str">
            <v/>
          </cell>
          <cell r="BO664" t="str">
            <v/>
          </cell>
          <cell r="BP664" t="str">
            <v/>
          </cell>
          <cell r="BQ664" t="str">
            <v>-</v>
          </cell>
          <cell r="BR664" t="str">
            <v>-</v>
          </cell>
          <cell r="BS664" t="str">
            <v>-</v>
          </cell>
          <cell r="BT664" t="str">
            <v>นายเจษฎา สีมา</v>
          </cell>
          <cell r="BU664">
            <v>883265010635</v>
          </cell>
          <cell r="BV664" t="str">
            <v>1.นายเจษฎา  สีมา</v>
          </cell>
          <cell r="BW664" t="str">
            <v>จำเลย</v>
          </cell>
          <cell r="BX664" t="str">
            <v>1-5207-00078-46-4</v>
          </cell>
          <cell r="BY664"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4" t="str">
            <v>ไม่พบ</v>
          </cell>
          <cell r="CA664"/>
          <cell r="CB664">
            <v>1</v>
          </cell>
          <cell r="CC664" t="str">
            <v>เกศินี</v>
          </cell>
          <cell r="CD664"/>
          <cell r="CE664"/>
          <cell r="CF664"/>
          <cell r="CG664"/>
          <cell r="CH664"/>
          <cell r="CI664"/>
          <cell r="CJ664"/>
          <cell r="CK664"/>
          <cell r="CL664"/>
          <cell r="CM664"/>
          <cell r="CN664"/>
          <cell r="CO664"/>
        </row>
        <row r="665">
          <cell r="B665">
            <v>2123</v>
          </cell>
          <cell r="C665">
            <v>659</v>
          </cell>
          <cell r="D665">
            <v>10</v>
          </cell>
          <cell r="E665">
            <v>4</v>
          </cell>
          <cell r="F665">
            <v>66</v>
          </cell>
          <cell r="G665">
            <v>800100932311</v>
          </cell>
          <cell r="H665" t="str">
            <v>นาย</v>
          </cell>
          <cell r="I665" t="str">
            <v>สยุมพร</v>
          </cell>
          <cell r="J665" t="str">
            <v>เขื่อนขัน</v>
          </cell>
          <cell r="K665" t="str">
            <v>1 5099 00763 88 6</v>
          </cell>
          <cell r="L665" t="str">
            <v>ดอยสะเก็ด</v>
          </cell>
          <cell r="M665" t="str">
            <v>เชียงใหม่ 2</v>
          </cell>
          <cell r="N665">
            <v>8</v>
          </cell>
          <cell r="O665" t="str">
            <v>สินเชื่อธนาคารประชาชน</v>
          </cell>
          <cell r="P665" t="str">
            <v>1.บุคคลค้ำประกัน</v>
          </cell>
          <cell r="Q665">
            <v>86053</v>
          </cell>
          <cell r="R665">
            <v>23476.560000000001</v>
          </cell>
          <cell r="S665" t="str">
            <v>แขวงเชียงใหม่</v>
          </cell>
          <cell r="T665" t="str">
            <v>ผบE7142</v>
          </cell>
          <cell r="U665">
            <v>2565</v>
          </cell>
          <cell r="V665" t="str">
            <v>ผบE228</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t="str">
            <v/>
          </cell>
          <cell r="BD665" t="str">
            <v/>
          </cell>
          <cell r="BE665" t="str">
            <v/>
          </cell>
          <cell r="BF665" t="str">
            <v/>
          </cell>
          <cell r="BG665" t="str">
            <v/>
          </cell>
          <cell r="BH665" t="str">
            <v/>
          </cell>
          <cell r="BI665" t="str">
            <v/>
          </cell>
          <cell r="BJ665" t="str">
            <v/>
          </cell>
          <cell r="BK665" t="str">
            <v/>
          </cell>
          <cell r="BL665" t="str">
            <v/>
          </cell>
          <cell r="BM665" t="str">
            <v/>
          </cell>
          <cell r="BN665" t="str">
            <v/>
          </cell>
          <cell r="BO665" t="str">
            <v/>
          </cell>
          <cell r="BP665" t="str">
            <v/>
          </cell>
          <cell r="BQ665" t="str">
            <v/>
          </cell>
          <cell r="BR665" t="str">
            <v/>
          </cell>
          <cell r="BS665" t="str">
            <v/>
          </cell>
          <cell r="BT665" t="str">
            <v>นายสยุมพร เขื่อนขัน</v>
          </cell>
          <cell r="BU665">
            <v>883265010429</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2124</v>
          </cell>
          <cell r="C666">
            <v>660</v>
          </cell>
          <cell r="D666">
            <v>3</v>
          </cell>
          <cell r="E666">
            <v>3</v>
          </cell>
          <cell r="F666">
            <v>2566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คำสั่งดำเนินการ3/3/2566//รายงานสืบทรัพย์วันที่ 18/7/2566</v>
          </cell>
          <cell r="BC666">
            <v>1200</v>
          </cell>
          <cell r="BD666">
            <v>10</v>
          </cell>
          <cell r="BE666">
            <v>6</v>
          </cell>
          <cell r="BF666">
            <v>2567</v>
          </cell>
          <cell r="BG666">
            <v>0</v>
          </cell>
          <cell r="BH666" t="str">
            <v>-</v>
          </cell>
          <cell r="BI666" t="str">
            <v>-</v>
          </cell>
          <cell r="BJ666" t="str">
            <v>-</v>
          </cell>
          <cell r="BK666">
            <v>0</v>
          </cell>
          <cell r="BL666">
            <v>1315</v>
          </cell>
          <cell r="BM666">
            <v>0</v>
          </cell>
          <cell r="BN666" t="str">
            <v/>
          </cell>
          <cell r="BO666" t="str">
            <v/>
          </cell>
          <cell r="BP666" t="str">
            <v/>
          </cell>
          <cell r="BQ666" t="str">
            <v>-</v>
          </cell>
          <cell r="BR666" t="str">
            <v>-</v>
          </cell>
          <cell r="BS666" t="str">
            <v>-</v>
          </cell>
          <cell r="BT666" t="str">
            <v>นายสยุมพร เขื่อนขัน</v>
          </cell>
          <cell r="BU666">
            <v>883265010429</v>
          </cell>
          <cell r="BV666" t="str">
            <v>1.นายสยุมพร  เขื่อนขัน
2.นายปฐมพงศ์  ถมมา
3.นางธารารัตน์  นิมะวัฒนะ
4.นายสุกิจ  นิมะวัฒนะ</v>
          </cell>
          <cell r="BW666" t="str">
            <v>จำเลยที่ 1
จำเลยที่ 2
จำเลยที่ 3
คู่สมรสจำเลยที่ 3</v>
          </cell>
          <cell r="BX666" t="str">
            <v>1-5099-00763-88-6
3-5005-00295-25-5
3-1302-00331-39-0
3-1014-00430-21-0</v>
          </cell>
          <cell r="BY666"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2125</v>
          </cell>
          <cell r="C667">
            <v>661</v>
          </cell>
          <cell r="D667">
            <v>24</v>
          </cell>
          <cell r="E667">
            <v>3</v>
          </cell>
          <cell r="F667">
            <v>2566</v>
          </cell>
          <cell r="G667">
            <v>800038885581</v>
          </cell>
          <cell r="H667" t="str">
            <v>นาย</v>
          </cell>
          <cell r="I667" t="str">
            <v>สรายุทธ์</v>
          </cell>
          <cell r="J667" t="str">
            <v>อยู่คง</v>
          </cell>
          <cell r="K667">
            <v>3600400463635</v>
          </cell>
          <cell r="L667" t="str">
            <v>บวกครกหลวง</v>
          </cell>
          <cell r="M667" t="str">
            <v>เชียงใหม่ 3</v>
          </cell>
          <cell r="N667">
            <v>8</v>
          </cell>
          <cell r="O667" t="str">
            <v>สินเชื่อธนาคารประชาชน</v>
          </cell>
          <cell r="P667" t="str">
            <v>1.บุคคลค้ำประกัน</v>
          </cell>
          <cell r="Q667">
            <v>86053</v>
          </cell>
          <cell r="R667">
            <v>23476.560000000001</v>
          </cell>
          <cell r="S667" t="str">
            <v>จังหวัดลำพูน</v>
          </cell>
          <cell r="T667" t="str">
            <v>ผบ.3281</v>
          </cell>
          <cell r="U667">
            <v>2558</v>
          </cell>
          <cell r="V667" t="str">
            <v>ผบ.8138</v>
          </cell>
          <cell r="W667">
            <v>2559</v>
          </cell>
          <cell r="X667">
            <v>25</v>
          </cell>
          <cell r="Y667">
            <v>1</v>
          </cell>
          <cell r="Z667">
            <v>2559</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คำสั่งดำเนินการ24/3/2566//รายงานสืบทรัพย์วันที่ 19/9/2566</v>
          </cell>
          <cell r="BC667">
            <v>1200</v>
          </cell>
          <cell r="BD667">
            <v>27</v>
          </cell>
          <cell r="BE667">
            <v>3</v>
          </cell>
          <cell r="BF667">
            <v>2567</v>
          </cell>
          <cell r="BG667">
            <v>0</v>
          </cell>
          <cell r="BH667" t="str">
            <v>-</v>
          </cell>
          <cell r="BI667" t="str">
            <v>-</v>
          </cell>
          <cell r="BJ667" t="str">
            <v>-</v>
          </cell>
          <cell r="BK667">
            <v>0</v>
          </cell>
          <cell r="BL667">
            <v>1625</v>
          </cell>
          <cell r="BM667">
            <v>0</v>
          </cell>
          <cell r="BN667" t="str">
            <v/>
          </cell>
          <cell r="BO667" t="str">
            <v/>
          </cell>
          <cell r="BP667" t="str">
            <v/>
          </cell>
          <cell r="BQ667" t="str">
            <v>-</v>
          </cell>
          <cell r="BR667" t="str">
            <v>-</v>
          </cell>
          <cell r="BS667" t="str">
            <v>-</v>
          </cell>
          <cell r="BT667" t="str">
            <v>นายสรายุทธ์ อยู่คง</v>
          </cell>
          <cell r="BU667">
            <v>823658010221</v>
          </cell>
          <cell r="BV667" t="str">
            <v>1.นายอมรานันท์ อยู่คง
2.นางสาวตะวัน เหลาหวายนอก
3.นายปกรณ์ ทิพย์วงค์
4.นางสาวตุลจักร หลวงจันทร์</v>
          </cell>
          <cell r="BW667" t="str">
            <v>จำเลยที่ 1
คู่สมรสจำเลยที่ 1
จำเลยที่ 2
จำเลยที่ 3</v>
          </cell>
          <cell r="BX667" t="str">
            <v xml:space="preserve">3-6004-00463-5
1-1999-00062-83-1
3-5012-00697-27-8
3-5007-00146-97-1
</v>
          </cell>
          <cell r="BY6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7" t="str">
            <v>พบ</v>
          </cell>
          <cell r="CA667"/>
          <cell r="CB667"/>
          <cell r="CC667" t="str">
            <v>เกศินี</v>
          </cell>
          <cell r="CD667"/>
          <cell r="CE667"/>
          <cell r="CF667"/>
          <cell r="CG667"/>
          <cell r="CH667"/>
          <cell r="CI667"/>
          <cell r="CJ667"/>
          <cell r="CK667"/>
          <cell r="CL667"/>
          <cell r="CM667"/>
          <cell r="CN667"/>
          <cell r="CO667"/>
        </row>
        <row r="668">
          <cell r="B668">
            <v>2126</v>
          </cell>
          <cell r="C668">
            <v>662</v>
          </cell>
          <cell r="D668">
            <v>24</v>
          </cell>
          <cell r="E668">
            <v>3</v>
          </cell>
          <cell r="F668">
            <v>2566</v>
          </cell>
          <cell r="G668">
            <v>800029173625</v>
          </cell>
          <cell r="H668" t="str">
            <v>นาย</v>
          </cell>
          <cell r="I668" t="str">
            <v>สุชัย</v>
          </cell>
          <cell r="J668" t="str">
            <v>จันทร์เปรียง</v>
          </cell>
          <cell r="K668" t="str">
            <v>5 3317 0023 14 2</v>
          </cell>
          <cell r="L668" t="str">
            <v>บวกครกหลวง</v>
          </cell>
          <cell r="M668" t="str">
            <v>เชียงใหม่ 3</v>
          </cell>
          <cell r="N668">
            <v>8</v>
          </cell>
          <cell r="O668" t="str">
            <v>สินเชื่อธนาคารประชาชน</v>
          </cell>
          <cell r="P668" t="str">
            <v>1.บุคคลค้ำประกัน</v>
          </cell>
          <cell r="Q668">
            <v>86053</v>
          </cell>
          <cell r="R668">
            <v>23476.560000000001</v>
          </cell>
          <cell r="S668" t="str">
            <v>จังหวัดศรีสะเกษ</v>
          </cell>
          <cell r="T668" t="str">
            <v>ผบ.5923</v>
          </cell>
          <cell r="U668">
            <v>2558</v>
          </cell>
          <cell r="V668" t="str">
            <v>ผบ.236</v>
          </cell>
          <cell r="W668">
            <v>2559</v>
          </cell>
          <cell r="X668">
            <v>1</v>
          </cell>
          <cell r="Y668">
            <v>2</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8/8/2566</v>
          </cell>
          <cell r="BC668" t="str">
            <v/>
          </cell>
          <cell r="BD668" t="str">
            <v/>
          </cell>
          <cell r="BE668" t="str">
            <v/>
          </cell>
          <cell r="BF668" t="str">
            <v/>
          </cell>
          <cell r="BG668" t="str">
            <v/>
          </cell>
          <cell r="BH668" t="str">
            <v/>
          </cell>
          <cell r="BI668" t="str">
            <v/>
          </cell>
          <cell r="BJ668" t="str">
            <v/>
          </cell>
          <cell r="BK668" t="str">
            <v/>
          </cell>
          <cell r="BL668" t="str">
            <v/>
          </cell>
          <cell r="BM668" t="str">
            <v/>
          </cell>
          <cell r="BN668" t="str">
            <v/>
          </cell>
          <cell r="BO668" t="str">
            <v/>
          </cell>
          <cell r="BP668" t="str">
            <v/>
          </cell>
          <cell r="BQ668" t="str">
            <v/>
          </cell>
          <cell r="BR668" t="str">
            <v/>
          </cell>
          <cell r="BS668" t="str">
            <v/>
          </cell>
          <cell r="BT668" t="str">
            <v>นายสุชัย จันทร์เปรียง</v>
          </cell>
          <cell r="BU668">
            <v>823658010357</v>
          </cell>
          <cell r="BV668"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8" t="str">
            <v>จำเลยที่ 1
คู่สมรสจำเลยที่ 1
จำเลยที่ 2
คู่สมรสจำเลยที่ 2
จำเลยที่ 3</v>
          </cell>
          <cell r="BX668" t="str">
            <v>5-3317-00023-14-2
3-5099-01151-92-9
5-4017-00008-71-1
1-5399-00140-22-6
1-5016-00001-30-4</v>
          </cell>
          <cell r="BY668"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8" t="str">
            <v>ไม่พบ</v>
          </cell>
          <cell r="CA668"/>
          <cell r="CB668"/>
          <cell r="CC668" t="str">
            <v>เกศินี</v>
          </cell>
          <cell r="CD668"/>
          <cell r="CE668"/>
          <cell r="CF668"/>
          <cell r="CG668"/>
          <cell r="CH668"/>
          <cell r="CI668"/>
          <cell r="CJ668"/>
          <cell r="CK668"/>
          <cell r="CL668"/>
          <cell r="CM668"/>
          <cell r="CN668"/>
          <cell r="CO668"/>
        </row>
        <row r="669">
          <cell r="B669">
            <v>2127</v>
          </cell>
          <cell r="C669">
            <v>663</v>
          </cell>
          <cell r="D669">
            <v>24</v>
          </cell>
          <cell r="E669">
            <v>3</v>
          </cell>
          <cell r="F669">
            <v>2566</v>
          </cell>
          <cell r="G669">
            <v>800030195104</v>
          </cell>
          <cell r="H669" t="str">
            <v>นางสาว</v>
          </cell>
          <cell r="I669" t="str">
            <v>ศิริพร</v>
          </cell>
          <cell r="J669" t="str">
            <v>จะหย่อ</v>
          </cell>
          <cell r="K669">
            <v>1500600005376</v>
          </cell>
          <cell r="L669" t="str">
            <v>บวกครกหลวง</v>
          </cell>
          <cell r="M669" t="str">
            <v>เชียงใหม่ 3</v>
          </cell>
          <cell r="N669">
            <v>8</v>
          </cell>
          <cell r="O669" t="str">
            <v>สินเชื่อธนาคารประชาชน</v>
          </cell>
          <cell r="P669" t="str">
            <v>1.บุคคลค้ำประกัน</v>
          </cell>
          <cell r="Q669">
            <v>38000</v>
          </cell>
          <cell r="R669">
            <v>5732.5</v>
          </cell>
          <cell r="S669" t="str">
            <v>แขวงเชียงใหม่</v>
          </cell>
          <cell r="T669" t="str">
            <v>ผบ.10412</v>
          </cell>
          <cell r="U669">
            <v>2558</v>
          </cell>
          <cell r="V669" t="str">
            <v>ผบ.976</v>
          </cell>
          <cell r="W669">
            <v>2559</v>
          </cell>
          <cell r="X669">
            <v>25</v>
          </cell>
          <cell r="Y669">
            <v>1</v>
          </cell>
          <cell r="Z669">
            <v>2559</v>
          </cell>
          <cell r="AA669">
            <v>16</v>
          </cell>
          <cell r="AB669">
            <v>2</v>
          </cell>
          <cell r="AC669">
            <v>2559</v>
          </cell>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 24/3/2566//รายงานสืบทรัพย์วันที่ 19/9/2566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นางสาวศิริพร จะหย่อ</v>
          </cell>
          <cell r="BU669">
            <v>823658010494</v>
          </cell>
          <cell r="BV669" t="str">
            <v>1.นางสาวศิริพร จะหย่อ
2.นายวุฒิกร คำหล้า
3.นางสาวจันทร์จิรา บุญเป็ง
4.นายณรงค์ฤทธิ์ คำหล้า
5.นางสาวธนิดา คำหล้า</v>
          </cell>
          <cell r="BW669" t="str">
            <v>จำเลยที่ 1
จำเลยที่ 2
คู่สมรสจำเลยที่ 2
จำเลยที่ 3
คู่สมรสจำเลยที่ 3</v>
          </cell>
          <cell r="BX669" t="str">
            <v xml:space="preserve">1-5006-00005-37-6
3-5014-00137-16-1
1-5099-00226-62-7
1-5099-00632-55-2
1-5099-00818-58-3
</v>
          </cell>
          <cell r="BY66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69" t="str">
            <v>พบ</v>
          </cell>
          <cell r="CA669"/>
          <cell r="CB669"/>
          <cell r="CC669" t="str">
            <v>เกศินี</v>
          </cell>
          <cell r="CD669"/>
          <cell r="CE669"/>
          <cell r="CF669"/>
          <cell r="CG669"/>
          <cell r="CH669"/>
          <cell r="CI669"/>
          <cell r="CJ669"/>
          <cell r="CK669"/>
          <cell r="CL669"/>
          <cell r="CM669"/>
          <cell r="CN669"/>
          <cell r="CO669"/>
        </row>
        <row r="670">
          <cell r="B670">
            <v>2128</v>
          </cell>
          <cell r="C670">
            <v>664</v>
          </cell>
          <cell r="D670">
            <v>24</v>
          </cell>
          <cell r="E670">
            <v>3</v>
          </cell>
          <cell r="F670">
            <v>2566</v>
          </cell>
          <cell r="G670">
            <v>800046636083</v>
          </cell>
          <cell r="H670" t="str">
            <v>นางสาว</v>
          </cell>
          <cell r="I670" t="str">
            <v>ภรณ์ทิพย์</v>
          </cell>
          <cell r="J670" t="str">
            <v>ศรสวรรค์</v>
          </cell>
          <cell r="K670">
            <v>1509900688469</v>
          </cell>
          <cell r="L670" t="str">
            <v>บวกครกหลวง</v>
          </cell>
          <cell r="M670" t="str">
            <v>เชียงใหม่ 3</v>
          </cell>
          <cell r="N670">
            <v>8</v>
          </cell>
          <cell r="O670" t="str">
            <v>สินเชื่อธนาคารประชาชน</v>
          </cell>
          <cell r="P670" t="str">
            <v>1.บุคคลค้ำประกัน</v>
          </cell>
          <cell r="Q670">
            <v>25692.2</v>
          </cell>
          <cell r="R670">
            <v>1355.44</v>
          </cell>
          <cell r="S670" t="str">
            <v>แขวงเชียงใหม่</v>
          </cell>
          <cell r="T670" t="str">
            <v>ผบ.10413</v>
          </cell>
          <cell r="U670">
            <v>2558</v>
          </cell>
          <cell r="V670" t="str">
            <v>ผบ.957</v>
          </cell>
          <cell r="W670">
            <v>2559</v>
          </cell>
          <cell r="X670">
            <v>16</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t="str">
            <v/>
          </cell>
          <cell r="BD670" t="str">
            <v/>
          </cell>
          <cell r="BE670" t="str">
            <v/>
          </cell>
          <cell r="BF670" t="str">
            <v/>
          </cell>
          <cell r="BG670" t="str">
            <v/>
          </cell>
          <cell r="BH670" t="str">
            <v/>
          </cell>
          <cell r="BI670" t="str">
            <v/>
          </cell>
          <cell r="BJ670" t="str">
            <v/>
          </cell>
          <cell r="BK670" t="str">
            <v/>
          </cell>
          <cell r="BL670" t="str">
            <v/>
          </cell>
          <cell r="BM670" t="str">
            <v/>
          </cell>
          <cell r="BN670" t="str">
            <v/>
          </cell>
          <cell r="BO670" t="str">
            <v/>
          </cell>
          <cell r="BP670" t="str">
            <v/>
          </cell>
          <cell r="BQ670" t="str">
            <v/>
          </cell>
          <cell r="BR670" t="str">
            <v/>
          </cell>
          <cell r="BS670" t="str">
            <v/>
          </cell>
          <cell r="BT670" t="str">
            <v>นางสาวภรณ์ทิพย์ ศรสวรรค์</v>
          </cell>
          <cell r="BU670">
            <v>823658010496</v>
          </cell>
          <cell r="BV670" t="str">
            <v>1.นางสวภรณ์ทิพย์  ศรสวรรค์
2.ด.ต.สุวิทย์  ขันทอง
3.นางกรรฺการ์  ขันทอง
4.นางสายทิพย์  เอื้องเงิน</v>
          </cell>
          <cell r="BW670" t="str">
            <v>จำเลยที่ 1
จำเลยที่ 2
คู่สมรสจำเลยที่ 2
จำเลยที่ 3</v>
          </cell>
          <cell r="BX670" t="str">
            <v>1-5099-00688-46-9
3-7703-00212-14-1
3-5012-01041-93-7
5-5019-00024-35-3</v>
          </cell>
          <cell r="BY67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0" t="str">
            <v>ไม่พบ</v>
          </cell>
          <cell r="CA670" t="str">
            <v>พบ</v>
          </cell>
          <cell r="CB670"/>
          <cell r="CC670" t="str">
            <v>เกศินี</v>
          </cell>
          <cell r="CD670"/>
          <cell r="CE670"/>
          <cell r="CF670"/>
          <cell r="CG670"/>
          <cell r="CH670"/>
          <cell r="CI670"/>
          <cell r="CJ670"/>
          <cell r="CK670"/>
        </row>
        <row r="671">
          <cell r="B671">
            <v>2129</v>
          </cell>
          <cell r="C671">
            <v>665</v>
          </cell>
          <cell r="D671">
            <v>24</v>
          </cell>
          <cell r="E671">
            <v>3</v>
          </cell>
          <cell r="F671">
            <v>2566</v>
          </cell>
          <cell r="G671">
            <v>800026096977</v>
          </cell>
          <cell r="H671" t="str">
            <v>นาย</v>
          </cell>
          <cell r="I671" t="str">
            <v>ธนาวุฒิ</v>
          </cell>
          <cell r="J671" t="str">
            <v>วงค์ถาติ๊บ</v>
          </cell>
          <cell r="K671">
            <v>1540500045805</v>
          </cell>
          <cell r="L671" t="str">
            <v>บวกครกหลวง</v>
          </cell>
          <cell r="M671" t="str">
            <v>เชียงใหม่ 3</v>
          </cell>
          <cell r="N671">
            <v>8</v>
          </cell>
          <cell r="O671" t="str">
            <v>สินเชื่อธนาคารประชาชน</v>
          </cell>
          <cell r="P671" t="str">
            <v>1.บุคคลค้ำประกัน</v>
          </cell>
          <cell r="Q671">
            <v>66076.5</v>
          </cell>
          <cell r="R671">
            <v>7601.67</v>
          </cell>
          <cell r="S671" t="str">
            <v>จังหวัดลำพูน</v>
          </cell>
          <cell r="T671" t="str">
            <v>ผบ.3280</v>
          </cell>
          <cell r="U671">
            <v>2558</v>
          </cell>
          <cell r="V671" t="str">
            <v>ผบ.695</v>
          </cell>
          <cell r="W671">
            <v>2559</v>
          </cell>
          <cell r="X671"/>
          <cell r="Y671"/>
          <cell r="Z671"/>
          <cell r="AA671">
            <v>20</v>
          </cell>
          <cell r="AB671">
            <v>4</v>
          </cell>
          <cell r="AC671">
            <v>2558</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19/9/2566</v>
          </cell>
          <cell r="BC671">
            <v>1200</v>
          </cell>
          <cell r="BD671">
            <v>27</v>
          </cell>
          <cell r="BE671">
            <v>3</v>
          </cell>
          <cell r="BF671">
            <v>2567</v>
          </cell>
          <cell r="BG671">
            <v>0</v>
          </cell>
          <cell r="BH671" t="str">
            <v>-</v>
          </cell>
          <cell r="BI671" t="str">
            <v>-</v>
          </cell>
          <cell r="BJ671" t="str">
            <v>-</v>
          </cell>
          <cell r="BK671">
            <v>0</v>
          </cell>
          <cell r="BL671">
            <v>1800</v>
          </cell>
          <cell r="BM671">
            <v>0</v>
          </cell>
          <cell r="BN671" t="str">
            <v/>
          </cell>
          <cell r="BO671" t="str">
            <v/>
          </cell>
          <cell r="BP671" t="str">
            <v/>
          </cell>
          <cell r="BQ671" t="str">
            <v>-</v>
          </cell>
          <cell r="BR671" t="str">
            <v>-</v>
          </cell>
          <cell r="BS671" t="str">
            <v>-</v>
          </cell>
          <cell r="BT671" t="str">
            <v>นายธนาวุฒิ วงค์ถาติ๊บ</v>
          </cell>
          <cell r="BU671">
            <v>823658010225</v>
          </cell>
          <cell r="BV671" t="str">
            <v xml:space="preserve">1.นายธนาวุฒิ วงค์ถาติ๊บ
2.นางสาวศรีภิญญารัฎฐ์ พิทักษ์ชาญชัยกุล
3.นายนิรุจน์ แจ่มจำรัส
4.นางสาวณัฐษิฎา โวทวี
</v>
          </cell>
          <cell r="BW671" t="str">
            <v>จำเลยที่1
จำเลยที่ 2
จำเลยที่ 3
คู่สมรสจำเลยที่ 3</v>
          </cell>
          <cell r="BX671" t="str">
            <v>1-5405-00045-80-5
1-5099-00521-71-8
3-1009-03364-89-5
1-1005-00023-76-7</v>
          </cell>
          <cell r="BY671"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1" t="str">
            <v>พบทรัพย์</v>
          </cell>
          <cell r="CA671"/>
          <cell r="CB671"/>
          <cell r="CC671" t="str">
            <v>เกศินี</v>
          </cell>
          <cell r="CD671"/>
          <cell r="CE671"/>
          <cell r="CF671"/>
          <cell r="CG671"/>
          <cell r="CH671"/>
          <cell r="CI671"/>
          <cell r="CJ671"/>
          <cell r="CK671"/>
        </row>
        <row r="672">
          <cell r="B672">
            <v>2130</v>
          </cell>
          <cell r="C672">
            <v>666</v>
          </cell>
          <cell r="D672">
            <v>24</v>
          </cell>
          <cell r="E672">
            <v>3</v>
          </cell>
          <cell r="F672">
            <v>2566</v>
          </cell>
          <cell r="G672">
            <v>800026779457</v>
          </cell>
          <cell r="H672" t="str">
            <v>นางสาว</v>
          </cell>
          <cell r="I672" t="str">
            <v>วิไลพร</v>
          </cell>
          <cell r="J672" t="str">
            <v>เชื้อลอง</v>
          </cell>
          <cell r="K672">
            <v>1521200042755</v>
          </cell>
          <cell r="L672" t="str">
            <v>บวกครกหลวง</v>
          </cell>
          <cell r="M672" t="str">
            <v>เชียงใหม่ 3</v>
          </cell>
          <cell r="N672">
            <v>8</v>
          </cell>
          <cell r="O672" t="str">
            <v>สินเชื่อธนาคารประชาชน</v>
          </cell>
          <cell r="P672" t="str">
            <v>1.บุคคลค้ำประกัน</v>
          </cell>
          <cell r="Q672">
            <v>61659</v>
          </cell>
          <cell r="R672">
            <v>5325.9</v>
          </cell>
          <cell r="S672" t="str">
            <v>แขวงลำปาง</v>
          </cell>
          <cell r="T672" t="str">
            <v>ผบ.4451</v>
          </cell>
          <cell r="U672">
            <v>2558</v>
          </cell>
          <cell r="V672" t="str">
            <v>ผบ.201</v>
          </cell>
          <cell r="W672">
            <v>2559</v>
          </cell>
          <cell r="X672">
            <v>25</v>
          </cell>
          <cell r="Y672">
            <v>1</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คำสั่งดำเนินการ20/3/2566//รายงานสืบทรัพย์วันที่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นางสาววิไลพร เชื้อลอง</v>
          </cell>
          <cell r="BU672">
            <v>823658010088</v>
          </cell>
          <cell r="BV672" t="str">
            <v>1.นางสาววิไลพร  เชื้อลอง
2.นางสาวทัศนีย์  สุเป็ง
3.นางสาวพรรณี  บังวรรณ</v>
          </cell>
          <cell r="BW672" t="str">
            <v>จำเลยที่ 1
จำเลยที่ 2
จำเลยที่ 3</v>
          </cell>
          <cell r="BX672" t="str">
            <v>1-5212-00042-75-5
1-5004-00077-49-7
1-5003-00075-04-2</v>
          </cell>
          <cell r="BY672"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2" t="str">
            <v>ไม่พบ</v>
          </cell>
          <cell r="CA672"/>
          <cell r="CB672"/>
          <cell r="CC672" t="str">
            <v>เกศินี</v>
          </cell>
          <cell r="CD672"/>
          <cell r="CE672"/>
          <cell r="CF672"/>
          <cell r="CG672"/>
          <cell r="CH672"/>
          <cell r="CI672"/>
          <cell r="CJ672"/>
          <cell r="CK672"/>
        </row>
        <row r="673">
          <cell r="B673">
            <v>2131</v>
          </cell>
          <cell r="C673">
            <v>667</v>
          </cell>
          <cell r="D673">
            <v>24</v>
          </cell>
          <cell r="E673">
            <v>3</v>
          </cell>
          <cell r="F673">
            <v>2566</v>
          </cell>
          <cell r="G673">
            <v>800035221491</v>
          </cell>
          <cell r="H673" t="str">
            <v>นางสาว</v>
          </cell>
          <cell r="I673" t="str">
            <v>ไพริน</v>
          </cell>
          <cell r="J673" t="str">
            <v>ปรางค์มณี</v>
          </cell>
          <cell r="K673">
            <v>3100202948831</v>
          </cell>
          <cell r="L673" t="str">
            <v>บวกครกหลวง</v>
          </cell>
          <cell r="M673" t="str">
            <v>เชียงใหม่ 3</v>
          </cell>
          <cell r="N673">
            <v>8</v>
          </cell>
          <cell r="O673" t="str">
            <v>สินเชื่อธนาคารประชาชน</v>
          </cell>
          <cell r="P673" t="str">
            <v>1.บุคคลค้ำประกัน</v>
          </cell>
          <cell r="Q673">
            <v>48562.080000000002</v>
          </cell>
          <cell r="R673">
            <v>3989.48</v>
          </cell>
          <cell r="S673" t="str">
            <v>แขวงเชียงใหม่</v>
          </cell>
          <cell r="T673" t="str">
            <v>ผบ.1311</v>
          </cell>
          <cell r="U673">
            <v>2558</v>
          </cell>
          <cell r="V673" t="str">
            <v>ผบ.2107</v>
          </cell>
          <cell r="W673">
            <v>2558</v>
          </cell>
          <cell r="X673">
            <v>23</v>
          </cell>
          <cell r="Y673">
            <v>4</v>
          </cell>
          <cell r="Z673">
            <v>2558</v>
          </cell>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8/8/2566</v>
          </cell>
          <cell r="BC673">
            <v>600</v>
          </cell>
          <cell r="BD673">
            <v>27</v>
          </cell>
          <cell r="BE673">
            <v>3</v>
          </cell>
          <cell r="BF673">
            <v>2567</v>
          </cell>
          <cell r="BG673">
            <v>0</v>
          </cell>
          <cell r="BH673" t="str">
            <v>-</v>
          </cell>
          <cell r="BI673" t="str">
            <v>-</v>
          </cell>
          <cell r="BJ673" t="str">
            <v>-</v>
          </cell>
          <cell r="BK673">
            <v>0</v>
          </cell>
          <cell r="BL673">
            <v>605</v>
          </cell>
          <cell r="BM673">
            <v>0</v>
          </cell>
          <cell r="BN673" t="str">
            <v/>
          </cell>
          <cell r="BO673" t="str">
            <v/>
          </cell>
          <cell r="BP673" t="str">
            <v/>
          </cell>
          <cell r="BQ673" t="str">
            <v>-</v>
          </cell>
          <cell r="BR673" t="str">
            <v>-</v>
          </cell>
          <cell r="BS673" t="str">
            <v>-</v>
          </cell>
          <cell r="BT673" t="str">
            <v>นางสาวไพริน ปรางค์มณี</v>
          </cell>
          <cell r="BU673">
            <v>823658010021</v>
          </cell>
          <cell r="BV673" t="str">
            <v>1.นางสาวไพริน  ปรางค์มณี
2.นางวาสนา  กรัมพัด</v>
          </cell>
          <cell r="BW673" t="str">
            <v>จำเลยที่ 1
จำเลยที่ 2</v>
          </cell>
          <cell r="BX673" t="str">
            <v>3-1002-02948-83-1
3-5099-00218-01-9</v>
          </cell>
          <cell r="BY673"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3" t="str">
            <v>ไม่พบ</v>
          </cell>
          <cell r="CA673"/>
          <cell r="CB673"/>
          <cell r="CC673"/>
          <cell r="CD673"/>
          <cell r="CE673"/>
          <cell r="CF673"/>
          <cell r="CG673"/>
          <cell r="CH673"/>
          <cell r="CI673"/>
          <cell r="CJ673"/>
          <cell r="CK673"/>
        </row>
        <row r="674">
          <cell r="B674">
            <v>2132</v>
          </cell>
          <cell r="C674">
            <v>668</v>
          </cell>
          <cell r="D674">
            <v>24</v>
          </cell>
          <cell r="E674">
            <v>3</v>
          </cell>
          <cell r="F674">
            <v>2566</v>
          </cell>
          <cell r="G674">
            <v>839751007171</v>
          </cell>
          <cell r="H674" t="str">
            <v>นาย</v>
          </cell>
          <cell r="I674" t="str">
            <v>อนันท์</v>
          </cell>
          <cell r="J674" t="str">
            <v>ฝั้นสาย</v>
          </cell>
          <cell r="K674">
            <v>3520200057201</v>
          </cell>
          <cell r="L674" t="str">
            <v>บวกครกหลวง</v>
          </cell>
          <cell r="M674" t="str">
            <v>เชียงใหม่ 3</v>
          </cell>
          <cell r="N674">
            <v>8</v>
          </cell>
          <cell r="O674" t="str">
            <v>สวัสดิการ</v>
          </cell>
          <cell r="P674" t="str">
            <v>1.บุคคลค้ำประกัน</v>
          </cell>
          <cell r="Q674">
            <v>126516.58</v>
          </cell>
          <cell r="R674">
            <v>27569.35</v>
          </cell>
          <cell r="S674" t="str">
            <v>แขวงลำปาง</v>
          </cell>
          <cell r="T674" t="str">
            <v>ผบ.4911</v>
          </cell>
          <cell r="U674">
            <v>2558</v>
          </cell>
          <cell r="V674" t="str">
            <v>ผบ.301</v>
          </cell>
          <cell r="W674">
            <v>2559</v>
          </cell>
          <cell r="X674">
            <v>25</v>
          </cell>
          <cell r="Y674">
            <v>1</v>
          </cell>
          <cell r="Z674">
            <v>2559</v>
          </cell>
          <cell r="AA674">
            <v>26</v>
          </cell>
          <cell r="AB674">
            <v>1</v>
          </cell>
          <cell r="AC674">
            <v>2559</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19/9/2566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นายอนันท์ ฝั้นสาย</v>
          </cell>
          <cell r="BU674">
            <v>823658010080</v>
          </cell>
          <cell r="BV674" t="str">
            <v>1.นายอนันท์ ฝั้นสาย
2.นางมาลี ฝั้นสาย
3.นายสว่าง อินต๊ะปะ
4.นางพรรณี อินต๊ะปะ</v>
          </cell>
          <cell r="BW674" t="str">
            <v>จำเลยที่1
คู่สมรสจำเลยที่ 1
จำเลยที่ 2
คู่สมรสจำเลยที่ 2</v>
          </cell>
          <cell r="BX674" t="str">
            <v>3-5202-00057-20-1
3-5704-00690-37-3
3-5208-00108-46-9
3-5801-00042-30-9</v>
          </cell>
          <cell r="BY674"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4" t="str">
            <v>พบ</v>
          </cell>
          <cell r="CA674"/>
          <cell r="CB674"/>
          <cell r="CC674"/>
          <cell r="CD674"/>
          <cell r="CE674"/>
          <cell r="CF674"/>
          <cell r="CG674"/>
          <cell r="CH674"/>
          <cell r="CI674"/>
          <cell r="CJ674"/>
          <cell r="CK674"/>
        </row>
        <row r="675">
          <cell r="B675">
            <v>2133</v>
          </cell>
          <cell r="C675">
            <v>669</v>
          </cell>
          <cell r="D675">
            <v>24</v>
          </cell>
          <cell r="E675">
            <v>3</v>
          </cell>
          <cell r="F675">
            <v>2566</v>
          </cell>
          <cell r="G675">
            <v>800028364373</v>
          </cell>
          <cell r="H675" t="str">
            <v>นาย</v>
          </cell>
          <cell r="I675" t="str">
            <v>สมชาย</v>
          </cell>
          <cell r="J675" t="str">
            <v>อินยง</v>
          </cell>
          <cell r="K675">
            <v>1559900039355</v>
          </cell>
          <cell r="L675" t="str">
            <v>บวกครกหลวง</v>
          </cell>
          <cell r="M675" t="str">
            <v>เชียงใหม่ 3</v>
          </cell>
          <cell r="N675">
            <v>8</v>
          </cell>
          <cell r="O675" t="str">
            <v>สินเชื่อธนาคารประชาชน</v>
          </cell>
          <cell r="P675" t="str">
            <v>1.บุคคลค้ำประกัน</v>
          </cell>
          <cell r="Q675">
            <v>58292.79</v>
          </cell>
          <cell r="R675">
            <v>6214.18</v>
          </cell>
          <cell r="S675" t="str">
            <v>แขวงเชียงใหม่</v>
          </cell>
          <cell r="T675" t="str">
            <v>ผบ.9472</v>
          </cell>
          <cell r="U675">
            <v>2558</v>
          </cell>
          <cell r="V675" t="str">
            <v>ผบ.405</v>
          </cell>
          <cell r="W675">
            <v>2559</v>
          </cell>
          <cell r="X675">
            <v>23</v>
          </cell>
          <cell r="Y675">
            <v>4</v>
          </cell>
          <cell r="Z675">
            <v>2558</v>
          </cell>
          <cell r="AA675">
            <v>28</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 24/3/2566//รายงานสืบทรัพย์วันที่ 19/9/2566</v>
          </cell>
          <cell r="BC675">
            <v>900</v>
          </cell>
          <cell r="BD675">
            <v>27</v>
          </cell>
          <cell r="BE675">
            <v>3</v>
          </cell>
          <cell r="BF675">
            <v>2567</v>
          </cell>
          <cell r="BG675">
            <v>0</v>
          </cell>
          <cell r="BH675" t="str">
            <v>-</v>
          </cell>
          <cell r="BI675" t="str">
            <v>-</v>
          </cell>
          <cell r="BJ675" t="str">
            <v>-</v>
          </cell>
          <cell r="BK675">
            <v>0</v>
          </cell>
          <cell r="BL675">
            <v>1405</v>
          </cell>
          <cell r="BM675">
            <v>0</v>
          </cell>
          <cell r="BN675" t="str">
            <v/>
          </cell>
          <cell r="BO675" t="str">
            <v/>
          </cell>
          <cell r="BP675" t="str">
            <v/>
          </cell>
          <cell r="BQ675" t="str">
            <v>-</v>
          </cell>
          <cell r="BR675" t="str">
            <v>-</v>
          </cell>
          <cell r="BS675" t="str">
            <v>-</v>
          </cell>
          <cell r="BT675" t="str">
            <v>นายสมชาย อินยง</v>
          </cell>
          <cell r="BU675">
            <v>823658010453</v>
          </cell>
          <cell r="BV675" t="str">
            <v xml:space="preserve">1.นายสมชาย อินยง
2.นางสาวอรุณี พันธ์ตง
3.นายฐากูร บุปผาลา
</v>
          </cell>
          <cell r="BW675" t="str">
            <v xml:space="preserve">จำเลยที่ 1
จำเลยที่ 2
จำเลยที่ 3
</v>
          </cell>
          <cell r="BX675" t="str">
            <v xml:space="preserve">1-5599-00039-35-5
1-3507-00006-89-9
1-3013-00153-32-1
</v>
          </cell>
          <cell r="BY675"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5" t="str">
            <v>พบ</v>
          </cell>
          <cell r="CA675"/>
          <cell r="CB675"/>
          <cell r="CC675"/>
          <cell r="CD675"/>
          <cell r="CE675"/>
          <cell r="CF675"/>
          <cell r="CG675"/>
          <cell r="CH675"/>
          <cell r="CI675"/>
          <cell r="CJ675"/>
          <cell r="CK675"/>
        </row>
        <row r="676">
          <cell r="B676">
            <v>2134</v>
          </cell>
          <cell r="C676">
            <v>670</v>
          </cell>
          <cell r="D676">
            <v>15</v>
          </cell>
          <cell r="E676">
            <v>3</v>
          </cell>
          <cell r="F676">
            <v>2566</v>
          </cell>
          <cell r="G676">
            <v>800016722517</v>
          </cell>
          <cell r="H676" t="str">
            <v>นาย</v>
          </cell>
          <cell r="I676" t="str">
            <v xml:space="preserve">ณัชชนนท์  </v>
          </cell>
          <cell r="J676" t="str">
            <v>แก่นใจ</v>
          </cell>
          <cell r="K676">
            <v>1559900006147</v>
          </cell>
          <cell r="L676" t="str">
            <v>สารภี</v>
          </cell>
          <cell r="M676" t="str">
            <v>เชียงใหม่ 3</v>
          </cell>
          <cell r="N676">
            <v>8</v>
          </cell>
          <cell r="O676" t="str">
            <v>ไทรทอง</v>
          </cell>
          <cell r="P676" t="str">
            <v>1.บุคคลค้ำประกัน</v>
          </cell>
          <cell r="Q676">
            <v>753596.11</v>
          </cell>
          <cell r="R676">
            <v>116464.86</v>
          </cell>
          <cell r="S676" t="str">
            <v>จังหวัดเชียงใหม่</v>
          </cell>
          <cell r="T676" t="str">
            <v>ผบ.1801</v>
          </cell>
          <cell r="U676">
            <v>2558</v>
          </cell>
          <cell r="V676" t="str">
            <v>ผบ.226</v>
          </cell>
          <cell r="W676">
            <v>2558</v>
          </cell>
          <cell r="X676">
            <v>29</v>
          </cell>
          <cell r="Y676">
            <v>2</v>
          </cell>
          <cell r="Z676">
            <v>2559</v>
          </cell>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กำลังดำเนินการสืบทรัพย์//ยกเลิกสืบทรัพย์ 15/5/2566//ปิดบัญชี</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นายณัชชนนท์   แก่นใจ</v>
          </cell>
          <cell r="BU676">
            <v>823757010116</v>
          </cell>
          <cell r="BV676" t="str">
            <v xml:space="preserve">1.นายณัชชนนท์ แก่นใจ
2.นายอาทิตย์ บุญมาก
3.นางสาวธวัลรัตน์ห ณรงค์ศักดิ์
</v>
          </cell>
          <cell r="BW676" t="str">
            <v>จำเลยที่1
จำเลยที่2
คู่สมรสจำเลยที่2</v>
          </cell>
          <cell r="BX676" t="str">
            <v xml:space="preserve">1-5599-00006-14-7
3-5399-00159-81-1
1-7706-00004-98-0
</v>
          </cell>
          <cell r="BY676"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6" t="str">
            <v>พบ</v>
          </cell>
          <cell r="CA676"/>
          <cell r="CB676"/>
          <cell r="CC676"/>
          <cell r="CD676"/>
          <cell r="CE676"/>
          <cell r="CF676"/>
          <cell r="CG676"/>
          <cell r="CH676"/>
          <cell r="CI676"/>
          <cell r="CJ676"/>
          <cell r="CK676" t="str">
            <v>เกศินี</v>
          </cell>
        </row>
        <row r="677">
          <cell r="B677">
            <v>2135</v>
          </cell>
          <cell r="C677">
            <v>671</v>
          </cell>
          <cell r="D677">
            <v>15</v>
          </cell>
          <cell r="E677">
            <v>3</v>
          </cell>
          <cell r="F677">
            <v>2566</v>
          </cell>
          <cell r="G677">
            <v>800011963496</v>
          </cell>
          <cell r="H677" t="str">
            <v>นางสาว</v>
          </cell>
          <cell r="I677" t="str">
            <v>พันธมาส</v>
          </cell>
          <cell r="J677" t="str">
            <v>มาสพันธ์</v>
          </cell>
          <cell r="K677">
            <v>3959900145875</v>
          </cell>
          <cell r="L677" t="str">
            <v>สารภี</v>
          </cell>
          <cell r="M677" t="str">
            <v>เชียงใหม่ 3</v>
          </cell>
          <cell r="N677">
            <v>8</v>
          </cell>
          <cell r="O677" t="str">
            <v>สินเชื่อธนาคารประชาชน</v>
          </cell>
          <cell r="P677" t="str">
            <v>1.บุคคลค้ำประกัน</v>
          </cell>
          <cell r="Q677">
            <v>37254</v>
          </cell>
          <cell r="R677">
            <v>13576.97</v>
          </cell>
          <cell r="S677" t="str">
            <v>แขวงเชียงใหม่</v>
          </cell>
          <cell r="T677" t="str">
            <v>ผบ.5965</v>
          </cell>
          <cell r="U677">
            <v>2558</v>
          </cell>
          <cell r="V677" t="str">
            <v>ผบ.7358</v>
          </cell>
          <cell r="W677">
            <v>2558</v>
          </cell>
          <cell r="X677"/>
          <cell r="Y677"/>
          <cell r="Z677"/>
          <cell r="AA677">
            <v>29</v>
          </cell>
          <cell r="AB677">
            <v>9</v>
          </cell>
          <cell r="AC677">
            <v>2558</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1200</v>
          </cell>
          <cell r="BD677">
            <v>27</v>
          </cell>
          <cell r="BE677">
            <v>3</v>
          </cell>
          <cell r="BF677">
            <v>2567</v>
          </cell>
          <cell r="BG677">
            <v>0</v>
          </cell>
          <cell r="BH677" t="str">
            <v>-</v>
          </cell>
          <cell r="BI677" t="str">
            <v>-</v>
          </cell>
          <cell r="BJ677" t="str">
            <v>-</v>
          </cell>
          <cell r="BK677">
            <v>0</v>
          </cell>
          <cell r="BL677">
            <v>1170</v>
          </cell>
          <cell r="BM677">
            <v>0</v>
          </cell>
          <cell r="BN677" t="str">
            <v/>
          </cell>
          <cell r="BO677" t="str">
            <v/>
          </cell>
          <cell r="BP677" t="str">
            <v/>
          </cell>
          <cell r="BQ677" t="str">
            <v>-</v>
          </cell>
          <cell r="BR677" t="str">
            <v>-</v>
          </cell>
          <cell r="BS677" t="str">
            <v>-</v>
          </cell>
          <cell r="BT677" t="str">
            <v>นางสาวพันธมาส มาสพันธ์</v>
          </cell>
          <cell r="BU677">
            <v>823755010434</v>
          </cell>
          <cell r="BV677" t="str">
            <v>1.นางสาวพันธมาส  มาสพันธ์
2.นางประภาศรี  กองตา
3.นางศรีลา  ทานะขันธ์
4.นายสมศักดิ์  ทานะขันธ์</v>
          </cell>
          <cell r="BW677" t="str">
            <v>จำเลยที่ 1
จำเลยที่ 2
จำเลยที่ 3
คู่สมรสจำเลยที่ 3</v>
          </cell>
          <cell r="BX677" t="str">
            <v>3-9599-00145-87-5
3-5101-01077-12-2
3-5101-01077-18-1
3-5019-00261-61-8</v>
          </cell>
          <cell r="BY67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7" t="str">
            <v>ไม่พบ</v>
          </cell>
          <cell r="CA677"/>
          <cell r="CB677"/>
          <cell r="CC677"/>
          <cell r="CD677" t="str">
            <v>1.นางสาวพันธมาส  มาสพันธ์
2.นางประภาศรี  กองตา
3.นางศรีลา  ทานะขันธ์
4.นายสมศักดิ์  ทานะขันธ์</v>
          </cell>
          <cell r="CE677" t="str">
            <v>จำเลยที่ 1
จำเลยที่ 2
จำเลยที่ 3
คู่สมรสจำเลยที่ 3</v>
          </cell>
          <cell r="CF677" t="str">
            <v>3-9599-00145-87-5
3-5101-01077-12-2
3-5101-01077-18-1
3-5019-00261-61-8</v>
          </cell>
          <cell r="CG67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7" t="str">
            <v>ไม่พบทรัพย์</v>
          </cell>
          <cell r="CI677"/>
          <cell r="CJ677"/>
          <cell r="CK677"/>
          <cell r="CL677"/>
          <cell r="CM677"/>
          <cell r="CN677"/>
          <cell r="CO677"/>
        </row>
        <row r="678">
          <cell r="B678">
            <v>2136</v>
          </cell>
          <cell r="C678">
            <v>672</v>
          </cell>
          <cell r="D678">
            <v>15</v>
          </cell>
          <cell r="E678">
            <v>3</v>
          </cell>
          <cell r="F678">
            <v>2566</v>
          </cell>
          <cell r="G678">
            <v>822053012982</v>
          </cell>
          <cell r="H678" t="str">
            <v>นาง</v>
          </cell>
          <cell r="I678" t="str">
            <v>อ้อยใจ</v>
          </cell>
          <cell r="J678" t="str">
            <v>ชัยพิทยา</v>
          </cell>
          <cell r="K678">
            <v>3509900428307</v>
          </cell>
          <cell r="L678" t="str">
            <v>สารภี</v>
          </cell>
          <cell r="M678" t="str">
            <v>เชียงใหม่ 3</v>
          </cell>
          <cell r="N678">
            <v>8</v>
          </cell>
          <cell r="O678" t="str">
            <v>แก้ไขหนี้ฯ</v>
          </cell>
          <cell r="P678" t="str">
            <v>1.บุคคลค้ำประกัน</v>
          </cell>
          <cell r="Q678">
            <v>125724</v>
          </cell>
          <cell r="R678">
            <v>23584.51</v>
          </cell>
          <cell r="S678" t="str">
            <v>แขวงเชียงใหม่</v>
          </cell>
          <cell r="T678" t="str">
            <v>ผบ.9969</v>
          </cell>
          <cell r="U678">
            <v>2558</v>
          </cell>
          <cell r="V678" t="str">
            <v>ผบ.10226</v>
          </cell>
          <cell r="W678">
            <v>2558</v>
          </cell>
          <cell r="X678">
            <v>29</v>
          </cell>
          <cell r="Y678">
            <v>2</v>
          </cell>
          <cell r="Z678">
            <v>2559</v>
          </cell>
          <cell r="AA678">
            <v>30</v>
          </cell>
          <cell r="AB678">
            <v>12</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ลงผลสืบ 18/3/2567 อยู่ระหว่างรอคัดภาพลักษณ์เพื่อรายงาน (ครั้งที่ 2)</v>
          </cell>
          <cell r="BC678">
            <v>1500</v>
          </cell>
          <cell r="BD678">
            <v>27</v>
          </cell>
          <cell r="BE678">
            <v>3</v>
          </cell>
          <cell r="BF678">
            <v>2567</v>
          </cell>
          <cell r="BG678">
            <v>0</v>
          </cell>
          <cell r="BH678" t="str">
            <v>-</v>
          </cell>
          <cell r="BI678" t="str">
            <v>-</v>
          </cell>
          <cell r="BJ678" t="str">
            <v>-</v>
          </cell>
          <cell r="BK678">
            <v>0</v>
          </cell>
          <cell r="BL678">
            <v>2420</v>
          </cell>
          <cell r="BM678">
            <v>0</v>
          </cell>
          <cell r="BN678" t="str">
            <v/>
          </cell>
          <cell r="BO678" t="str">
            <v/>
          </cell>
          <cell r="BP678" t="str">
            <v/>
          </cell>
          <cell r="BQ678" t="str">
            <v>-</v>
          </cell>
          <cell r="BR678" t="str">
            <v>-</v>
          </cell>
          <cell r="BS678" t="str">
            <v>-</v>
          </cell>
          <cell r="BT678" t="str">
            <v>นางอ้อยใจ ชัยพิทยา</v>
          </cell>
          <cell r="BU678">
            <v>823758010558</v>
          </cell>
          <cell r="BV678" t="str">
            <v>1.นางอ้อยใจ  ชัยพิทยา
2.จ.ส.ต.ปรีชา  ชัยพิทยา
3.นางศรีเพ็ชร  มะโนคำ
4.นายจำรัส  มะโนคำ
5.นายนพคุณ  อรรถธรรมกุล</v>
          </cell>
          <cell r="BW678" t="str">
            <v>จำเลยที่ 1
คู่สมรสจำเลยที่ 1
จำเลยที่ 2
คู่สมรสจำเลยที่ 2
จ้ำลยที่ 3</v>
          </cell>
          <cell r="BX678" t="str">
            <v>3-5099-00428-30-7
3-5019-00364-66-2
3-5099-00806-81-6
3-5099-00806-72-7
3-5011-00014-39-0</v>
          </cell>
          <cell r="BY678"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8" t="str">
            <v>พบ</v>
          </cell>
          <cell r="CA678"/>
          <cell r="CB678"/>
          <cell r="CC678"/>
          <cell r="CD678" t="str">
            <v>1.นางอ้อยใจ  ชัยพิทยา
2.จ.ส.ต.ปรีชา  ชัยพิทยา
3.นางศรีเพ็ชร  มะโนคำ
4.นายจำรัส  มะโนคำ
5.นายนพคุณ  อรรถธรรมกุล</v>
          </cell>
          <cell r="CE678" t="str">
            <v>จำเลยที่ 1
คู่สมรสจำเลยที่ 1
จำเลยที่ 2
คู่สมรสจำเลยที่ 2
จ้ำลยที่ 3</v>
          </cell>
          <cell r="CF678" t="str">
            <v>3-5099-00428-30-7
3-5019-00364-66-2
3-5099-00806-81-6
3-5099-00806-72-7
3-5011-00014-39-0</v>
          </cell>
          <cell r="CG678"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8" t="str">
            <v>พบทรัพย์</v>
          </cell>
          <cell r="CI678"/>
          <cell r="CJ678"/>
          <cell r="CK678" t="str">
            <v>เกศินี</v>
          </cell>
          <cell r="CL678"/>
          <cell r="CM678"/>
          <cell r="CN678"/>
          <cell r="CO678"/>
        </row>
        <row r="679">
          <cell r="B679">
            <v>2137</v>
          </cell>
          <cell r="C679">
            <v>673</v>
          </cell>
          <cell r="D679">
            <v>15</v>
          </cell>
          <cell r="E679">
            <v>3</v>
          </cell>
          <cell r="F679">
            <v>2566</v>
          </cell>
          <cell r="G679">
            <v>800023319638</v>
          </cell>
          <cell r="H679" t="str">
            <v>นางสาว</v>
          </cell>
          <cell r="I679" t="str">
            <v>สายใจ</v>
          </cell>
          <cell r="J679" t="str">
            <v>ไชยวรรณ</v>
          </cell>
          <cell r="K679">
            <v>5501100020574</v>
          </cell>
          <cell r="L679" t="str">
            <v>สารภี</v>
          </cell>
          <cell r="M679" t="str">
            <v>เชียงใหม่ 3</v>
          </cell>
          <cell r="N679">
            <v>8</v>
          </cell>
          <cell r="O679" t="str">
            <v>สินเชื่อธนาคารประชาชน</v>
          </cell>
          <cell r="P679" t="str">
            <v>1.บุคคลค้ำประกัน</v>
          </cell>
          <cell r="Q679">
            <v>40000</v>
          </cell>
          <cell r="R679">
            <v>13991.9</v>
          </cell>
          <cell r="S679" t="str">
            <v>แขวงเชียงใหม่</v>
          </cell>
          <cell r="T679" t="str">
            <v>ผบ.6819</v>
          </cell>
          <cell r="U679">
            <v>2558</v>
          </cell>
          <cell r="V679" t="str">
            <v>ผบ.7589</v>
          </cell>
          <cell r="W679">
            <v>2558</v>
          </cell>
          <cell r="X679">
            <v>7</v>
          </cell>
          <cell r="Y679">
            <v>10</v>
          </cell>
          <cell r="Z679">
            <v>2558</v>
          </cell>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คำสั่งยกเลิกสืบทรัพย์ 10/5/2566</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นางสาวสายใจ ไชยวรรณ</v>
          </cell>
          <cell r="BU679">
            <v>823755010255</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t="str">
            <v>เกศินี</v>
          </cell>
          <cell r="CL679"/>
          <cell r="CM679"/>
          <cell r="CN679"/>
          <cell r="CO679"/>
        </row>
        <row r="680">
          <cell r="B680">
            <v>2138</v>
          </cell>
          <cell r="C680">
            <v>674</v>
          </cell>
          <cell r="D680">
            <v>15</v>
          </cell>
          <cell r="E680">
            <v>3</v>
          </cell>
          <cell r="F680">
            <v>2566</v>
          </cell>
          <cell r="G680">
            <v>800018360340</v>
          </cell>
          <cell r="H680" t="str">
            <v>นาง</v>
          </cell>
          <cell r="I680" t="str">
            <v>ศศิกานต์</v>
          </cell>
          <cell r="J680" t="str">
            <v>ไชยวงค์</v>
          </cell>
          <cell r="K680">
            <v>3509900413644</v>
          </cell>
          <cell r="L680" t="str">
            <v>สารภี</v>
          </cell>
          <cell r="M680" t="str">
            <v>เชียงใหม่ 3</v>
          </cell>
          <cell r="N680">
            <v>8</v>
          </cell>
          <cell r="O680" t="str">
            <v>พัฒนาองค์กรชุมชน (รายบุคคล)</v>
          </cell>
          <cell r="P680" t="str">
            <v>1.บุคคลค้ำประกัน</v>
          </cell>
          <cell r="Q680">
            <v>67898.66</v>
          </cell>
          <cell r="R680">
            <v>1510.875</v>
          </cell>
          <cell r="S680" t="str">
            <v>แขวงเชียงใหม่</v>
          </cell>
          <cell r="T680" t="str">
            <v>ผบ.735</v>
          </cell>
          <cell r="U680">
            <v>2558</v>
          </cell>
          <cell r="V680" t="str">
            <v>ผบ.2438</v>
          </cell>
          <cell r="W680">
            <v>2558</v>
          </cell>
          <cell r="X680"/>
          <cell r="Y680"/>
          <cell r="Z680"/>
          <cell r="AA680">
            <v>18</v>
          </cell>
          <cell r="AB680">
            <v>5</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คำสั่งดำเนินการ15/3/2566//รายงานสืบทรัพย์วันที่ 5/7/2566</v>
          </cell>
          <cell r="BC680">
            <v>4800</v>
          </cell>
          <cell r="BD680">
            <v>9</v>
          </cell>
          <cell r="BE680">
            <v>5</v>
          </cell>
          <cell r="BF680">
            <v>2567</v>
          </cell>
          <cell r="BG680">
            <v>0</v>
          </cell>
          <cell r="BH680" t="str">
            <v>-</v>
          </cell>
          <cell r="BI680" t="str">
            <v>-</v>
          </cell>
          <cell r="BJ680" t="str">
            <v>-</v>
          </cell>
          <cell r="BK680">
            <v>0</v>
          </cell>
          <cell r="BL680">
            <v>4790</v>
          </cell>
          <cell r="BM680">
            <v>0</v>
          </cell>
          <cell r="BN680" t="str">
            <v/>
          </cell>
          <cell r="BO680" t="str">
            <v/>
          </cell>
          <cell r="BP680" t="str">
            <v/>
          </cell>
          <cell r="BQ680" t="str">
            <v>-</v>
          </cell>
          <cell r="BR680" t="str">
            <v>-</v>
          </cell>
          <cell r="BS680" t="str">
            <v>-</v>
          </cell>
          <cell r="BT680" t="str">
            <v>นางศศิกานต์ ไชยวงค์</v>
          </cell>
          <cell r="BU680">
            <v>823757010235</v>
          </cell>
          <cell r="BV680"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0"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0" t="str">
            <v>3-5099-00413-64-4
3-5019-00627-52-3
3-5019-00664-38-1
3-5019-00665-71-9
3-5019-00666-10-3
3-5019-00666-06-5
3-5019-00665-80-8
3-5019-00665-77-8
5-5019-90007-28-3
3-5019-00387-03-4
3-5213-00095-45-8
3-5019-00593-08-4
3-5013-00268-44-1
3-5019-00515-18-1
4-5012-00003-73-8
5-5019-00919-57-1</v>
          </cell>
          <cell r="BY680"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0" t="str">
            <v>พบ</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row>
        <row r="681">
          <cell r="B681">
            <v>2139</v>
          </cell>
          <cell r="C681">
            <v>675</v>
          </cell>
          <cell r="D681">
            <v>15</v>
          </cell>
          <cell r="E681">
            <v>3</v>
          </cell>
          <cell r="F681">
            <v>2566</v>
          </cell>
          <cell r="G681">
            <v>800011535476</v>
          </cell>
          <cell r="H681" t="str">
            <v>นาย</v>
          </cell>
          <cell r="I681" t="str">
            <v>สงกรานต์</v>
          </cell>
          <cell r="J681" t="str">
            <v>ชัยชนะ</v>
          </cell>
          <cell r="K681">
            <v>1509900042861</v>
          </cell>
          <cell r="L681" t="str">
            <v>สารภี</v>
          </cell>
          <cell r="M681" t="str">
            <v>เชียงใหม่ 3</v>
          </cell>
          <cell r="N681">
            <v>8</v>
          </cell>
          <cell r="O681" t="str">
            <v>พัฒนาองค์กรชุมชน (รายบุคคล)</v>
          </cell>
          <cell r="P681" t="str">
            <v>1.บุคคลค้ำประกัน</v>
          </cell>
          <cell r="Q681">
            <v>49538.81</v>
          </cell>
          <cell r="R681">
            <v>3672.66</v>
          </cell>
          <cell r="S681" t="str">
            <v>แขวงเชียงใหม่</v>
          </cell>
          <cell r="T681" t="str">
            <v>ผบ.2646</v>
          </cell>
          <cell r="U681">
            <v>2558</v>
          </cell>
          <cell r="V681" t="str">
            <v>ผบ.3538</v>
          </cell>
          <cell r="W681">
            <v>2558</v>
          </cell>
          <cell r="X681">
            <v>7</v>
          </cell>
          <cell r="Y681">
            <v>7</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ลงผลสืบ 18/3/2567 อยู่ระหว่างรอคัดภาพลักษณ์เพื่อรายงาน (ครั้งที่ 2)//รายงายผลสืบทรัพย์ 3/4/2567//</v>
          </cell>
          <cell r="BC681">
            <v>1500</v>
          </cell>
          <cell r="BD681">
            <v>9</v>
          </cell>
          <cell r="BE681">
            <v>5</v>
          </cell>
          <cell r="BF681">
            <v>2567</v>
          </cell>
          <cell r="BG681">
            <v>0</v>
          </cell>
          <cell r="BH681" t="str">
            <v>-</v>
          </cell>
          <cell r="BI681" t="str">
            <v>-</v>
          </cell>
          <cell r="BJ681" t="str">
            <v>-</v>
          </cell>
          <cell r="BK681">
            <v>0</v>
          </cell>
          <cell r="BL681">
            <v>1800</v>
          </cell>
          <cell r="BM681">
            <v>0</v>
          </cell>
          <cell r="BN681" t="str">
            <v/>
          </cell>
          <cell r="BO681" t="str">
            <v/>
          </cell>
          <cell r="BP681" t="str">
            <v/>
          </cell>
          <cell r="BQ681" t="str">
            <v>-</v>
          </cell>
          <cell r="BR681" t="str">
            <v>-</v>
          </cell>
          <cell r="BS681" t="str">
            <v>-</v>
          </cell>
          <cell r="BT681" t="str">
            <v>นายสงกรานต์ ชัยชนะ</v>
          </cell>
          <cell r="BU681">
            <v>823757010267</v>
          </cell>
          <cell r="BV681" t="str">
            <v>1.นายสงกรานต์  ชัยชนะ
2.นางสาวสมศรี  ป่าไร่
3.นางศรีจม  จันทร์หอม
4.นางสาววันทนา  สุขเกษม
5.นายเอกสิทธิ์  สิงเต</v>
          </cell>
          <cell r="BW681" t="str">
            <v>จำเลยที่ 1
คู่สมรสจำเลยที่ 1
จำเลยที่ 2
จำเลยที่ 3
คู่สมรสจำเลยที่ 3</v>
          </cell>
          <cell r="BX681" t="str">
            <v>1-5099-00042-86-1
3-5106-00238-71-7
3-5019-00665-72-7
1-5099-00056-74-8
5-5303-00021-96-4</v>
          </cell>
          <cell r="BY68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1" t="str">
            <v>พบ</v>
          </cell>
          <cell r="CA681"/>
          <cell r="CB681"/>
          <cell r="CC681"/>
          <cell r="CD681" t="str">
            <v>1.นายสงกรานต์  ชัยชนะ
2.นางสาวสมศรี  ป่าไร่
3.นางศรีจม  จันทร์หอม
4.นางสาววันทนา  สุขเกษม
5.นายเอกสิทธิ์  สิงเต</v>
          </cell>
          <cell r="CE681" t="str">
            <v>จำเลยที่ 1
คู่สมรสจำเลยที่ 1
จำเลยที่ 2
จำเลยที่ 3
คู่สมรสจำเลยที่ 3</v>
          </cell>
          <cell r="CF681" t="str">
            <v>1-5099-00042-86-1
3-5106-00238-71-7
3-5019-00665-72-7
1-5099-00056-74-8
5-5303-00021-96-4</v>
          </cell>
          <cell r="CG68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1" t="str">
            <v>พบทรัพย์</v>
          </cell>
          <cell r="CI681"/>
          <cell r="CJ681"/>
          <cell r="CK681" t="str">
            <v>เกศินี</v>
          </cell>
          <cell r="CL681"/>
          <cell r="CM681"/>
          <cell r="CN681"/>
          <cell r="CO681"/>
        </row>
        <row r="682">
          <cell r="B682">
            <v>2140</v>
          </cell>
          <cell r="C682">
            <v>676</v>
          </cell>
          <cell r="D682">
            <v>15</v>
          </cell>
          <cell r="E682">
            <v>3</v>
          </cell>
          <cell r="F682">
            <v>2566</v>
          </cell>
          <cell r="G682">
            <v>800029542621</v>
          </cell>
          <cell r="H682" t="str">
            <v>นาย</v>
          </cell>
          <cell r="I682" t="str">
            <v>ชำนิ</v>
          </cell>
          <cell r="J682" t="str">
            <v>วิภาคีรี</v>
          </cell>
          <cell r="K682">
            <v>2501800036037</v>
          </cell>
          <cell r="L682" t="str">
            <v>สารภี</v>
          </cell>
          <cell r="M682" t="str">
            <v>เชียงใหม่ 3</v>
          </cell>
          <cell r="N682">
            <v>8</v>
          </cell>
          <cell r="O682" t="str">
            <v>สินเชื่อธนาคารประชาชน</v>
          </cell>
          <cell r="P682" t="str">
            <v>1.บุคคลค้ำประกัน</v>
          </cell>
          <cell r="Q682">
            <v>106394</v>
          </cell>
          <cell r="R682">
            <v>15314.81</v>
          </cell>
          <cell r="S682" t="str">
            <v>จังหวัดฮอด</v>
          </cell>
          <cell r="T682" t="str">
            <v>ผบ.44</v>
          </cell>
          <cell r="U682">
            <v>2558</v>
          </cell>
          <cell r="V682" t="str">
            <v>ผบ.20</v>
          </cell>
          <cell r="W682">
            <v>2558</v>
          </cell>
          <cell r="X682">
            <v>13</v>
          </cell>
          <cell r="Y682">
            <v>7</v>
          </cell>
          <cell r="Z682">
            <v>2558</v>
          </cell>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v>
          </cell>
          <cell r="BC682" t="str">
            <v/>
          </cell>
          <cell r="BD682" t="str">
            <v/>
          </cell>
          <cell r="BE682" t="str">
            <v/>
          </cell>
          <cell r="BF682" t="str">
            <v/>
          </cell>
          <cell r="BG682" t="str">
            <v/>
          </cell>
          <cell r="BH682" t="str">
            <v/>
          </cell>
          <cell r="BI682" t="str">
            <v/>
          </cell>
          <cell r="BJ682" t="str">
            <v/>
          </cell>
          <cell r="BK682" t="str">
            <v/>
          </cell>
          <cell r="BL682" t="str">
            <v/>
          </cell>
          <cell r="BM682" t="str">
            <v/>
          </cell>
          <cell r="BN682" t="str">
            <v/>
          </cell>
          <cell r="BO682" t="str">
            <v/>
          </cell>
          <cell r="BP682" t="str">
            <v/>
          </cell>
          <cell r="BQ682" t="str">
            <v/>
          </cell>
          <cell r="BR682" t="str">
            <v/>
          </cell>
          <cell r="BS682" t="str">
            <v/>
          </cell>
          <cell r="BT682" t="str">
            <v>นายชำนิ วิภาคีรี</v>
          </cell>
          <cell r="BU682">
            <v>823757010259</v>
          </cell>
          <cell r="BV682" t="str">
            <v xml:space="preserve">1.นายชำนิ  วิภาคีรี
2.นางสาวพิมพ์ผกา  วิภาคีรี
3.นายสถาพร  จันตาโลก
4.นายสัมฤทธิ์  ปู่จอง
</v>
          </cell>
          <cell r="BW682" t="str">
            <v xml:space="preserve">จำเลยที่ 1
คู่สมรสจำเลยที่ 1
จำเลยที่ 2
จำเลยที่ 3
</v>
          </cell>
          <cell r="BX682" t="str">
            <v xml:space="preserve">2-5018-00036-03-7
1-5018-00006-78-4
3-5002-00842-11-1
3-5018-00164-90-4
</v>
          </cell>
          <cell r="BY682"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2" t="str">
            <v>ไม่พบ</v>
          </cell>
          <cell r="CA682"/>
          <cell r="CB682"/>
          <cell r="CC682"/>
          <cell r="CD682" t="str">
            <v xml:space="preserve">1.นายชำนิ  วิภาคีรี
2.นางสาวพิมพ์ผกา  วิภาคีรี
3.นายสถาพร  จันตาโลก
4.นายสัมฤทธิ์  ปู่จอง
</v>
          </cell>
          <cell r="CE682" t="str">
            <v xml:space="preserve">จำเลยที่ 1
คู่สมรสจำเลยที่ 1
จำเลยที่ 2
จำเลยที่ 3
</v>
          </cell>
          <cell r="CF682" t="str">
            <v xml:space="preserve">2-5018-00036-03-7
1-5018-00006-78-4
3-5002-00842-11-1
3-5018-00164-90-4
</v>
          </cell>
          <cell r="CG682"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2" t="str">
            <v>ไม่พบทรัพย์</v>
          </cell>
          <cell r="CI682"/>
          <cell r="CJ682"/>
          <cell r="CK682"/>
          <cell r="CL682"/>
          <cell r="CM682"/>
          <cell r="CN682"/>
          <cell r="CO682"/>
        </row>
        <row r="683">
          <cell r="B683">
            <v>2141</v>
          </cell>
          <cell r="C683">
            <v>677</v>
          </cell>
          <cell r="D683">
            <v>15</v>
          </cell>
          <cell r="E683">
            <v>3</v>
          </cell>
          <cell r="F683">
            <v>2566</v>
          </cell>
          <cell r="G683">
            <v>800029522797</v>
          </cell>
          <cell r="H683" t="str">
            <v>นาย</v>
          </cell>
          <cell r="I683" t="str">
            <v>สถาพร</v>
          </cell>
          <cell r="J683" t="str">
            <v>จันตาโลก</v>
          </cell>
          <cell r="K683">
            <v>3500200842111</v>
          </cell>
          <cell r="L683" t="str">
            <v>สารภี</v>
          </cell>
          <cell r="M683" t="str">
            <v>เชียงใหม่ 3</v>
          </cell>
          <cell r="N683">
            <v>8</v>
          </cell>
          <cell r="O683" t="str">
            <v>สินเชื่อธนาคารประชาชน</v>
          </cell>
          <cell r="P683" t="str">
            <v>1.บุคคลค้ำประกัน</v>
          </cell>
          <cell r="Q683">
            <v>124494</v>
          </cell>
          <cell r="R683">
            <v>12671.51</v>
          </cell>
          <cell r="S683" t="str">
            <v>จังหวัดเชียงใหม่</v>
          </cell>
          <cell r="T683" t="str">
            <v>ผบ.141</v>
          </cell>
          <cell r="U683">
            <v>2558</v>
          </cell>
          <cell r="V683" t="str">
            <v>ผบ.555</v>
          </cell>
          <cell r="W683">
            <v>2558</v>
          </cell>
          <cell r="X683">
            <v>7</v>
          </cell>
          <cell r="Y683">
            <v>7</v>
          </cell>
          <cell r="Z683">
            <v>2558</v>
          </cell>
          <cell r="AA683">
            <v>20</v>
          </cell>
          <cell r="AB683">
            <v>4</v>
          </cell>
          <cell r="AC683">
            <v>2558</v>
          </cell>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1200</v>
          </cell>
          <cell r="BD683">
            <v>27</v>
          </cell>
          <cell r="BE683">
            <v>3</v>
          </cell>
          <cell r="BF683">
            <v>2567</v>
          </cell>
          <cell r="BG683">
            <v>0</v>
          </cell>
          <cell r="BH683" t="str">
            <v>-</v>
          </cell>
          <cell r="BI683" t="str">
            <v>-</v>
          </cell>
          <cell r="BJ683" t="str">
            <v>-</v>
          </cell>
          <cell r="BK683">
            <v>0</v>
          </cell>
          <cell r="BL683">
            <v>1185</v>
          </cell>
          <cell r="BM683">
            <v>0</v>
          </cell>
          <cell r="BN683" t="str">
            <v/>
          </cell>
          <cell r="BO683" t="str">
            <v/>
          </cell>
          <cell r="BP683" t="str">
            <v/>
          </cell>
          <cell r="BQ683" t="str">
            <v>-</v>
          </cell>
          <cell r="BR683" t="str">
            <v>-</v>
          </cell>
          <cell r="BS683" t="str">
            <v>-</v>
          </cell>
          <cell r="BT683" t="str">
            <v>นายสถาพร จันตาโลก</v>
          </cell>
          <cell r="BU683">
            <v>823755010329</v>
          </cell>
          <cell r="BV683" t="str">
            <v>1.นายสถาพร  จันตาโลก
2.นายสัมฤทธิ์  ปู่จอง
3.นายชำนิ  วิภาคีรี
4.นางสาวพิมพ์ผกา  วิภาคีรี</v>
          </cell>
          <cell r="BW683" t="str">
            <v>จำเลยที่ 1
จำเลยที่ 2
จำเลยที่ 3
คู่สมรสจำเลยที่ 3</v>
          </cell>
          <cell r="BX683" t="str">
            <v>3-5002-00842-11-1
3-5018-00164-90-4
2-5018-00036-03-7
1-5018-00006-78-4</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3" t="str">
            <v>ไม่พบ</v>
          </cell>
          <cell r="CA683"/>
          <cell r="CB683"/>
          <cell r="CC683"/>
          <cell r="CD683" t="str">
            <v>1.นายสถาพร  จันตาโลก
2.นายสัมฤทธิ์  ปู่จอง
3.นายชำนิ  วิภาคีรี
4.นางสาวพิมพ์ผกา  วิภาคีรี</v>
          </cell>
          <cell r="CE683" t="str">
            <v>จำเลยที่ 1
จำเลยที่ 2
จำเลยที่ 3
คู่สมรสจำเลยที่ 3</v>
          </cell>
          <cell r="CF683" t="str">
            <v>3-5002-00842-11-1
3-5018-00164-90-4
2-5018-00036-03-7
1-5018-00006-78-4</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2142</v>
          </cell>
          <cell r="C684">
            <v>678</v>
          </cell>
          <cell r="D684">
            <v>15</v>
          </cell>
          <cell r="E684">
            <v>3</v>
          </cell>
          <cell r="F684">
            <v>2566</v>
          </cell>
          <cell r="G684">
            <v>800011553008</v>
          </cell>
          <cell r="H684" t="str">
            <v>นาง</v>
          </cell>
          <cell r="I684" t="str">
            <v>ก๋องคำ</v>
          </cell>
          <cell r="J684" t="str">
            <v>บริวงค์</v>
          </cell>
          <cell r="K684">
            <v>3501900593041</v>
          </cell>
          <cell r="L684" t="str">
            <v>สารภี</v>
          </cell>
          <cell r="M684" t="str">
            <v>เชียงใหม่ 3</v>
          </cell>
          <cell r="N684">
            <v>8</v>
          </cell>
          <cell r="O684" t="str">
            <v>พัฒนาองค์กรชุมชน (รายบุคคล)</v>
          </cell>
          <cell r="P684" t="str">
            <v>1.บุคคลค้ำประกัน</v>
          </cell>
          <cell r="Q684">
            <v>55097.87</v>
          </cell>
          <cell r="R684">
            <v>7518</v>
          </cell>
          <cell r="S684" t="str">
            <v>แขวงเชียงใหม่</v>
          </cell>
          <cell r="T684" t="str">
            <v>ผบ.5629</v>
          </cell>
          <cell r="U684">
            <v>2558</v>
          </cell>
          <cell r="V684" t="str">
            <v>ผบ.5779</v>
          </cell>
          <cell r="W684">
            <v>2558</v>
          </cell>
          <cell r="X684">
            <v>25</v>
          </cell>
          <cell r="Y684">
            <v>8</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ลงผลสืบ 18/3/2567 อยู่ระหว่างรอคัดภาพลักษณ์เพื่อรายงาน (ครั้งที่ 2)</v>
          </cell>
          <cell r="BC684">
            <v>1500</v>
          </cell>
          <cell r="BD684">
            <v>27</v>
          </cell>
          <cell r="BE684">
            <v>3</v>
          </cell>
          <cell r="BF684">
            <v>2567</v>
          </cell>
          <cell r="BG684">
            <v>0</v>
          </cell>
          <cell r="BH684" t="str">
            <v>-</v>
          </cell>
          <cell r="BI684" t="str">
            <v>-</v>
          </cell>
          <cell r="BJ684" t="str">
            <v>-</v>
          </cell>
          <cell r="BK684">
            <v>0</v>
          </cell>
          <cell r="BL684">
            <v>1735</v>
          </cell>
          <cell r="BM684">
            <v>0</v>
          </cell>
          <cell r="BN684" t="str">
            <v/>
          </cell>
          <cell r="BO684" t="str">
            <v/>
          </cell>
          <cell r="BP684" t="str">
            <v/>
          </cell>
          <cell r="BQ684" t="str">
            <v>-</v>
          </cell>
          <cell r="BR684" t="str">
            <v>-</v>
          </cell>
          <cell r="BS684" t="str">
            <v>-</v>
          </cell>
          <cell r="BT684" t="str">
            <v>นางก๋องคำ บริวงค์</v>
          </cell>
          <cell r="BU684">
            <v>0</v>
          </cell>
          <cell r="BV684" t="str">
            <v>1.นางก๋องคำ  บริวงค์
2.นายเศาสรรณ์  พรหมบูรณ์
3.นางสาวณัฐณิชา  เวียงวุธ
4.นายถวิล  บุญปั๋น
5.นางบัวคำ  บุญปั๋น</v>
          </cell>
          <cell r="BW684" t="str">
            <v>จำเลยที่ 1
จำเลยที่ 2
คู่สมรสจำเลยที่ 2
จำเลยที่ 3
คู่สมรสจำเลยที่ 3</v>
          </cell>
          <cell r="BX684" t="str">
            <v>3-5019-00593-04-1
3-5019-00593-08-4
3-5213-00095-45-8
4-5012-00003-73-8
5-5019-00919-57-1</v>
          </cell>
          <cell r="BY6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4" t="str">
            <v>พบ</v>
          </cell>
          <cell r="CA684" t="str">
            <v>พบ</v>
          </cell>
          <cell r="CB684"/>
          <cell r="CC684"/>
          <cell r="CD684" t="str">
            <v>1.นางก๋องคำ  บริวงค์
2.นายเศาสรรณ์  พรหมบูรณ์
3.นางสาวณัฐณิชา  เวียงวุธ
4.นายถวิล  บุญปั๋น
5.นางบัวคำ  บุญปั๋น</v>
          </cell>
          <cell r="CE684" t="str">
            <v>จำเลยที่ 1
จำเลยที่ 2
คู่สมรสจำเลยที่ 2
จำเลยที่ 3
คู่สมรสจำเลยที่ 3</v>
          </cell>
          <cell r="CF684" t="str">
            <v>3-5019-00593-04-1
3-5019-00593-08-4
3-5213-00095-45-8
4-5012-00003-73-8
5-5019-00919-57-1</v>
          </cell>
          <cell r="CG6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4" t="str">
            <v>พบทรัพย์</v>
          </cell>
          <cell r="CI684" t="str">
            <v>พบ</v>
          </cell>
          <cell r="CJ684"/>
          <cell r="CK684"/>
        </row>
        <row r="685">
          <cell r="B685">
            <v>2143</v>
          </cell>
          <cell r="C685">
            <v>679</v>
          </cell>
          <cell r="D685">
            <v>15</v>
          </cell>
          <cell r="E685">
            <v>3</v>
          </cell>
          <cell r="F685">
            <v>2566</v>
          </cell>
          <cell r="G685">
            <v>800018821358</v>
          </cell>
          <cell r="H685" t="str">
            <v>นาง</v>
          </cell>
          <cell r="I685" t="str">
            <v>ชญาน์นันท์</v>
          </cell>
          <cell r="J685" t="str">
            <v>ชูมา</v>
          </cell>
          <cell r="K685">
            <v>3510100431054</v>
          </cell>
          <cell r="L685" t="str">
            <v>สารภี</v>
          </cell>
          <cell r="M685" t="str">
            <v>เชียงใหม่ 3</v>
          </cell>
          <cell r="N685">
            <v>8</v>
          </cell>
          <cell r="O685" t="str">
            <v>สินเชื่อธนาคารประชาชน</v>
          </cell>
          <cell r="P685" t="str">
            <v>1.บุคคลค้ำประกัน</v>
          </cell>
          <cell r="Q685">
            <v>160712.01</v>
          </cell>
          <cell r="R685">
            <v>18081.11</v>
          </cell>
          <cell r="S685" t="str">
            <v>จังหวัดลำพูน</v>
          </cell>
          <cell r="T685" t="str">
            <v>ผบ.2278</v>
          </cell>
          <cell r="U685">
            <v>2558</v>
          </cell>
          <cell r="V685" t="str">
            <v>ผบ.2772</v>
          </cell>
          <cell r="W685">
            <v>2558</v>
          </cell>
          <cell r="X685"/>
          <cell r="Y685"/>
          <cell r="Z685"/>
          <cell r="AA685">
            <v>16</v>
          </cell>
          <cell r="AB685">
            <v>8</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1380</v>
          </cell>
          <cell r="BM685">
            <v>0</v>
          </cell>
          <cell r="BN685" t="str">
            <v/>
          </cell>
          <cell r="BO685" t="str">
            <v/>
          </cell>
          <cell r="BP685" t="str">
            <v/>
          </cell>
          <cell r="BQ685" t="str">
            <v>-</v>
          </cell>
          <cell r="BR685" t="str">
            <v>-</v>
          </cell>
          <cell r="BS685" t="str">
            <v>-</v>
          </cell>
          <cell r="BT685" t="str">
            <v>นางชญาน์นันท์ ชูมา</v>
          </cell>
          <cell r="BU685">
            <v>823758010102</v>
          </cell>
          <cell r="BV685" t="str">
            <v>1.นางชญาน์นันท์  ชูมา
2.นางบัวเรียว  บุญมา
3.นางสุพัตรา  ปาละโมงค์
4.นายสุวิทย์  ปาละโมงค์</v>
          </cell>
          <cell r="BW685" t="str">
            <v>จำเลยที่ 1
จำเลยที่ 2
จำเลยที่ 3
คู่สมรสจำเลยที่ 3</v>
          </cell>
          <cell r="BX685" t="str">
            <v>3-5101-00431-05-4
3-5101-00431-04-6
5-5019-00025-03-1
3-5101-00205-21-6</v>
          </cell>
          <cell r="BY685"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5" t="str">
            <v>ไม่พบ</v>
          </cell>
          <cell r="CA685"/>
          <cell r="CB685"/>
          <cell r="CC685"/>
          <cell r="CD685" t="str">
            <v>1.นางชญาน์นันท์  ชูมา
2.นางบัวเรียว  บุญมา
3.นางสุพัตรา  ปาละโมงค์
4.นายสุวิทย์  ปาละโมงค์</v>
          </cell>
          <cell r="CE685" t="str">
            <v>จำเลยที่ 1
จำเลยที่ 2
จำเลยที่ 3
คู่สมรสจำเลยที่ 3</v>
          </cell>
          <cell r="CF685" t="str">
            <v>3-5101-00431-05-4
3-5101-00431-04-6
5-5019-00025-03-1
3-5101-00205-21-6</v>
          </cell>
          <cell r="CG685"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5" t="str">
            <v>ไม่พบทรัพย์</v>
          </cell>
          <cell r="CI685"/>
          <cell r="CJ685"/>
          <cell r="CK685"/>
        </row>
        <row r="686">
          <cell r="B686">
            <v>2144</v>
          </cell>
          <cell r="C686">
            <v>680</v>
          </cell>
          <cell r="D686">
            <v>15</v>
          </cell>
          <cell r="E686">
            <v>3</v>
          </cell>
          <cell r="F686">
            <v>2566</v>
          </cell>
          <cell r="G686">
            <v>800029043521</v>
          </cell>
          <cell r="H686" t="str">
            <v>นาย</v>
          </cell>
          <cell r="I686" t="str">
            <v>สิทธิพงษ์</v>
          </cell>
          <cell r="J686" t="str">
            <v>อุตุมติง</v>
          </cell>
          <cell r="K686">
            <v>1502000045859</v>
          </cell>
          <cell r="L686" t="str">
            <v>สารภี</v>
          </cell>
          <cell r="M686" t="str">
            <v>เชียงใหม่ 3</v>
          </cell>
          <cell r="N686">
            <v>8</v>
          </cell>
          <cell r="O686" t="str">
            <v>สินเชื่อธนาคารประชาชน</v>
          </cell>
          <cell r="P686" t="str">
            <v>1.บุคคลค้ำประกัน</v>
          </cell>
          <cell r="Q686">
            <v>74999.5</v>
          </cell>
          <cell r="R686">
            <v>7968.55</v>
          </cell>
          <cell r="S686" t="str">
            <v>แขวงเชียงใหม่</v>
          </cell>
          <cell r="T686" t="str">
            <v>ผบ.6985</v>
          </cell>
          <cell r="U686">
            <v>2558</v>
          </cell>
          <cell r="V686" t="str">
            <v>ผบ.8851</v>
          </cell>
          <cell r="W686">
            <v>2558</v>
          </cell>
          <cell r="X686">
            <v>25</v>
          </cell>
          <cell r="Y686">
            <v>8</v>
          </cell>
          <cell r="Z686">
            <v>2558</v>
          </cell>
          <cell r="AA686">
            <v>18</v>
          </cell>
          <cell r="AB686">
            <v>11</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900</v>
          </cell>
          <cell r="BD686">
            <v>27</v>
          </cell>
          <cell r="BE686">
            <v>3</v>
          </cell>
          <cell r="BF686">
            <v>2567</v>
          </cell>
          <cell r="BG686">
            <v>0</v>
          </cell>
          <cell r="BH686" t="str">
            <v>-</v>
          </cell>
          <cell r="BI686" t="str">
            <v>-</v>
          </cell>
          <cell r="BJ686" t="str">
            <v>-</v>
          </cell>
          <cell r="BK686">
            <v>0</v>
          </cell>
          <cell r="BL686">
            <v>1105</v>
          </cell>
          <cell r="BM686">
            <v>0</v>
          </cell>
          <cell r="BN686" t="str">
            <v/>
          </cell>
          <cell r="BO686" t="str">
            <v/>
          </cell>
          <cell r="BP686" t="str">
            <v/>
          </cell>
          <cell r="BQ686" t="str">
            <v>-</v>
          </cell>
          <cell r="BR686" t="str">
            <v>-</v>
          </cell>
          <cell r="BS686" t="str">
            <v>-</v>
          </cell>
          <cell r="BT686" t="str">
            <v>นายสิทธิพงษ์ อุตุมติง</v>
          </cell>
          <cell r="BU686">
            <v>823755010405</v>
          </cell>
          <cell r="BV686" t="str">
            <v>1.นายสิทธิพงษ์  อุตมติง
2.นายจักรพันธ์  ปันตา
3.นายสมบัติ  มากมูลมา</v>
          </cell>
          <cell r="BW686" t="str">
            <v>จำเลยที่ 1
จำเลยที่ 2
จำเลยที่ 3</v>
          </cell>
          <cell r="BX686" t="str">
            <v>1-5020-00045-85-9
3-5099-00085-73-6
3-5002-00293-98-2</v>
          </cell>
          <cell r="BY686"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6" t="str">
            <v>พบ</v>
          </cell>
          <cell r="CA686"/>
          <cell r="CB686"/>
          <cell r="CC686"/>
          <cell r="CD686" t="str">
            <v>1.นายสิทธิพงษ์  อุตมติง
2.นายจักรพันธ์  ปันตา
3.นายสมบัติ  มากมูลมา</v>
          </cell>
          <cell r="CE686" t="str">
            <v>จำเลยที่ 1
จำเลยที่ 2
จำเลยที่ 3</v>
          </cell>
          <cell r="CF686" t="str">
            <v>1-5020-00045-85-9
3-5099-00085-73-6
3-5002-00293-98-2</v>
          </cell>
          <cell r="CG686"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6" t="str">
            <v>ไม่พบทรัพย์</v>
          </cell>
          <cell r="CI686"/>
          <cell r="CJ686"/>
          <cell r="CK686"/>
        </row>
        <row r="687">
          <cell r="B687">
            <v>2145</v>
          </cell>
          <cell r="C687">
            <v>681</v>
          </cell>
          <cell r="D687">
            <v>15</v>
          </cell>
          <cell r="E687">
            <v>3</v>
          </cell>
          <cell r="F687">
            <v>2566</v>
          </cell>
          <cell r="G687">
            <v>800039612307</v>
          </cell>
          <cell r="H687" t="str">
            <v>นาย</v>
          </cell>
          <cell r="I687" t="str">
            <v>ธนกฤต</v>
          </cell>
          <cell r="J687" t="str">
            <v>คดคง</v>
          </cell>
          <cell r="K687">
            <v>3650600157953</v>
          </cell>
          <cell r="L687" t="str">
            <v>สารภี</v>
          </cell>
          <cell r="M687" t="str">
            <v>เชียงใหม่ 3</v>
          </cell>
          <cell r="N687">
            <v>8</v>
          </cell>
          <cell r="O687" t="str">
            <v>สินเชื่อธนาคารประชาชน</v>
          </cell>
          <cell r="P687" t="str">
            <v>1.บุคคลค้ำประกัน</v>
          </cell>
          <cell r="Q687">
            <v>75552</v>
          </cell>
          <cell r="R687">
            <v>6457.3</v>
          </cell>
          <cell r="S687" t="str">
            <v>แขวงเชียงใหม่</v>
          </cell>
          <cell r="T687" t="str">
            <v>ผบ.7035</v>
          </cell>
          <cell r="U687">
            <v>2558</v>
          </cell>
          <cell r="V687" t="str">
            <v>ผบ.8850</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คำสั่งดำเนินการ15/3/2566//รายงานสืบทรัพย์วันที่ 5/7/2566</v>
          </cell>
          <cell r="BC687">
            <v>1200</v>
          </cell>
          <cell r="BD687">
            <v>27</v>
          </cell>
          <cell r="BE687">
            <v>3</v>
          </cell>
          <cell r="BF687">
            <v>2567</v>
          </cell>
          <cell r="BG687">
            <v>0</v>
          </cell>
          <cell r="BH687" t="str">
            <v>-</v>
          </cell>
          <cell r="BI687" t="str">
            <v>-</v>
          </cell>
          <cell r="BJ687" t="str">
            <v>-</v>
          </cell>
          <cell r="BK687">
            <v>0</v>
          </cell>
          <cell r="BL687">
            <v>1465</v>
          </cell>
          <cell r="BM687">
            <v>0</v>
          </cell>
          <cell r="BN687" t="str">
            <v/>
          </cell>
          <cell r="BO687" t="str">
            <v/>
          </cell>
          <cell r="BP687" t="str">
            <v/>
          </cell>
          <cell r="BQ687" t="str">
            <v>-</v>
          </cell>
          <cell r="BR687" t="str">
            <v>-</v>
          </cell>
          <cell r="BS687" t="str">
            <v>-</v>
          </cell>
          <cell r="BT687" t="str">
            <v>นายธนกฤต คดคง</v>
          </cell>
          <cell r="BU687">
            <v>823755010413</v>
          </cell>
          <cell r="BV687" t="str">
            <v>1.นายธนกฤต  คตคง
2.นางสิริลักษณ์  คดคง
3.นายรัตนพงศกร  เดชะปราปต์
4.นายปธิกร  อินชนะ</v>
          </cell>
          <cell r="BW687" t="str">
            <v>จำเลยที่ 1
คู่สมรสจำเลยที่ 1
จำเลยที่ 2
จำเลยที่ 3</v>
          </cell>
          <cell r="BX687" t="str">
            <v>3-6506-00157-95-3
3-5019-00123-28-2
3-5019-00122-24-3
3-5201-01199-30-9</v>
          </cell>
          <cell r="BY687"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7" t="str">
            <v>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2146</v>
          </cell>
          <cell r="C688">
            <v>682</v>
          </cell>
          <cell r="D688">
            <v>15</v>
          </cell>
          <cell r="E688">
            <v>3</v>
          </cell>
          <cell r="F688">
            <v>2566</v>
          </cell>
          <cell r="G688">
            <v>800037397976</v>
          </cell>
          <cell r="H688" t="str">
            <v>นาย</v>
          </cell>
          <cell r="I688" t="str">
            <v>ยุทธศักดิ์</v>
          </cell>
          <cell r="J688" t="str">
            <v>คชฤทธิ์</v>
          </cell>
          <cell r="K688">
            <v>1609900053420</v>
          </cell>
          <cell r="L688" t="str">
            <v>สารภี</v>
          </cell>
          <cell r="M688" t="str">
            <v>เชียงใหม่ 3</v>
          </cell>
          <cell r="N688">
            <v>8</v>
          </cell>
          <cell r="O688" t="str">
            <v>สินเชื่อธนาคารประชาชน</v>
          </cell>
          <cell r="P688" t="str">
            <v>1.บุคคลค้ำประกัน</v>
          </cell>
          <cell r="Q688">
            <v>22494</v>
          </cell>
          <cell r="R688">
            <v>2642.76</v>
          </cell>
          <cell r="S688" t="str">
            <v>แขวงนครสวรรค์</v>
          </cell>
          <cell r="T688" t="str">
            <v>ผบ.5281</v>
          </cell>
          <cell r="U688">
            <v>2558</v>
          </cell>
          <cell r="V688" t="str">
            <v>ผบ.5457</v>
          </cell>
          <cell r="W688">
            <v>2558</v>
          </cell>
          <cell r="X688"/>
          <cell r="Y688"/>
          <cell r="Z688"/>
          <cell r="AA688">
            <v>14</v>
          </cell>
          <cell r="AB688">
            <v>12</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1200</v>
          </cell>
          <cell r="BD688">
            <v>27</v>
          </cell>
          <cell r="BE688">
            <v>3</v>
          </cell>
          <cell r="BF688">
            <v>2567</v>
          </cell>
          <cell r="BG688">
            <v>0</v>
          </cell>
          <cell r="BH688" t="str">
            <v>-</v>
          </cell>
          <cell r="BI688" t="str">
            <v>-</v>
          </cell>
          <cell r="BJ688" t="str">
            <v>-</v>
          </cell>
          <cell r="BK688">
            <v>0</v>
          </cell>
          <cell r="BL688">
            <v>1615</v>
          </cell>
          <cell r="BM688">
            <v>0</v>
          </cell>
          <cell r="BN688" t="str">
            <v/>
          </cell>
          <cell r="BO688" t="str">
            <v/>
          </cell>
          <cell r="BP688" t="str">
            <v/>
          </cell>
          <cell r="BQ688" t="str">
            <v>-</v>
          </cell>
          <cell r="BR688" t="str">
            <v>-</v>
          </cell>
          <cell r="BS688" t="str">
            <v>-</v>
          </cell>
          <cell r="BT688" t="str">
            <v>นายยุทธศักดิ์ คชฤทธิ์</v>
          </cell>
          <cell r="BU688">
            <v>823758010423</v>
          </cell>
          <cell r="BV688" t="str">
            <v>1.นายยุทธศักดิ์  คชฤทธิ์
2.นายวัชระ  เขียวทอง
3.นางสุทธิชา  เขียวทอง
4.นางสาวณุกานดา  คำภีระ</v>
          </cell>
          <cell r="BW688" t="str">
            <v>จำเลยที่ 1
จำเลยที่ 2
คู่สมรสจำเลยที่ 2
จำเลยที่ 3</v>
          </cell>
          <cell r="BX688" t="str">
            <v>1-6099-00053-42-0
3-5019-00073-08-1
5-5011-90004-00-0
1-5103-00064-63-6</v>
          </cell>
          <cell r="BY688"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8" t="str">
            <v>ไม่พบ</v>
          </cell>
          <cell r="CA688"/>
          <cell r="CB688"/>
          <cell r="CC688"/>
          <cell r="CD688" t="str">
            <v>1.นายยุทธศักดิ์  คชฤทธิ์
2.นายวัชระ  เขียวทอง
3.นางสุทธิชา  เขียวทอง
4.นางสาวณุกานดา  คำภีระ</v>
          </cell>
          <cell r="CE688" t="str">
            <v>จำเลยที่ 1
จำเลยที่ 2
คู่สมรสจำเลยที่ 2
จำเลยที่ 3</v>
          </cell>
          <cell r="CF688" t="str">
            <v>1-6099-00053-42-0
3-5019-00073-08-1
5-5011-90004-00-0
1-5103-00064-63-6</v>
          </cell>
          <cell r="CG688"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8" t="str">
            <v>ไม่พบทรัพย์</v>
          </cell>
          <cell r="CI688"/>
          <cell r="CJ688"/>
          <cell r="CK688"/>
          <cell r="CL688"/>
          <cell r="CM688"/>
          <cell r="CN688"/>
          <cell r="CO688"/>
        </row>
        <row r="689">
          <cell r="B689">
            <v>2147</v>
          </cell>
          <cell r="C689">
            <v>683</v>
          </cell>
          <cell r="D689">
            <v>15</v>
          </cell>
          <cell r="E689">
            <v>3</v>
          </cell>
          <cell r="F689">
            <v>2566</v>
          </cell>
          <cell r="G689">
            <v>800027467078</v>
          </cell>
          <cell r="H689" t="str">
            <v>นางสาว</v>
          </cell>
          <cell r="I689" t="str">
            <v>วรางคณิต</v>
          </cell>
          <cell r="J689" t="str">
            <v>ทับทอง</v>
          </cell>
          <cell r="K689">
            <v>3609900946820</v>
          </cell>
          <cell r="L689" t="str">
            <v>สารภี</v>
          </cell>
          <cell r="M689" t="str">
            <v>เชียงใหม่ 3</v>
          </cell>
          <cell r="N689">
            <v>8</v>
          </cell>
          <cell r="O689" t="str">
            <v>สินเชื่อธนาคารประชาชน</v>
          </cell>
          <cell r="P689" t="str">
            <v>1.บุคคลค้ำประกัน</v>
          </cell>
          <cell r="Q689">
            <v>156236</v>
          </cell>
          <cell r="R689">
            <v>14360.38</v>
          </cell>
          <cell r="S689" t="str">
            <v>จังหวัดน่าน</v>
          </cell>
          <cell r="T689" t="str">
            <v>ผบ.1546</v>
          </cell>
          <cell r="U689">
            <v>2558</v>
          </cell>
          <cell r="V689" t="str">
            <v>ผบ.1842</v>
          </cell>
          <cell r="W689">
            <v>2558</v>
          </cell>
          <cell r="X689">
            <v>28</v>
          </cell>
          <cell r="Y689">
            <v>12</v>
          </cell>
          <cell r="Z689">
            <v>2558</v>
          </cell>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t="str">
            <v/>
          </cell>
          <cell r="BD689" t="str">
            <v/>
          </cell>
          <cell r="BE689" t="str">
            <v/>
          </cell>
          <cell r="BF689" t="str">
            <v/>
          </cell>
          <cell r="BG689" t="str">
            <v/>
          </cell>
          <cell r="BH689" t="str">
            <v/>
          </cell>
          <cell r="BI689" t="str">
            <v/>
          </cell>
          <cell r="BJ689" t="str">
            <v/>
          </cell>
          <cell r="BK689" t="str">
            <v/>
          </cell>
          <cell r="BL689" t="str">
            <v/>
          </cell>
          <cell r="BM689" t="str">
            <v/>
          </cell>
          <cell r="BN689" t="str">
            <v/>
          </cell>
          <cell r="BO689" t="str">
            <v/>
          </cell>
          <cell r="BP689" t="str">
            <v/>
          </cell>
          <cell r="BQ689" t="str">
            <v/>
          </cell>
          <cell r="BR689" t="str">
            <v/>
          </cell>
          <cell r="BS689" t="str">
            <v/>
          </cell>
          <cell r="BT689" t="str">
            <v>นางสาววรางคณิต ทับทอง</v>
          </cell>
          <cell r="BU689">
            <v>823758010317</v>
          </cell>
          <cell r="BV689" t="str">
            <v>1.นางสาววรางคณิต  ทับทอง
2.นายอนุกุล  อ้วนธะนะ
3.นางสาวภคภรณ์  ทิพย์สม
4.นายเอกชัย  สังข์เขป</v>
          </cell>
          <cell r="BW689" t="str">
            <v>จำเลยที่ 1
คู่สมรสจำเลยที่ 1
จำเลยที่ 2
จำเลยที่ 3</v>
          </cell>
          <cell r="BX689" t="str">
            <v>3-6099-00946-82-0
3-5511-00094-78-4
1-5099-00020-39-5
1-5099-00393-03-5</v>
          </cell>
          <cell r="BY689"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89" t="str">
            <v>ไม่พบ</v>
          </cell>
          <cell r="CA689"/>
          <cell r="CB689"/>
          <cell r="CC689"/>
          <cell r="CD689" t="str">
            <v>1.นางสาววรางคณิต  ทับทอง
2.นายอนุกุล  อ้วนธะนะ
3.นางสาวภคภรณ์  ทิพย์สม
4.นายเอกชัย  สังข์เขป</v>
          </cell>
          <cell r="CE689" t="str">
            <v>จำเลยที่ 1
คู่สมรสจำเลยที่ 1
จำเลยที่ 2
จำเลยที่ 3</v>
          </cell>
          <cell r="CF689" t="str">
            <v>3-6099-00946-82-0
3-5511-00094-78-4
1-5099-00020-39-5
1-5099-00393-03-5</v>
          </cell>
          <cell r="CG689"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89" t="str">
            <v>ไม่พบทรัพย์</v>
          </cell>
          <cell r="CI689"/>
          <cell r="CJ689"/>
          <cell r="CK689"/>
          <cell r="CL689"/>
          <cell r="CM689"/>
          <cell r="CN689"/>
          <cell r="CO689"/>
        </row>
        <row r="690">
          <cell r="B690">
            <v>2148</v>
          </cell>
          <cell r="C690">
            <v>684</v>
          </cell>
          <cell r="D690">
            <v>24</v>
          </cell>
          <cell r="E690">
            <v>3</v>
          </cell>
          <cell r="F690">
            <v>2566</v>
          </cell>
          <cell r="G690">
            <v>800025007157</v>
          </cell>
          <cell r="H690" t="str">
            <v>นาย</v>
          </cell>
          <cell r="I690" t="str">
            <v>เชิด</v>
          </cell>
          <cell r="J690" t="str">
            <v>จันรไส</v>
          </cell>
          <cell r="K690">
            <v>3501600082165</v>
          </cell>
          <cell r="L690" t="str">
            <v>บ่อสร้าง</v>
          </cell>
          <cell r="M690" t="str">
            <v>เชียงใหม่ 3</v>
          </cell>
          <cell r="N690">
            <v>8</v>
          </cell>
          <cell r="O690" t="str">
            <v>สินเชื่อธนาคารประชาชน</v>
          </cell>
          <cell r="P690" t="str">
            <v>1.บุคคลค้ำประกัน</v>
          </cell>
          <cell r="Q690">
            <v>187496</v>
          </cell>
          <cell r="R690">
            <v>22711.37</v>
          </cell>
          <cell r="S690" t="str">
            <v>แขวงเชียงใหม่</v>
          </cell>
          <cell r="T690" t="str">
            <v>ผบ.1159</v>
          </cell>
          <cell r="U690">
            <v>2557</v>
          </cell>
          <cell r="V690" t="str">
            <v>ผบ.2283</v>
          </cell>
          <cell r="W690">
            <v>2557</v>
          </cell>
          <cell r="X690">
            <v>6</v>
          </cell>
          <cell r="Y690">
            <v>5</v>
          </cell>
          <cell r="Z690">
            <v>2557</v>
          </cell>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คำสั่งดำเนินการ 24/3/2566//รายงานสืบทรัพย์วันที่ 11/10/2566</v>
          </cell>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นายเชิด จันรไส</v>
          </cell>
          <cell r="BU690">
            <v>0</v>
          </cell>
          <cell r="BV690" t="str">
            <v xml:space="preserve">1.นายเชิด จันรไส
2.นายเทวัญ จันทร์เป็ง
3.นางลัดดา จันทร์เป็ง
4.นายนิคม อานนท์
</v>
          </cell>
          <cell r="BW690" t="str">
            <v xml:space="preserve">จำเลยที่ 1
จำเลยที่ 2
คู่สมรสจำเลยที่ 2
จำเลยที่ 3
</v>
          </cell>
          <cell r="BX690" t="str">
            <v xml:space="preserve">3-5016-00082-16-5
3-5002-00741-75-6
3-5002-00745-69-7
3-5011-00185-67-4
</v>
          </cell>
          <cell r="BY690"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0" t="str">
            <v>พบทรัพย์</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2149</v>
          </cell>
          <cell r="C691">
            <v>685</v>
          </cell>
          <cell r="D691">
            <v>24</v>
          </cell>
          <cell r="E691">
            <v>3</v>
          </cell>
          <cell r="F691">
            <v>2566</v>
          </cell>
          <cell r="G691">
            <v>800023272100</v>
          </cell>
          <cell r="H691" t="str">
            <v>นางสาว</v>
          </cell>
          <cell r="I691" t="str">
            <v>ญาธิดา</v>
          </cell>
          <cell r="J691" t="str">
            <v>สุริยา</v>
          </cell>
          <cell r="K691">
            <v>3501300576634</v>
          </cell>
          <cell r="L691" t="str">
            <v>บ่อสร้าง</v>
          </cell>
          <cell r="M691" t="str">
            <v>เชียงใหม่ 3</v>
          </cell>
          <cell r="N691">
            <v>8</v>
          </cell>
          <cell r="O691" t="str">
            <v>สินเชื่อธนาคารประชาชน</v>
          </cell>
          <cell r="P691" t="str">
            <v>1.บุคคลค้ำประกัน</v>
          </cell>
          <cell r="Q691">
            <v>68703.97</v>
          </cell>
          <cell r="R691">
            <v>6843.73</v>
          </cell>
          <cell r="S691" t="str">
            <v>แขวงเชียงใหม่</v>
          </cell>
          <cell r="T691" t="str">
            <v>ผบ.2332</v>
          </cell>
          <cell r="U691">
            <v>2558</v>
          </cell>
          <cell r="V691" t="str">
            <v>ผบ.3875</v>
          </cell>
          <cell r="W691">
            <v>2558</v>
          </cell>
          <cell r="X691">
            <v>28</v>
          </cell>
          <cell r="Y691">
            <v>12</v>
          </cell>
          <cell r="Z691">
            <v>2558</v>
          </cell>
          <cell r="AA691">
            <v>21</v>
          </cell>
          <cell r="AB691">
            <v>7</v>
          </cell>
          <cell r="AC691">
            <v>2558</v>
          </cell>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25/9/2566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นางสาวญาธิดา สุริยา</v>
          </cell>
          <cell r="BU691">
            <v>823658010024</v>
          </cell>
          <cell r="BV691" t="str">
            <v>1.นางสาวญาธิดา สุริยา
2.นายปิยะพันธ์ วรรณกูล
3.นางสาวหยาดพิรุณ เปรมประชา 
4.นางสาวจริยา รินเขียว</v>
          </cell>
          <cell r="BW691" t="str">
            <v>จำเลยที่ 1
คู่สมรสจำเลยที่ 1
จำเลยที่ 2
จำเลยที่ 3</v>
          </cell>
          <cell r="BX691" t="str">
            <v>3-5013-00576-63-4
3-5012-00734-73-4
3-5013-00574-09-7
3-5013-00557-34-6</v>
          </cell>
          <cell r="BY691"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1" t="str">
            <v>ไม่พบ</v>
          </cell>
          <cell r="CA691"/>
          <cell r="CB691">
            <v>3</v>
          </cell>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row>
        <row r="692">
          <cell r="B692">
            <v>2150</v>
          </cell>
          <cell r="C692">
            <v>686</v>
          </cell>
          <cell r="D692">
            <v>24</v>
          </cell>
          <cell r="E692">
            <v>3</v>
          </cell>
          <cell r="F692">
            <v>2566</v>
          </cell>
          <cell r="G692">
            <v>800027768491</v>
          </cell>
          <cell r="H692" t="str">
            <v>นางสาว</v>
          </cell>
          <cell r="I692" t="str">
            <v>อัญชลี</v>
          </cell>
          <cell r="J692" t="str">
            <v>ขันทอง</v>
          </cell>
          <cell r="K692">
            <v>3500600566170</v>
          </cell>
          <cell r="L692" t="str">
            <v>บ่อสร้าง</v>
          </cell>
          <cell r="M692" t="str">
            <v>เชียงใหม่ 3</v>
          </cell>
          <cell r="N692">
            <v>8</v>
          </cell>
          <cell r="O692" t="str">
            <v>สินเชื่อธนาคารประชาชน</v>
          </cell>
          <cell r="P692" t="str">
            <v>1.บุคคลค้ำประกัน</v>
          </cell>
          <cell r="Q692">
            <v>71661</v>
          </cell>
          <cell r="R692">
            <v>10966.02</v>
          </cell>
          <cell r="S692" t="str">
            <v>แขวงเชียงใหม่</v>
          </cell>
          <cell r="T692" t="str">
            <v>ผบ.6503</v>
          </cell>
          <cell r="U692">
            <v>2558</v>
          </cell>
          <cell r="V692" t="str">
            <v>ผบ.7567</v>
          </cell>
          <cell r="W692">
            <v>2558</v>
          </cell>
          <cell r="X692">
            <v>6</v>
          </cell>
          <cell r="Y692">
            <v>10</v>
          </cell>
          <cell r="Z692">
            <v>2558</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มีคำสั่งดำเนินการสืบทรัพย์วันที่ 24/03/2566//รายงานผลสืบทรัพย์วันที่ 28/10/2566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นางสาวอัญชลี ขันทอง</v>
          </cell>
          <cell r="BU692">
            <v>823658010197</v>
          </cell>
          <cell r="BV692"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2" t="str">
            <v>จำเลยที่ 1
คู่สมรสจำเลย 1
จำเลยที่ 2
คู่สมรสจำเลย 2
จำเลยที่ 3
คู่สมรสจำเลย 3</v>
          </cell>
          <cell r="BX692" t="str">
            <v>3-5006-00566-17-0
3-3020-00595-67-9
3-5705-00259-82-8
1-5601-00272-91-0
3-4703-00135-37-9
1-5099-00838-42-8</v>
          </cell>
          <cell r="BY69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2" t="str">
            <v>พบทรัพย์</v>
          </cell>
          <cell r="CA692"/>
          <cell r="CB692"/>
          <cell r="CC692"/>
          <cell r="CD692"/>
          <cell r="CE692"/>
          <cell r="CF692"/>
          <cell r="CG692"/>
          <cell r="CH692"/>
          <cell r="CI692"/>
          <cell r="CJ692"/>
          <cell r="CK692"/>
          <cell r="CL692"/>
          <cell r="CM692"/>
          <cell r="CN692"/>
          <cell r="CO692"/>
        </row>
        <row r="693">
          <cell r="B693">
            <v>2151</v>
          </cell>
          <cell r="C693">
            <v>687</v>
          </cell>
          <cell r="D693">
            <v>24</v>
          </cell>
          <cell r="E693">
            <v>3</v>
          </cell>
          <cell r="F693">
            <v>2566</v>
          </cell>
          <cell r="G693">
            <v>800022337409</v>
          </cell>
          <cell r="H693" t="str">
            <v>นาย</v>
          </cell>
          <cell r="I693" t="str">
            <v>วิชิตชัย</v>
          </cell>
          <cell r="J693" t="str">
            <v>ธนพรพิทักษ์</v>
          </cell>
          <cell r="K693">
            <v>1100701154052</v>
          </cell>
          <cell r="L693" t="str">
            <v>บ่อสร้าง</v>
          </cell>
          <cell r="M693" t="str">
            <v>เชียงใหม่ 3</v>
          </cell>
          <cell r="N693">
            <v>8</v>
          </cell>
          <cell r="O693" t="str">
            <v>สินเชื่อธนาคารประชาชน</v>
          </cell>
          <cell r="P693" t="str">
            <v>1.บุคคลค้ำประกัน</v>
          </cell>
          <cell r="Q693">
            <v>26896.9</v>
          </cell>
          <cell r="R693">
            <v>9265.41</v>
          </cell>
          <cell r="S693" t="str">
            <v>จังหวัดน่าน (สาขาปัว)</v>
          </cell>
          <cell r="T693" t="str">
            <v>ผบ.924</v>
          </cell>
          <cell r="U693">
            <v>2558</v>
          </cell>
          <cell r="V693" t="str">
            <v>ผบ.993</v>
          </cell>
          <cell r="W693">
            <v>2558</v>
          </cell>
          <cell r="X693">
            <v>11</v>
          </cell>
          <cell r="Y693">
            <v>11</v>
          </cell>
          <cell r="Z693">
            <v>2558</v>
          </cell>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คำสั่งดำเนินการ24/3/2566//รายงานสืบทรัพย์วันที่ 25/9/2566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นายวิชิตชัย ธนพรพิทักษ์</v>
          </cell>
          <cell r="BU693">
            <v>823658010004</v>
          </cell>
          <cell r="BV693" t="str">
            <v>1.นายวิชิตชัย ธนพรพิทักษ์
2.นางสาววาสนา สุทธน้อย
3.นางสาวธนพร ศรีษะ
4.นายสวัสดิ์ คำลาพิช</v>
          </cell>
          <cell r="BW693" t="str">
            <v>จำเลยที่ 1
จำเลยที่ 2
จำเลยที่ 3
คู่สมรสจำเลยที่ 3</v>
          </cell>
          <cell r="BX693" t="str">
            <v xml:space="preserve">1-1007-01154-05-2
1-5506-00006-09-7
3-5801-00230-39-3
3-5005-00148-03-1
</v>
          </cell>
          <cell r="BY693"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3" t="str">
            <v>ไม่พบ</v>
          </cell>
          <cell r="CA693"/>
          <cell r="CB693">
            <v>3</v>
          </cell>
          <cell r="CC693"/>
          <cell r="CD693"/>
          <cell r="CE693"/>
          <cell r="CF693"/>
          <cell r="CG693"/>
          <cell r="CH693"/>
          <cell r="CI693"/>
          <cell r="CJ693"/>
          <cell r="CK693"/>
          <cell r="CL693"/>
          <cell r="CM693"/>
          <cell r="CN693"/>
          <cell r="CO693"/>
        </row>
        <row r="694">
          <cell r="B694">
            <v>2152</v>
          </cell>
          <cell r="C694">
            <v>688</v>
          </cell>
          <cell r="D694">
            <v>24</v>
          </cell>
          <cell r="E694">
            <v>3</v>
          </cell>
          <cell r="F694">
            <v>2566</v>
          </cell>
          <cell r="G694">
            <v>800039718054</v>
          </cell>
          <cell r="H694" t="str">
            <v>นาย</v>
          </cell>
          <cell r="I694" t="str">
            <v>ธีระเชษฐ</v>
          </cell>
          <cell r="J694" t="str">
            <v>สมณะ</v>
          </cell>
          <cell r="K694">
            <v>3501300820942</v>
          </cell>
          <cell r="L694" t="str">
            <v>บ่อสร้าง</v>
          </cell>
          <cell r="M694" t="str">
            <v>เชียงใหม่ 3</v>
          </cell>
          <cell r="N694">
            <v>8</v>
          </cell>
          <cell r="O694" t="str">
            <v>สินเชื่อธนาคารประชาชน</v>
          </cell>
          <cell r="P694" t="str">
            <v>1.บุคคลค้ำประกัน</v>
          </cell>
          <cell r="Q694">
            <v>265594.59999999998</v>
          </cell>
          <cell r="R694">
            <v>49735.040000000001</v>
          </cell>
          <cell r="S694" t="str">
            <v>จังหวัดเชียงใหม่</v>
          </cell>
          <cell r="T694" t="str">
            <v>ผบ.1991</v>
          </cell>
          <cell r="U694">
            <v>2558</v>
          </cell>
          <cell r="V694" t="str">
            <v>ผบ.267</v>
          </cell>
          <cell r="W694">
            <v>2559</v>
          </cell>
          <cell r="X694">
            <v>6</v>
          </cell>
          <cell r="Y694">
            <v>10</v>
          </cell>
          <cell r="Z694">
            <v>2558</v>
          </cell>
          <cell r="AA694">
            <v>7</v>
          </cell>
          <cell r="AB694">
            <v>3</v>
          </cell>
          <cell r="AC694">
            <v>2559</v>
          </cell>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11/10/2566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นายธีระเชษฐ สมณะ</v>
          </cell>
          <cell r="BU694">
            <v>823658010258</v>
          </cell>
          <cell r="BV694" t="str">
            <v>1.นายธีระเชษฐ สมณะ
2.นางสาวสุรีพร นันตา
3.นายธฐาศิวรินท์ ศิริตันติโชติ
4.นางสาวนาตยา เสนางาม
5.นายวิทยา เสนางาม</v>
          </cell>
          <cell r="BW694" t="str">
            <v>จำเลยที่ 1
คู่สมรสจำเลยที่1
จำเลยที่ 2
จำเลยที่ 3
คู่สมรสจำเลยที่ 3</v>
          </cell>
          <cell r="BX694" t="str">
            <v>3-5013-00820-94-2
3-5210-00497-80-1
3-5012-00417-66-6
1-5019-90000-08-1
1-5707-00023-02-3</v>
          </cell>
          <cell r="BY694"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4" t="str">
            <v>พบทรัพย์</v>
          </cell>
          <cell r="CA694" t="str">
            <v>พบ</v>
          </cell>
          <cell r="CB694"/>
          <cell r="CC694"/>
          <cell r="CD694"/>
          <cell r="CE694"/>
          <cell r="CF694"/>
          <cell r="CG694"/>
          <cell r="CH694"/>
          <cell r="CI694"/>
          <cell r="CJ694"/>
          <cell r="CK694"/>
          <cell r="CL694"/>
          <cell r="CM694"/>
          <cell r="CN694"/>
          <cell r="CO694"/>
        </row>
        <row r="695">
          <cell r="B695">
            <v>2153</v>
          </cell>
          <cell r="C695">
            <v>689</v>
          </cell>
          <cell r="D695">
            <v>24</v>
          </cell>
          <cell r="E695">
            <v>3</v>
          </cell>
          <cell r="F695">
            <v>2566</v>
          </cell>
          <cell r="G695">
            <v>800034965718</v>
          </cell>
          <cell r="H695" t="str">
            <v>นางสาว</v>
          </cell>
          <cell r="I695" t="str">
            <v>ศิริพร</v>
          </cell>
          <cell r="J695" t="str">
            <v>ปัญญา</v>
          </cell>
          <cell r="K695">
            <v>3501300436891</v>
          </cell>
          <cell r="L695" t="str">
            <v>บ่อสร้าง</v>
          </cell>
          <cell r="M695" t="str">
            <v>เชียงใหม่ 3</v>
          </cell>
          <cell r="N695">
            <v>8</v>
          </cell>
          <cell r="O695" t="str">
            <v>สินเชื่อธนาคารประชาชน</v>
          </cell>
          <cell r="P695" t="str">
            <v>1.บุคคลค้ำประกัน</v>
          </cell>
          <cell r="Q695">
            <v>140392.24</v>
          </cell>
          <cell r="R695">
            <v>15231.42</v>
          </cell>
          <cell r="S695" t="str">
            <v>แขวงเชียงใหม่</v>
          </cell>
          <cell r="T695" t="str">
            <v>ผบ.6931</v>
          </cell>
          <cell r="U695">
            <v>2558</v>
          </cell>
          <cell r="V695" t="str">
            <v>ผบ.7894</v>
          </cell>
          <cell r="W695">
            <v>2558</v>
          </cell>
          <cell r="X695">
            <v>11</v>
          </cell>
          <cell r="Y695">
            <v>11</v>
          </cell>
          <cell r="Z695">
            <v>2558</v>
          </cell>
          <cell r="AA695">
            <v>20</v>
          </cell>
          <cell r="AB695">
            <v>10</v>
          </cell>
          <cell r="AC695">
            <v>2558</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นางสาวศิริพร ปัญญา</v>
          </cell>
          <cell r="BU695">
            <v>823658010217</v>
          </cell>
          <cell r="BV695" t="str">
            <v xml:space="preserve">1.นางสาวศิริพร ปัญญา
2.นายปรัชญ์ ปูอินต๊ะ
3.นางสาวกันยา ปรัชญาปัญญา
4.นายฉัตรชัย ปัญญา
5.นายสายทอง ปีคำ
</v>
          </cell>
          <cell r="BW695" t="str">
            <v xml:space="preserve">จำเลยที่ 1
คู่สมรสจำเลยที่ 1
จำเลยที่ 2
 จำเลยที่ 3
คู่สมรสจำเลยที่ 3
</v>
          </cell>
          <cell r="BX695" t="str">
            <v>3-5013-00436-89-1
3-5013-00726-44-0
3-5013-00460-06-7
3-5013-00436-90-5
3-5013-00586-23-1</v>
          </cell>
          <cell r="BY695"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5" t="str">
            <v>พบทรัพย์</v>
          </cell>
          <cell r="CA695"/>
          <cell r="CB695">
            <v>3</v>
          </cell>
          <cell r="CC695"/>
          <cell r="CD695"/>
          <cell r="CE695"/>
          <cell r="CF695"/>
          <cell r="CG695"/>
          <cell r="CH695"/>
          <cell r="CI695"/>
          <cell r="CJ695"/>
          <cell r="CK695"/>
          <cell r="CL695"/>
          <cell r="CM695"/>
          <cell r="CN695"/>
          <cell r="CO695"/>
        </row>
        <row r="696">
          <cell r="B696">
            <v>2154</v>
          </cell>
          <cell r="C696">
            <v>690</v>
          </cell>
          <cell r="D696">
            <v>24</v>
          </cell>
          <cell r="E696">
            <v>3</v>
          </cell>
          <cell r="F696">
            <v>2566</v>
          </cell>
          <cell r="G696">
            <v>821950007111</v>
          </cell>
          <cell r="H696" t="str">
            <v>นาย</v>
          </cell>
          <cell r="I696" t="str">
            <v>เจษฎา</v>
          </cell>
          <cell r="J696" t="str">
            <v>อ่อนปรีดา</v>
          </cell>
          <cell r="K696">
            <v>3500500544808</v>
          </cell>
          <cell r="L696" t="str">
            <v>สันกำแพง</v>
          </cell>
          <cell r="M696" t="str">
            <v>เชียงใหม่ 3</v>
          </cell>
          <cell r="N696">
            <v>8</v>
          </cell>
          <cell r="O696" t="str">
            <v>สินเชื่อเคหะ</v>
          </cell>
          <cell r="P696" t="str">
            <v>2.หลักทรัพย์ค้ำประกัน</v>
          </cell>
          <cell r="Q696">
            <v>589535.4</v>
          </cell>
          <cell r="R696">
            <v>75606.429999999993</v>
          </cell>
          <cell r="S696" t="str">
            <v>จังหวัดเชียงใหม่</v>
          </cell>
          <cell r="T696" t="str">
            <v>ผบ.378</v>
          </cell>
          <cell r="U696">
            <v>2557</v>
          </cell>
          <cell r="V696" t="str">
            <v>ผบ.580</v>
          </cell>
          <cell r="W696">
            <v>2557</v>
          </cell>
          <cell r="X696">
            <v>6</v>
          </cell>
          <cell r="Y696">
            <v>5</v>
          </cell>
          <cell r="Z696">
            <v>2557</v>
          </cell>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8/8/2566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นายเจษฎา อ่อนปรีดา</v>
          </cell>
          <cell r="BU696">
            <v>821950007111</v>
          </cell>
          <cell r="BV696" t="str">
            <v>1.นายเจษฎา  อ่อนปรีดา
2.นางนิรมัย  อ่อนปรีดา
3.นางนิ่มนวล  แย้มศรีสุข</v>
          </cell>
          <cell r="BW696" t="str">
            <v>จำเลยที่ 1
จำเลยที่ 2
จำเลยที่ 3</v>
          </cell>
          <cell r="BX696" t="str">
            <v>3-5005-00544-80-8
3-4102-00403-98-3
3-4102-00403-96-7</v>
          </cell>
          <cell r="BY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6" t="str">
            <v>ไม่พบ</v>
          </cell>
          <cell r="CA696">
            <v>3</v>
          </cell>
          <cell r="CB696"/>
          <cell r="CC696"/>
          <cell r="CE696"/>
          <cell r="CF696"/>
          <cell r="CG696"/>
          <cell r="CH696"/>
          <cell r="CK696"/>
        </row>
        <row r="697">
          <cell r="B697">
            <v>2155</v>
          </cell>
          <cell r="C697">
            <v>691</v>
          </cell>
          <cell r="D697">
            <v>24</v>
          </cell>
          <cell r="E697">
            <v>3</v>
          </cell>
          <cell r="F697">
            <v>2566</v>
          </cell>
          <cell r="G697">
            <v>800025762892</v>
          </cell>
          <cell r="H697" t="str">
            <v>นาย</v>
          </cell>
          <cell r="I697" t="str">
            <v>ดนัย</v>
          </cell>
          <cell r="J697" t="str">
            <v>ชาวคำเขต</v>
          </cell>
          <cell r="K697">
            <v>3501300172371</v>
          </cell>
          <cell r="L697" t="str">
            <v>สันกำแพง</v>
          </cell>
          <cell r="M697" t="str">
            <v>เชียงใหม่ 3</v>
          </cell>
          <cell r="N697">
            <v>8</v>
          </cell>
          <cell r="O697" t="str">
            <v>สินเชื่อธนาคารประชาชน</v>
          </cell>
          <cell r="P697" t="str">
            <v>1.บุคคลค้ำประกัน</v>
          </cell>
          <cell r="Q697">
            <v>129375</v>
          </cell>
          <cell r="R697">
            <v>5278.8</v>
          </cell>
          <cell r="S697" t="str">
            <v>แขวงเชียงใหม่</v>
          </cell>
          <cell r="T697" t="str">
            <v>ผบ.6496</v>
          </cell>
          <cell r="U697">
            <v>2558</v>
          </cell>
          <cell r="V697" t="str">
            <v>ผบ.6389</v>
          </cell>
          <cell r="W697">
            <v>2558</v>
          </cell>
          <cell r="X697"/>
          <cell r="Y697"/>
          <cell r="Z697"/>
          <cell r="AA697">
            <v>31</v>
          </cell>
          <cell r="AB697">
            <v>8</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 19/9/2566</v>
          </cell>
          <cell r="BC697" t="str">
            <v/>
          </cell>
          <cell r="BD697" t="str">
            <v/>
          </cell>
          <cell r="BE697" t="str">
            <v/>
          </cell>
          <cell r="BF697" t="str">
            <v/>
          </cell>
          <cell r="BG697" t="str">
            <v/>
          </cell>
          <cell r="BH697" t="str">
            <v/>
          </cell>
          <cell r="BI697" t="str">
            <v/>
          </cell>
          <cell r="BJ697" t="str">
            <v/>
          </cell>
          <cell r="BK697" t="str">
            <v/>
          </cell>
          <cell r="BL697" t="str">
            <v/>
          </cell>
          <cell r="BM697" t="str">
            <v/>
          </cell>
          <cell r="BN697" t="str">
            <v/>
          </cell>
          <cell r="BO697" t="str">
            <v/>
          </cell>
          <cell r="BP697" t="str">
            <v/>
          </cell>
          <cell r="BQ697" t="str">
            <v/>
          </cell>
          <cell r="BR697" t="str">
            <v/>
          </cell>
          <cell r="BS697" t="str">
            <v/>
          </cell>
          <cell r="BT697" t="str">
            <v>นายดนัย ชาวคำเขต</v>
          </cell>
          <cell r="BU697">
            <v>823658010201</v>
          </cell>
          <cell r="BV697"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7" t="str">
            <v xml:space="preserve">จำเลยที่ 1
คู่สมรสจำเลยที่ 1
จำเลยที่ 2
คู่สมรสจำเลยที่ 2
จำเลยที่ 3
</v>
          </cell>
          <cell r="BX697" t="str">
            <v xml:space="preserve">3-5013-00172-37-1
3-5013-00200-88-0
3-5006-00334-62-7
1-5099-00088-90-9
1-5099-00362-03-2
</v>
          </cell>
          <cell r="BY697"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2156</v>
          </cell>
          <cell r="C698">
            <v>692</v>
          </cell>
          <cell r="D698">
            <v>24</v>
          </cell>
          <cell r="E698">
            <v>3</v>
          </cell>
          <cell r="F698">
            <v>2566</v>
          </cell>
          <cell r="G698">
            <v>800033627772</v>
          </cell>
          <cell r="H698" t="str">
            <v>นาง</v>
          </cell>
          <cell r="I698" t="str">
            <v>บัวเขียว</v>
          </cell>
          <cell r="J698" t="str">
            <v>ใจติยะ</v>
          </cell>
          <cell r="K698">
            <v>5501300007547</v>
          </cell>
          <cell r="L698" t="str">
            <v>สันกำแพง</v>
          </cell>
          <cell r="M698" t="str">
            <v>เชียงใหม่ 3</v>
          </cell>
          <cell r="N698">
            <v>8</v>
          </cell>
          <cell r="O698" t="str">
            <v>สินเชื่อธนาคารประชาชน</v>
          </cell>
          <cell r="P698" t="str">
            <v>1.บุคคลค้ำประกัน</v>
          </cell>
          <cell r="Q698">
            <v>40725.980000000003</v>
          </cell>
          <cell r="R698">
            <v>2656.08</v>
          </cell>
          <cell r="S698" t="str">
            <v>แขวงเชียงใหม่</v>
          </cell>
          <cell r="T698" t="str">
            <v>ผบ.10109</v>
          </cell>
          <cell r="U698">
            <v>2558</v>
          </cell>
          <cell r="V698" t="str">
            <v>ผบ.1225</v>
          </cell>
          <cell r="W698">
            <v>2559</v>
          </cell>
          <cell r="X698">
            <v>25</v>
          </cell>
          <cell r="Y698">
            <v>2</v>
          </cell>
          <cell r="Z698">
            <v>2559</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นางบัวเขียว ใจติยะ</v>
          </cell>
          <cell r="BU698">
            <v>823658010660</v>
          </cell>
          <cell r="BV698" t="str">
            <v>1.นางบัวเขียว  ใจติขะ
2.นางนิตย์  แสนเรือน
3.นายศรี  แสนเรือน
4.นายธวัชชัย  ทิตย์สุรินทร์</v>
          </cell>
          <cell r="BW698" t="str">
            <v>จำเลยที่ 1
จำเลยที่ 2
คู่สมรสจำเลยที่ 2
จำเลยที่ 3</v>
          </cell>
          <cell r="BX698" t="str">
            <v>5-5013-00007-54-7
3-5013-00339-17-9
3-5009-00796-71-5
1-5099-00838-98-3</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8" t="str">
            <v>ไม่พบ</v>
          </cell>
          <cell r="CA698">
            <v>3</v>
          </cell>
          <cell r="CB698"/>
          <cell r="CC698"/>
          <cell r="CE698"/>
          <cell r="CF698"/>
          <cell r="CG698"/>
          <cell r="CH698"/>
          <cell r="CK698"/>
        </row>
        <row r="699">
          <cell r="B699">
            <v>2157</v>
          </cell>
          <cell r="C699">
            <v>693</v>
          </cell>
          <cell r="D699">
            <v>24</v>
          </cell>
          <cell r="E699">
            <v>3</v>
          </cell>
          <cell r="F699">
            <v>2566</v>
          </cell>
          <cell r="G699">
            <v>800029292573</v>
          </cell>
          <cell r="H699" t="str">
            <v>นาย</v>
          </cell>
          <cell r="I699" t="str">
            <v>ดวงเนตร</v>
          </cell>
          <cell r="J699" t="str">
            <v>ธรรมขันแข็ง</v>
          </cell>
          <cell r="K699">
            <v>3571100419209</v>
          </cell>
          <cell r="L699" t="str">
            <v>สันกำแพง</v>
          </cell>
          <cell r="M699" t="str">
            <v>เชียงใหม่ 3</v>
          </cell>
          <cell r="N699">
            <v>8</v>
          </cell>
          <cell r="O699" t="str">
            <v>สินเชื่อธนาคารประชาชน</v>
          </cell>
          <cell r="P699" t="str">
            <v>1.บุคคลค้ำประกัน</v>
          </cell>
          <cell r="Q699">
            <v>26103.77</v>
          </cell>
          <cell r="R699">
            <v>5618.77</v>
          </cell>
          <cell r="S699" t="str">
            <v>แขวงเวียงป่าเป้า</v>
          </cell>
          <cell r="T699" t="str">
            <v>ผบ.407</v>
          </cell>
          <cell r="U699">
            <v>2558</v>
          </cell>
          <cell r="V699" t="str">
            <v>ผบ.93</v>
          </cell>
          <cell r="W699">
            <v>2559</v>
          </cell>
          <cell r="X699"/>
          <cell r="Y699"/>
          <cell r="Z699"/>
          <cell r="AA699">
            <v>22</v>
          </cell>
          <cell r="AB699">
            <v>3</v>
          </cell>
          <cell r="AC699">
            <v>2559</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v>1500</v>
          </cell>
          <cell r="BD699">
            <v>27</v>
          </cell>
          <cell r="BE699">
            <v>3</v>
          </cell>
          <cell r="BF699">
            <v>2567</v>
          </cell>
          <cell r="BG699">
            <v>0</v>
          </cell>
          <cell r="BH699" t="str">
            <v>-</v>
          </cell>
          <cell r="BI699" t="str">
            <v>-</v>
          </cell>
          <cell r="BJ699" t="str">
            <v>-</v>
          </cell>
          <cell r="BK699">
            <v>0</v>
          </cell>
          <cell r="BL699">
            <v>1990</v>
          </cell>
          <cell r="BM699">
            <v>0</v>
          </cell>
          <cell r="BN699" t="str">
            <v/>
          </cell>
          <cell r="BO699" t="str">
            <v/>
          </cell>
          <cell r="BP699" t="str">
            <v/>
          </cell>
          <cell r="BQ699" t="str">
            <v>-</v>
          </cell>
          <cell r="BR699" t="str">
            <v>-</v>
          </cell>
          <cell r="BS699" t="str">
            <v>-</v>
          </cell>
          <cell r="BT699" t="str">
            <v>นายดวงเนตร ธรรมขันแข็ง</v>
          </cell>
          <cell r="BU699">
            <v>823658010445</v>
          </cell>
          <cell r="BV699" t="str">
            <v>1.นายดวงเนตร  ธรรมขันแข็ง
2.นางอรุณวรรณ  อุนจะนำ
3.นางสาวพัฒนา  นันชัย
4.นายประวิทย์  แสนศรีชัย
5.นางนิตยา  แสนศรีชัย</v>
          </cell>
          <cell r="BW699" t="str">
            <v>จำเลยที่ 1
คู่สมรสจำเลยที่ 1
จำเลยที่ 2
จำเลยที่ 3
คู่สมรสจำเลยที่ 3</v>
          </cell>
          <cell r="BX699" t="str">
            <v>3-5711-00419-20-9
3-5103-00430-22-1
3-5013-00356-91-0
1-5017-00001-86-1
1-5099-00618-78-9</v>
          </cell>
          <cell r="BY699"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699" t="str">
            <v>ไม่พบ</v>
          </cell>
          <cell r="CA699"/>
          <cell r="CB699"/>
          <cell r="CC699"/>
          <cell r="CE699"/>
          <cell r="CF699"/>
          <cell r="CG699"/>
          <cell r="CH699"/>
          <cell r="CK699"/>
        </row>
        <row r="700">
          <cell r="B700">
            <v>2158</v>
          </cell>
          <cell r="C700">
            <v>694</v>
          </cell>
          <cell r="D700">
            <v>15</v>
          </cell>
          <cell r="E700">
            <v>3</v>
          </cell>
          <cell r="F700">
            <v>2566</v>
          </cell>
          <cell r="G700">
            <v>800031182523</v>
          </cell>
          <cell r="H700" t="str">
            <v>นาย</v>
          </cell>
          <cell r="I700" t="str">
            <v>ยงยุทธ</v>
          </cell>
          <cell r="J700" t="str">
            <v>พรหมมา</v>
          </cell>
          <cell r="K700">
            <v>3500500333343</v>
          </cell>
          <cell r="L700" t="str">
            <v>บิ๊กซี หางดง</v>
          </cell>
          <cell r="M700" t="str">
            <v>เชียงใหม่ 3</v>
          </cell>
          <cell r="N700">
            <v>8</v>
          </cell>
          <cell r="O700" t="str">
            <v>สินเชื่อธนาคารประชาชน</v>
          </cell>
          <cell r="P700" t="str">
            <v>1.บุคคลค้ำประกัน</v>
          </cell>
          <cell r="Q700">
            <v>84413.21</v>
          </cell>
          <cell r="R700">
            <v>10764.96</v>
          </cell>
          <cell r="S700" t="str">
            <v>แขวงเชียงใหม่</v>
          </cell>
          <cell r="T700" t="str">
            <v>ผบ.4463</v>
          </cell>
          <cell r="U700">
            <v>2558</v>
          </cell>
          <cell r="V700" t="str">
            <v>ผบ.4962</v>
          </cell>
          <cell r="W700">
            <v>2558</v>
          </cell>
          <cell r="X700">
            <v>10</v>
          </cell>
          <cell r="Y700">
            <v>8</v>
          </cell>
          <cell r="Z700">
            <v>2558</v>
          </cell>
          <cell r="AA700"/>
          <cell r="AB700"/>
          <cell r="AC700"/>
          <cell r="AD700"/>
          <cell r="AE700"/>
          <cell r="AF700"/>
          <cell r="AG700"/>
          <cell r="AH700"/>
          <cell r="AI700"/>
          <cell r="AJ700"/>
          <cell r="AK700"/>
          <cell r="AL700"/>
          <cell r="AM700"/>
          <cell r="AN700"/>
          <cell r="AO700"/>
          <cell r="AP700"/>
          <cell r="AQ700"/>
          <cell r="BB700" t="str">
            <v>คำสั่งดำเนินการ15/3/2566//รายงานสืบทรัพย์วันที่ 25/9/2566</v>
          </cell>
          <cell r="BC700">
            <v>1200</v>
          </cell>
          <cell r="BD700">
            <v>27</v>
          </cell>
          <cell r="BE700">
            <v>3</v>
          </cell>
          <cell r="BF700">
            <v>2567</v>
          </cell>
          <cell r="BG700">
            <v>0</v>
          </cell>
          <cell r="BH700" t="str">
            <v>-</v>
          </cell>
          <cell r="BI700" t="str">
            <v>-</v>
          </cell>
          <cell r="BJ700" t="str">
            <v>-</v>
          </cell>
          <cell r="BK700">
            <v>0</v>
          </cell>
          <cell r="BL700">
            <v>1560</v>
          </cell>
          <cell r="BM700">
            <v>0</v>
          </cell>
          <cell r="BN700" t="str">
            <v/>
          </cell>
          <cell r="BO700" t="str">
            <v/>
          </cell>
          <cell r="BP700" t="str">
            <v/>
          </cell>
          <cell r="BQ700" t="str">
            <v>-</v>
          </cell>
          <cell r="BR700" t="str">
            <v>-</v>
          </cell>
          <cell r="BS700" t="str">
            <v>-</v>
          </cell>
          <cell r="BT700" t="str">
            <v>นายยงยุทธ พรหมมา</v>
          </cell>
          <cell r="BU700">
            <v>823758010090</v>
          </cell>
          <cell r="BV700" t="str">
            <v>1.นายยงยุทธ พรหมมา
2.นางสาวณพิชญา พนาดอน
3.นายธนาสิน เทมวรรธน์
4.นายธนากร กันทิพย์</v>
          </cell>
          <cell r="BW700" t="str">
            <v xml:space="preserve">จำเลยที่ 1
คู่สมรสจำเลยที่ 1
จำเลยที่ 2
จำเลยที่ 3
</v>
          </cell>
          <cell r="BX700" t="str">
            <v xml:space="preserve">3-5005-00333-34-3
3-5012-00416-72-4
1-5099-00249-60-1
3-5007-00169-53-9
</v>
          </cell>
          <cell r="BY700"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0" t="str">
            <v>ไม่พบ</v>
          </cell>
          <cell r="CA700"/>
          <cell r="CB700">
            <v>3</v>
          </cell>
          <cell r="CC700"/>
          <cell r="CD700" t="str">
            <v>1.นายยงยุทธ พรหมมา
2.นางสาวณพิชญา พนาดอน
3.นายธนาสิน เทมวรรธน์
4.นายธนากร กันทิพย์</v>
          </cell>
          <cell r="CE700"/>
          <cell r="CF700"/>
          <cell r="CG700"/>
          <cell r="CH700"/>
          <cell r="CK700"/>
        </row>
        <row r="701">
          <cell r="B701">
            <v>2159</v>
          </cell>
          <cell r="C701">
            <v>695</v>
          </cell>
          <cell r="D701">
            <v>29</v>
          </cell>
          <cell r="E701">
            <v>3</v>
          </cell>
          <cell r="F701">
            <v>2566</v>
          </cell>
          <cell r="G701">
            <v>800024837315</v>
          </cell>
          <cell r="H701" t="str">
            <v>นางสาว</v>
          </cell>
          <cell r="I701" t="str">
            <v>แววดาว</v>
          </cell>
          <cell r="J701" t="str">
            <v>มั่นพุ่ม</v>
          </cell>
          <cell r="K701">
            <v>3640100434176</v>
          </cell>
          <cell r="L701" t="str">
            <v>บวกครกหลวง</v>
          </cell>
          <cell r="M701" t="str">
            <v>เชียงใหม่ 3</v>
          </cell>
          <cell r="N701">
            <v>8</v>
          </cell>
          <cell r="O701" t="str">
            <v>สินเชื่อธนาคารประชาชน</v>
          </cell>
          <cell r="P701" t="str">
            <v>1.บุคคลค้ำประกัน</v>
          </cell>
          <cell r="Q701">
            <v>34090.01</v>
          </cell>
          <cell r="R701">
            <v>7625.67</v>
          </cell>
          <cell r="S701" t="str">
            <v>แขวงเชียงใหม่</v>
          </cell>
          <cell r="T701" t="str">
            <v>ผบ.8808</v>
          </cell>
          <cell r="U701">
            <v>2558</v>
          </cell>
          <cell r="V701" t="str">
            <v>ผบ.772</v>
          </cell>
          <cell r="W701">
            <v>2559</v>
          </cell>
          <cell r="X701">
            <v>9</v>
          </cell>
          <cell r="Y701">
            <v>2</v>
          </cell>
          <cell r="Z701">
            <v>2559</v>
          </cell>
          <cell r="AA701">
            <v>22</v>
          </cell>
          <cell r="AB701">
            <v>3</v>
          </cell>
          <cell r="AC701">
            <v>2559</v>
          </cell>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คำสั่งดำเนินการ94/3/2566//รายงานสืบทรัพย์วันที่ 8/8/2566</v>
          </cell>
          <cell r="BC701">
            <v>600</v>
          </cell>
          <cell r="BD701">
            <v>27</v>
          </cell>
          <cell r="BE701">
            <v>3</v>
          </cell>
          <cell r="BF701">
            <v>2567</v>
          </cell>
          <cell r="BG701">
            <v>0</v>
          </cell>
          <cell r="BH701" t="str">
            <v>-</v>
          </cell>
          <cell r="BI701" t="str">
            <v>-</v>
          </cell>
          <cell r="BJ701" t="str">
            <v>-</v>
          </cell>
          <cell r="BK701">
            <v>0</v>
          </cell>
          <cell r="BL701">
            <v>1155</v>
          </cell>
          <cell r="BM701">
            <v>0</v>
          </cell>
          <cell r="BN701" t="str">
            <v/>
          </cell>
          <cell r="BO701" t="str">
            <v/>
          </cell>
          <cell r="BP701" t="str">
            <v/>
          </cell>
          <cell r="BQ701" t="str">
            <v>-</v>
          </cell>
          <cell r="BR701" t="str">
            <v>-</v>
          </cell>
          <cell r="BS701" t="str">
            <v>-</v>
          </cell>
          <cell r="BT701" t="str">
            <v>นางสาวแววดาว มั่นพุ่ม</v>
          </cell>
          <cell r="BU701">
            <v>823658010222</v>
          </cell>
          <cell r="BV701" t="str">
            <v>1.นางสาวแววดาว  มั่นพุ่ม
2.นายศุภกฤษ์  ศรีคำตัน</v>
          </cell>
          <cell r="BW701" t="str">
            <v>จำเลยที่ 1
จำเลยที่ 2</v>
          </cell>
          <cell r="BX701" t="str">
            <v>3-6401-00434-17-6
3-5602-00079-02-6</v>
          </cell>
          <cell r="BY70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1" t="str">
            <v>ไม่พบ</v>
          </cell>
          <cell r="CA701"/>
          <cell r="CB701"/>
          <cell r="CC701"/>
          <cell r="CD701" t="str">
            <v>1.นายยงยุทธ พรหมมา
2.นางสาวณพิชญา พนาดอน
3.นายธนาสิน เทมวรรธน์
4.นายธนากร กันทิพย์</v>
          </cell>
          <cell r="CE701"/>
          <cell r="CF701"/>
          <cell r="CG701"/>
          <cell r="CH701"/>
          <cell r="CI701"/>
          <cell r="CJ701"/>
          <cell r="CK701"/>
          <cell r="CL701"/>
          <cell r="CM701"/>
          <cell r="CN701"/>
          <cell r="CO701"/>
        </row>
        <row r="702">
          <cell r="B702">
            <v>2160</v>
          </cell>
          <cell r="C702">
            <v>696</v>
          </cell>
          <cell r="D702">
            <v>29</v>
          </cell>
          <cell r="E702">
            <v>3</v>
          </cell>
          <cell r="F702">
            <v>2566</v>
          </cell>
          <cell r="G702">
            <v>800028369661</v>
          </cell>
          <cell r="H702" t="str">
            <v>นาย</v>
          </cell>
          <cell r="I702" t="str">
            <v>ประเสริฐ</v>
          </cell>
          <cell r="J702" t="str">
            <v>รัตนัง</v>
          </cell>
          <cell r="K702">
            <v>1580400145735</v>
          </cell>
          <cell r="L702" t="str">
            <v>บวกครกหลวง</v>
          </cell>
          <cell r="M702" t="str">
            <v>เชียงใหม่ 3</v>
          </cell>
          <cell r="N702">
            <v>8</v>
          </cell>
          <cell r="O702" t="str">
            <v>สินเชื่อธนาคารประชาชน</v>
          </cell>
          <cell r="P702" t="str">
            <v>1.บุคคลค้ำประกัน</v>
          </cell>
          <cell r="Q702">
            <v>52005.69</v>
          </cell>
          <cell r="R702">
            <v>17980.18</v>
          </cell>
          <cell r="S702" t="str">
            <v>จังหวัดแม่สะเรียง</v>
          </cell>
          <cell r="T702" t="str">
            <v>ผบ.454</v>
          </cell>
          <cell r="U702">
            <v>2559</v>
          </cell>
          <cell r="V702" t="str">
            <v>ผบ.440</v>
          </cell>
          <cell r="W702">
            <v>2559</v>
          </cell>
          <cell r="X702">
            <v>9</v>
          </cell>
          <cell r="Y702">
            <v>9</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 29/3/2566//รายงานสืบทรัพย์วันที่ 19/9/2566</v>
          </cell>
          <cell r="BC702" t="str">
            <v/>
          </cell>
          <cell r="BD702" t="str">
            <v/>
          </cell>
          <cell r="BE702" t="str">
            <v/>
          </cell>
          <cell r="BF702" t="str">
            <v/>
          </cell>
          <cell r="BG702" t="str">
            <v/>
          </cell>
          <cell r="BH702" t="str">
            <v/>
          </cell>
          <cell r="BI702" t="str">
            <v/>
          </cell>
          <cell r="BJ702" t="str">
            <v/>
          </cell>
          <cell r="BK702" t="str">
            <v/>
          </cell>
          <cell r="BL702" t="str">
            <v/>
          </cell>
          <cell r="BM702" t="str">
            <v/>
          </cell>
          <cell r="BN702" t="str">
            <v/>
          </cell>
          <cell r="BO702" t="str">
            <v/>
          </cell>
          <cell r="BP702" t="str">
            <v/>
          </cell>
          <cell r="BQ702" t="str">
            <v/>
          </cell>
          <cell r="BR702" t="str">
            <v/>
          </cell>
          <cell r="BS702" t="str">
            <v/>
          </cell>
          <cell r="BT702" t="str">
            <v>นายประเสริฐ รัตนัง</v>
          </cell>
          <cell r="BU702">
            <v>823659010305</v>
          </cell>
          <cell r="BV702"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2" t="str">
            <v xml:space="preserve">จำเลยที่ 1
คู่สมรสจำเลยที่ 1
จำเลยที่ 2
คู่สมรสจำเลยที่ 2
จำเลยที่ 3
</v>
          </cell>
          <cell r="BX702" t="str">
            <v xml:space="preserve">1-5804-00145-73-5
1-5403-00056-51-0
1-1499-00254-88-8
1-5704-000173-06-2
1-5099-00882-30-3
</v>
          </cell>
          <cell r="BY702"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2" t="str">
            <v>พบทรัพย์</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2161</v>
          </cell>
          <cell r="C703">
            <v>697</v>
          </cell>
          <cell r="D703">
            <v>29</v>
          </cell>
          <cell r="E703">
            <v>3</v>
          </cell>
          <cell r="F703">
            <v>2566</v>
          </cell>
          <cell r="G703">
            <v>800030465903</v>
          </cell>
          <cell r="H703" t="str">
            <v>นางสาว</v>
          </cell>
          <cell r="I703" t="str">
            <v>อัจฉรา</v>
          </cell>
          <cell r="J703" t="str">
            <v>ธิมา</v>
          </cell>
          <cell r="K703">
            <v>1501200087724</v>
          </cell>
          <cell r="L703" t="str">
            <v>บ่อสร้าง</v>
          </cell>
          <cell r="M703" t="str">
            <v>เชียงใหม่ 3</v>
          </cell>
          <cell r="N703">
            <v>8</v>
          </cell>
          <cell r="O703" t="str">
            <v>สินเชื่อธนาคารประชาชน</v>
          </cell>
          <cell r="P703" t="str">
            <v>1.บุคคลค้ำประกัน</v>
          </cell>
          <cell r="Q703">
            <v>54995</v>
          </cell>
          <cell r="R703">
            <v>12905.42</v>
          </cell>
          <cell r="S703" t="str">
            <v>แขวงเชียงใหม่</v>
          </cell>
          <cell r="T703" t="str">
            <v>ผบ.1135</v>
          </cell>
          <cell r="U703">
            <v>2559</v>
          </cell>
          <cell r="V703" t="str">
            <v>ผบ.2508</v>
          </cell>
          <cell r="W703">
            <v>2559</v>
          </cell>
          <cell r="X703">
            <v>9</v>
          </cell>
          <cell r="Y703">
            <v>2</v>
          </cell>
          <cell r="Z703">
            <v>2559</v>
          </cell>
          <cell r="AA703">
            <v>25</v>
          </cell>
          <cell r="AB703">
            <v>4</v>
          </cell>
          <cell r="AC703">
            <v>2559</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25/9/2566</v>
          </cell>
          <cell r="BC703">
            <v>900</v>
          </cell>
          <cell r="BD703">
            <v>27</v>
          </cell>
          <cell r="BE703">
            <v>3</v>
          </cell>
          <cell r="BF703">
            <v>2567</v>
          </cell>
          <cell r="BG703">
            <v>0</v>
          </cell>
          <cell r="BH703" t="str">
            <v>-</v>
          </cell>
          <cell r="BI703" t="str">
            <v>-</v>
          </cell>
          <cell r="BJ703" t="str">
            <v>-</v>
          </cell>
          <cell r="BK703">
            <v>0</v>
          </cell>
          <cell r="BL703">
            <v>1260</v>
          </cell>
          <cell r="BM703">
            <v>0</v>
          </cell>
          <cell r="BN703" t="str">
            <v/>
          </cell>
          <cell r="BO703" t="str">
            <v/>
          </cell>
          <cell r="BP703" t="str">
            <v/>
          </cell>
          <cell r="BQ703" t="str">
            <v>-</v>
          </cell>
          <cell r="BR703" t="str">
            <v>-</v>
          </cell>
          <cell r="BS703" t="str">
            <v>-</v>
          </cell>
          <cell r="BT703" t="str">
            <v>นางสาวอัจฉรา ธิมา</v>
          </cell>
          <cell r="BU703">
            <v>823658010460</v>
          </cell>
          <cell r="BV703" t="str">
            <v>1.นางสาวอัจฉรา ธิมา
2.นางสาววิสุดา สารคำ
3.นางสาวเจษยา เบเยียกู่</v>
          </cell>
          <cell r="BW703" t="str">
            <v>จำเลยที่ 1
จำเลยที่ 2
จำเลยที่ 3</v>
          </cell>
          <cell r="BX703" t="str">
            <v>1-5012-00087-72-4
3-5704-01073-45-9
8-5701-73002-34-1</v>
          </cell>
          <cell r="BY703"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3" t="str">
            <v>ไม่พบ</v>
          </cell>
          <cell r="CA703"/>
          <cell r="CB703">
            <v>3</v>
          </cell>
          <cell r="CC703"/>
          <cell r="CD703"/>
          <cell r="CE703"/>
          <cell r="CF703"/>
          <cell r="CG703"/>
          <cell r="CH703"/>
          <cell r="CI703"/>
          <cell r="CJ703"/>
          <cell r="CK703"/>
          <cell r="CL703"/>
          <cell r="CM703"/>
          <cell r="CN703"/>
          <cell r="CO703"/>
        </row>
        <row r="704">
          <cell r="B704">
            <v>2162</v>
          </cell>
          <cell r="C704">
            <v>698</v>
          </cell>
          <cell r="D704">
            <v>29</v>
          </cell>
          <cell r="E704">
            <v>3</v>
          </cell>
          <cell r="F704">
            <v>2566</v>
          </cell>
          <cell r="G704">
            <v>800029161927</v>
          </cell>
          <cell r="H704" t="str">
            <v>นาง</v>
          </cell>
          <cell r="I704" t="str">
            <v>เย็นฤดี</v>
          </cell>
          <cell r="J704" t="str">
            <v>มือกุศล</v>
          </cell>
          <cell r="K704">
            <v>3470100201351</v>
          </cell>
          <cell r="L704" t="str">
            <v>บวกครกหลวง</v>
          </cell>
          <cell r="M704" t="str">
            <v>เชียงใหม่ 3</v>
          </cell>
          <cell r="N704">
            <v>8</v>
          </cell>
          <cell r="O704" t="str">
            <v>สินเชื่อธนาคารประชาชน</v>
          </cell>
          <cell r="P704" t="str">
            <v>1.บุคคลค้ำประกัน</v>
          </cell>
          <cell r="Q704">
            <v>46300</v>
          </cell>
          <cell r="R704">
            <v>4120.1000000000004</v>
          </cell>
          <cell r="S704" t="str">
            <v>แขวงเชียงใหม่</v>
          </cell>
          <cell r="T704" t="str">
            <v>ผบ.11342</v>
          </cell>
          <cell r="U704">
            <v>2559</v>
          </cell>
          <cell r="V704" t="str">
            <v>ผบ.2509</v>
          </cell>
          <cell r="W704">
            <v>2559</v>
          </cell>
          <cell r="X704">
            <v>9</v>
          </cell>
          <cell r="Y704">
            <v>9</v>
          </cell>
          <cell r="Z704">
            <v>2559</v>
          </cell>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นางเย็นฤดี มือกุศล</v>
          </cell>
          <cell r="BU704">
            <v>823658010456</v>
          </cell>
          <cell r="BV704" t="str">
            <v>1.นางเย็นฤดี มือกุศล
2.นายสมศักดิ์ วิจารย์
3.นางไพบูลย์ ปูอินต๊ะ
4.ส.อ.ทวีศิลป์ ปูอินต๊ะ
5.นางเบญจกัลยาณี ดุนา
6.นายวิเชียร คุณา</v>
          </cell>
          <cell r="BW704" t="str">
            <v>จำเลยที่ 1
คู่สมรสจำเลยที่ 1
จำเลยที่ 2
คู่สมรสจำเลยที่ 2
จำเลยที่ 3
คู่สมรสจำเลยที่ 3</v>
          </cell>
          <cell r="BX704" t="str">
            <v>3-4701-00201-35-1
3-5014-00125-67-7
3-6704-00055-78-2
3-5013-00706-26-1
3-5007-00104-23-2
3-5007-00096-69-8</v>
          </cell>
          <cell r="BY70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4" t="str">
            <v>พบทรัพย์</v>
          </cell>
          <cell r="CA704"/>
          <cell r="CB704">
            <v>3</v>
          </cell>
          <cell r="CC704"/>
          <cell r="CE704"/>
          <cell r="CF704"/>
          <cell r="CG704"/>
          <cell r="CH704"/>
          <cell r="CK704"/>
        </row>
        <row r="705">
          <cell r="B705">
            <v>2163</v>
          </cell>
          <cell r="C705">
            <v>699</v>
          </cell>
          <cell r="D705">
            <v>29</v>
          </cell>
          <cell r="E705">
            <v>3</v>
          </cell>
          <cell r="F705">
            <v>2566</v>
          </cell>
          <cell r="G705">
            <v>800030004512</v>
          </cell>
          <cell r="H705" t="str">
            <v>นางสาว</v>
          </cell>
          <cell r="I705" t="str">
            <v>สาวิณี</v>
          </cell>
          <cell r="J705" t="str">
            <v>ประจำเมือง</v>
          </cell>
          <cell r="K705">
            <v>1101800467491</v>
          </cell>
          <cell r="L705" t="str">
            <v>บวกครกหลวง</v>
          </cell>
          <cell r="M705" t="str">
            <v>เชียงใหม่ 3</v>
          </cell>
          <cell r="N705">
            <v>8</v>
          </cell>
          <cell r="O705" t="str">
            <v>สินเชื่อธนาคารประชาชน</v>
          </cell>
          <cell r="P705" t="str">
            <v>1.บุคคลค้ำประกัน</v>
          </cell>
          <cell r="Q705">
            <v>38419.19</v>
          </cell>
          <cell r="R705">
            <v>6997.68</v>
          </cell>
          <cell r="S705" t="str">
            <v>แขวงนครปฐม</v>
          </cell>
          <cell r="T705" t="str">
            <v>ผบ.1455</v>
          </cell>
          <cell r="U705">
            <v>2559</v>
          </cell>
          <cell r="V705" t="str">
            <v>ผบ.1984</v>
          </cell>
          <cell r="W705">
            <v>2559</v>
          </cell>
          <cell r="X705">
            <v>4</v>
          </cell>
          <cell r="Y705">
            <v>6</v>
          </cell>
          <cell r="Z705">
            <v>2559</v>
          </cell>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นางสาวสาวิณี ประจำเมือง</v>
          </cell>
          <cell r="BU705">
            <v>823658010454</v>
          </cell>
          <cell r="BV705" t="str">
            <v>1.นางสาวสาวิณี ประจำเมือง
2.นายรังสิมันต์ ใจชุ่ม
3.นางปรานอม ใจชุ่ม
4.นายนพคุณ ชนะภักดิ์
5.นางแสงหลัก ชนะภักดิ์</v>
          </cell>
          <cell r="BW705" t="str">
            <v>จำเลยที่ 1
จำเลยที่ 2
คู่สมรสจำเลยที่ 2
จำเลยที่ 3
คู่สมรสจำเลยที่ 3</v>
          </cell>
          <cell r="BX705" t="str">
            <v>1-1018-00467-49-1
5-2004-00025-29-8
1-5099-00169-75-5
3-4301-00402-79-9
3-5005-00341-46-0</v>
          </cell>
          <cell r="BY705"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5" t="str">
            <v>พบทรัพย์</v>
          </cell>
          <cell r="CA705"/>
          <cell r="CB705">
            <v>3</v>
          </cell>
          <cell r="CC705"/>
          <cell r="CE705"/>
          <cell r="CF705"/>
          <cell r="CG705"/>
          <cell r="CH705"/>
          <cell r="CK705"/>
        </row>
        <row r="706">
          <cell r="B706">
            <v>2164</v>
          </cell>
          <cell r="C706">
            <v>700</v>
          </cell>
          <cell r="D706">
            <v>29</v>
          </cell>
          <cell r="E706">
            <v>3</v>
          </cell>
          <cell r="F706">
            <v>2566</v>
          </cell>
          <cell r="G706">
            <v>800034577984</v>
          </cell>
          <cell r="H706" t="str">
            <v>นาย</v>
          </cell>
          <cell r="I706" t="str">
            <v>เดชา</v>
          </cell>
          <cell r="J706" t="str">
            <v>นันตา</v>
          </cell>
          <cell r="K706">
            <v>1570500120980</v>
          </cell>
          <cell r="L706" t="str">
            <v>บ่อสร้าง</v>
          </cell>
          <cell r="M706" t="str">
            <v>เชียงใหม่ 3</v>
          </cell>
          <cell r="N706">
            <v>8</v>
          </cell>
          <cell r="O706" t="str">
            <v>สินเชื่อธนาคารประชาชน</v>
          </cell>
          <cell r="P706" t="str">
            <v>1.บุคคลค้ำประกัน</v>
          </cell>
          <cell r="Q706">
            <v>96379.35</v>
          </cell>
          <cell r="R706">
            <v>10197.35</v>
          </cell>
          <cell r="S706" t="str">
            <v>จังหวัดเชียงราย</v>
          </cell>
          <cell r="T706" t="str">
            <v>ผบ.1109</v>
          </cell>
          <cell r="U706">
            <v>2559</v>
          </cell>
          <cell r="V706" t="str">
            <v>ผบ.2072</v>
          </cell>
          <cell r="W706">
            <v>2559</v>
          </cell>
          <cell r="X706"/>
          <cell r="Y706"/>
          <cell r="Z706"/>
          <cell r="AA706">
            <v>8</v>
          </cell>
          <cell r="AB706">
            <v>8</v>
          </cell>
          <cell r="AC706">
            <v>2559</v>
          </cell>
          <cell r="AD706"/>
          <cell r="AE706"/>
          <cell r="AF706"/>
          <cell r="AG706"/>
          <cell r="AH706"/>
          <cell r="AI706"/>
          <cell r="AJ706"/>
          <cell r="AK706"/>
          <cell r="AL706"/>
          <cell r="AM706"/>
          <cell r="AN706"/>
          <cell r="AO706"/>
          <cell r="AP706"/>
          <cell r="AQ706"/>
          <cell r="BB706" t="str">
            <v>คำสั่งดำเนินการ 29/3/2566//รายงานสืบทรัพย์วันที่ 11/10/2566</v>
          </cell>
          <cell r="BC706">
            <v>1500</v>
          </cell>
          <cell r="BD706">
            <v>27</v>
          </cell>
          <cell r="BE706">
            <v>3</v>
          </cell>
          <cell r="BF706">
            <v>2567</v>
          </cell>
          <cell r="BG706">
            <v>0</v>
          </cell>
          <cell r="BH706" t="str">
            <v>-</v>
          </cell>
          <cell r="BI706" t="str">
            <v>-</v>
          </cell>
          <cell r="BJ706" t="str">
            <v>-</v>
          </cell>
          <cell r="BK706">
            <v>0</v>
          </cell>
          <cell r="BL706">
            <v>1635</v>
          </cell>
          <cell r="BM706">
            <v>0</v>
          </cell>
          <cell r="BN706" t="str">
            <v/>
          </cell>
          <cell r="BO706" t="str">
            <v/>
          </cell>
          <cell r="BP706" t="str">
            <v/>
          </cell>
          <cell r="BQ706" t="str">
            <v>-</v>
          </cell>
          <cell r="BR706" t="str">
            <v>-</v>
          </cell>
          <cell r="BS706" t="str">
            <v>-</v>
          </cell>
          <cell r="BT706" t="str">
            <v>นายเดชา นันตา</v>
          </cell>
          <cell r="BU706">
            <v>823658010388</v>
          </cell>
          <cell r="BV706" t="str">
            <v>1.นายเดชา นันตา
2.นางสาวธิตินันท์ ปันติ๊บ
3.นายกฤษฎา ปันติ๊บ
4.นายเกษมสิทธิ์ เดินแปง
5.นางสาวสุกฤตา สมย้อย</v>
          </cell>
          <cell r="BW706" t="str">
            <v>จำเลยที่ 1
จำเลยที่ 2
คู่สมรสจำเลยที่ 2
จำเลยที่ 3
คู่สมรสจำเลยที่ 3</v>
          </cell>
          <cell r="BX706" t="str">
            <v>1-5705-00120-98-0
1-5099-00671-24-8
1-5099-00687-21-7
1-9299-00289-05-6
1-5099-00259-97-5</v>
          </cell>
          <cell r="BY706"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6" t="str">
            <v>พบทรัพย์</v>
          </cell>
          <cell r="CA706" t="str">
            <v>พบ</v>
          </cell>
          <cell r="CB706">
            <v>3</v>
          </cell>
          <cell r="CC706"/>
          <cell r="CE706"/>
          <cell r="CF706"/>
          <cell r="CG706"/>
          <cell r="CH706"/>
          <cell r="CK706"/>
        </row>
        <row r="707">
          <cell r="B707">
            <v>2165</v>
          </cell>
          <cell r="C707">
            <v>701</v>
          </cell>
          <cell r="D707">
            <v>29</v>
          </cell>
          <cell r="E707">
            <v>3</v>
          </cell>
          <cell r="F707">
            <v>2566</v>
          </cell>
          <cell r="G707">
            <v>800046725712</v>
          </cell>
          <cell r="H707" t="str">
            <v>นางสาว</v>
          </cell>
          <cell r="I707" t="str">
            <v>สมปอง</v>
          </cell>
          <cell r="J707" t="str">
            <v>เพียงคาม</v>
          </cell>
          <cell r="K707">
            <v>2302000016328</v>
          </cell>
          <cell r="L707" t="str">
            <v>แม่วาง</v>
          </cell>
          <cell r="M707" t="str">
            <v>เชียงใหม่ 3</v>
          </cell>
          <cell r="N707">
            <v>8</v>
          </cell>
          <cell r="O707" t="str">
            <v>สินเชื่อธนาคารประชาชน</v>
          </cell>
          <cell r="P707" t="str">
            <v>1.บุคคลค้ำประกัน</v>
          </cell>
          <cell r="Q707">
            <v>30000</v>
          </cell>
          <cell r="R707">
            <v>2206.88</v>
          </cell>
          <cell r="S707" t="str">
            <v>จังหวัดสีคิ้ว</v>
          </cell>
          <cell r="T707" t="str">
            <v>ผบ.280</v>
          </cell>
          <cell r="U707">
            <v>2559</v>
          </cell>
          <cell r="V707" t="str">
            <v>ผบ.2659</v>
          </cell>
          <cell r="W707">
            <v>2559</v>
          </cell>
          <cell r="X707">
            <v>5</v>
          </cell>
          <cell r="Y707">
            <v>9</v>
          </cell>
          <cell r="Z707">
            <v>2559</v>
          </cell>
          <cell r="AA707"/>
          <cell r="AB707"/>
          <cell r="AC707"/>
          <cell r="AD707"/>
          <cell r="AE707"/>
          <cell r="AF707"/>
          <cell r="AG707"/>
          <cell r="AH707"/>
          <cell r="AI707"/>
          <cell r="AJ707"/>
          <cell r="AK707"/>
          <cell r="AL707"/>
          <cell r="AM707"/>
          <cell r="AN707"/>
          <cell r="AO707"/>
          <cell r="AP707"/>
          <cell r="AQ707"/>
          <cell r="BB707" t="str">
            <v>สั่งดำเนินการวันที่ 29/03/2566//รายงานสืบทรัพย์วันที่ 18/10/2566</v>
          </cell>
          <cell r="BC707">
            <v>900</v>
          </cell>
          <cell r="BD707">
            <v>27</v>
          </cell>
          <cell r="BE707">
            <v>3</v>
          </cell>
          <cell r="BF707">
            <v>2567</v>
          </cell>
          <cell r="BG707">
            <v>0</v>
          </cell>
          <cell r="BH707" t="str">
            <v>-</v>
          </cell>
          <cell r="BI707" t="str">
            <v>-</v>
          </cell>
          <cell r="BJ707" t="str">
            <v>-</v>
          </cell>
          <cell r="BK707">
            <v>0</v>
          </cell>
          <cell r="BL707">
            <v>1260</v>
          </cell>
          <cell r="BM707">
            <v>0</v>
          </cell>
          <cell r="BN707" t="str">
            <v/>
          </cell>
          <cell r="BO707" t="str">
            <v/>
          </cell>
          <cell r="BP707" t="str">
            <v/>
          </cell>
          <cell r="BQ707" t="str">
            <v>-</v>
          </cell>
          <cell r="BR707" t="str">
            <v>-</v>
          </cell>
          <cell r="BS707" t="str">
            <v>-</v>
          </cell>
          <cell r="BT707" t="str">
            <v>นางสาวสมปอง เพียงคาม</v>
          </cell>
          <cell r="BU707">
            <v>823759010298</v>
          </cell>
          <cell r="BV707" t="str">
            <v>1.นางสาวสมปอง เพียงคาม
2.นางดุษฎี อุ่นหน้อย
3.นายสุธิพงษ์ สมบุญ</v>
          </cell>
          <cell r="BW707" t="str">
            <v xml:space="preserve">จำเลยที่ 1
จำเลยที่ 2
จำเลยที่ 3
</v>
          </cell>
          <cell r="BX707" t="str">
            <v>2-3020-00016-32-8
3-5012-00889-01-1
1-5012-00012-83-0</v>
          </cell>
          <cell r="BY707"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7" t="str">
            <v>ไม่พบ</v>
          </cell>
          <cell r="CA707" t="str">
            <v>พบ</v>
          </cell>
          <cell r="CB707">
            <v>3</v>
          </cell>
          <cell r="CC707"/>
          <cell r="CE707"/>
          <cell r="CF707"/>
          <cell r="CG707"/>
          <cell r="CH707"/>
          <cell r="CK707"/>
        </row>
        <row r="708">
          <cell r="B708">
            <v>2166</v>
          </cell>
          <cell r="C708">
            <v>702</v>
          </cell>
          <cell r="D708">
            <v>29</v>
          </cell>
          <cell r="E708">
            <v>3</v>
          </cell>
          <cell r="F708">
            <v>2566</v>
          </cell>
          <cell r="G708">
            <v>800041328660</v>
          </cell>
          <cell r="H708" t="str">
            <v>นางสาว</v>
          </cell>
          <cell r="I708" t="str">
            <v>พิมลพรรณ</v>
          </cell>
          <cell r="J708" t="str">
            <v>กาสม หรือหุ่นนภรินทร์</v>
          </cell>
          <cell r="K708">
            <v>1509900523982</v>
          </cell>
          <cell r="L708" t="str">
            <v>บ่อสร้าง</v>
          </cell>
          <cell r="M708" t="str">
            <v>เชียงใหม่ 3</v>
          </cell>
          <cell r="N708">
            <v>8</v>
          </cell>
          <cell r="O708" t="str">
            <v>สินเชื่อธนาคารประชาชน</v>
          </cell>
          <cell r="P708" t="str">
            <v>1.บุคคลค้ำประกัน</v>
          </cell>
          <cell r="Q708">
            <v>34140.660000000003</v>
          </cell>
          <cell r="R708">
            <v>15974.99</v>
          </cell>
          <cell r="S708" t="str">
            <v>แขวงเชียงใหม่</v>
          </cell>
          <cell r="T708" t="str">
            <v>ผบ.12036</v>
          </cell>
          <cell r="U708">
            <v>2561</v>
          </cell>
          <cell r="V708" t="str">
            <v>ผบ.1074</v>
          </cell>
          <cell r="W708">
            <v>2562</v>
          </cell>
          <cell r="X708"/>
          <cell r="Y708"/>
          <cell r="Z708"/>
          <cell r="AA708">
            <v>12</v>
          </cell>
          <cell r="AB708">
            <v>2</v>
          </cell>
          <cell r="AC708">
            <v>2562</v>
          </cell>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คำสั่งดำเนินการ 29/3/2566//รายงานสืบทรัพย์วันที่ 25/9/2566</v>
          </cell>
          <cell r="BC708" t="str">
            <v/>
          </cell>
          <cell r="BD708" t="str">
            <v/>
          </cell>
          <cell r="BE708" t="str">
            <v/>
          </cell>
          <cell r="BF708" t="str">
            <v/>
          </cell>
          <cell r="BG708" t="str">
            <v/>
          </cell>
          <cell r="BH708" t="str">
            <v/>
          </cell>
          <cell r="BI708" t="str">
            <v/>
          </cell>
          <cell r="BJ708" t="str">
            <v/>
          </cell>
          <cell r="BK708" t="str">
            <v/>
          </cell>
          <cell r="BL708" t="str">
            <v/>
          </cell>
          <cell r="BM708" t="str">
            <v/>
          </cell>
          <cell r="BN708" t="str">
            <v/>
          </cell>
          <cell r="BO708" t="str">
            <v/>
          </cell>
          <cell r="BP708" t="str">
            <v/>
          </cell>
          <cell r="BQ708" t="str">
            <v/>
          </cell>
          <cell r="BR708" t="str">
            <v/>
          </cell>
          <cell r="BS708" t="str">
            <v/>
          </cell>
          <cell r="BT708" t="str">
            <v>นางสาวพิมลพรรณ กาสม หรือหุ่นนภรินทร์</v>
          </cell>
          <cell r="BU708">
            <v>823659010993</v>
          </cell>
          <cell r="BV708" t="str">
            <v>1.นางสาวพิมลพรรณ หุ่นนภรินทร์
2.นายพชร หุ่นนภรินทร์  
3.นางสาวอุบลรัตน์ สุขสาร
4.นางผ่องใส ปันธิ</v>
          </cell>
          <cell r="BW708" t="str">
            <v>จำเลยที่ 1
คู่สมรสจำเลยที่ 1
จำเลยที่ 2
จำเลยที่ 3</v>
          </cell>
          <cell r="BX708" t="str">
            <v>1-5099-00523-98-2
3-1014-00261-83-3
3-3402-00198-59-1
3-5013-00466-37-5</v>
          </cell>
          <cell r="BY70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8" t="str">
            <v>ไม่พบ</v>
          </cell>
          <cell r="CA708"/>
          <cell r="CB708"/>
          <cell r="CC708"/>
          <cell r="CD708"/>
          <cell r="CE708"/>
          <cell r="CF708"/>
          <cell r="CG708"/>
          <cell r="CH708"/>
          <cell r="CI708"/>
          <cell r="CJ708"/>
          <cell r="CK708"/>
          <cell r="CL708"/>
          <cell r="CM708"/>
          <cell r="CN708"/>
          <cell r="CO708"/>
        </row>
        <row r="709">
          <cell r="B709">
            <v>2167</v>
          </cell>
          <cell r="C709">
            <v>703</v>
          </cell>
          <cell r="D709">
            <v>4</v>
          </cell>
          <cell r="E709">
            <v>4</v>
          </cell>
          <cell r="F709">
            <v>2566</v>
          </cell>
          <cell r="G709">
            <v>800044542168</v>
          </cell>
          <cell r="H709" t="str">
            <v>นาย</v>
          </cell>
          <cell r="I709" t="str">
            <v xml:space="preserve">ณัฐพงศ์ </v>
          </cell>
          <cell r="J709" t="str">
            <v>ศรีวนิช</v>
          </cell>
          <cell r="K709">
            <v>3509900848314</v>
          </cell>
          <cell r="L709" t="str">
            <v>เชียงใหม่</v>
          </cell>
          <cell r="M709" t="str">
            <v>เชียงใหม่ 1</v>
          </cell>
          <cell r="N709">
            <v>8</v>
          </cell>
          <cell r="O709" t="str">
            <v>สินเชื่อธนาคารประชาชน</v>
          </cell>
          <cell r="P709" t="str">
            <v>1.บุคคลค้ำประกัน</v>
          </cell>
          <cell r="Q709">
            <v>152774</v>
          </cell>
          <cell r="R709">
            <v>12</v>
          </cell>
          <cell r="S709" t="str">
            <v>แขวงลำปาง</v>
          </cell>
          <cell r="T709" t="str">
            <v>ผบ.5773</v>
          </cell>
          <cell r="U709">
            <v>2560</v>
          </cell>
          <cell r="V709" t="str">
            <v>ผบ.7640</v>
          </cell>
          <cell r="W709">
            <v>2560</v>
          </cell>
          <cell r="X709">
            <v>5</v>
          </cell>
          <cell r="Y709">
            <v>9</v>
          </cell>
          <cell r="Z709">
            <v>2559</v>
          </cell>
          <cell r="AA709">
            <v>17</v>
          </cell>
          <cell r="AB709">
            <v>11</v>
          </cell>
          <cell r="AC709">
            <v>2560</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4/4/2566//รายงานสืบทรัพย์วันที่ 19/9/2566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นายณัฐพงศ์  ศรีวนิช</v>
          </cell>
          <cell r="BU709">
            <v>0</v>
          </cell>
          <cell r="BV709" t="str">
            <v>1.นางประภาพร  ศรีวนิช หรือนางเครือวัลย์  ตากล้า
2.นางสิริวิมล  เครือแปง</v>
          </cell>
          <cell r="BW709" t="str">
            <v>จำเลยที่.1
จำเลยที่ 2</v>
          </cell>
          <cell r="BX709" t="str">
            <v>3-5206-00360-04-1
3-5210-00040-73-9</v>
          </cell>
          <cell r="BY709"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09" t="str">
            <v>พบ</v>
          </cell>
          <cell r="CA709"/>
          <cell r="CB709">
            <v>2</v>
          </cell>
          <cell r="CC709"/>
          <cell r="CD709"/>
          <cell r="CE709"/>
          <cell r="CF709"/>
          <cell r="CG709"/>
          <cell r="CH709"/>
          <cell r="CI709"/>
          <cell r="CJ709"/>
          <cell r="CK709"/>
          <cell r="CL709"/>
          <cell r="CM709"/>
          <cell r="CN709"/>
          <cell r="CO709"/>
        </row>
        <row r="710">
          <cell r="B710">
            <v>2168</v>
          </cell>
          <cell r="C710">
            <v>704</v>
          </cell>
          <cell r="D710">
            <v>4</v>
          </cell>
          <cell r="E710">
            <v>4</v>
          </cell>
          <cell r="F710">
            <v>2566</v>
          </cell>
          <cell r="G710">
            <v>800100543845</v>
          </cell>
          <cell r="H710" t="str">
            <v>นาย</v>
          </cell>
          <cell r="I710" t="str">
            <v>ธรรมนูญ</v>
          </cell>
          <cell r="J710" t="str">
            <v>เผยกลิ่น</v>
          </cell>
          <cell r="K710">
            <v>1509901380964</v>
          </cell>
          <cell r="L710" t="str">
            <v>หนองหอย</v>
          </cell>
          <cell r="M710" t="str">
            <v>เชียงใหม่ 1</v>
          </cell>
          <cell r="N710">
            <v>8</v>
          </cell>
          <cell r="O710" t="str">
            <v>สินเชื่อธนาคารประชาชน</v>
          </cell>
          <cell r="P710" t="str">
            <v>1.บุคคลค้ำประกัน</v>
          </cell>
          <cell r="Q710">
            <v>33437.440000000002</v>
          </cell>
          <cell r="R710">
            <v>10560.09</v>
          </cell>
          <cell r="S710" t="str">
            <v>แขวงเชียงดาว</v>
          </cell>
          <cell r="T710" t="str">
            <v>ผบE41</v>
          </cell>
          <cell r="U710">
            <v>2566</v>
          </cell>
          <cell r="V710" t="str">
            <v>ผบE142</v>
          </cell>
          <cell r="W710">
            <v>2566</v>
          </cell>
          <cell r="X710">
            <v>21</v>
          </cell>
          <cell r="Y710">
            <v>2</v>
          </cell>
          <cell r="Z710">
            <v>2566</v>
          </cell>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สั่งดำเนินงนวันที่4/4/2566//รายงานผลสืบทรัพย์วันที่  30/5/2566</v>
          </cell>
          <cell r="BC710">
            <v>600</v>
          </cell>
          <cell r="BD710">
            <v>8</v>
          </cell>
          <cell r="BE710">
            <v>3</v>
          </cell>
          <cell r="BF710">
            <v>2567</v>
          </cell>
          <cell r="BG710">
            <v>0</v>
          </cell>
          <cell r="BH710" t="str">
            <v>-</v>
          </cell>
          <cell r="BI710" t="str">
            <v>-</v>
          </cell>
          <cell r="BJ710" t="str">
            <v>-</v>
          </cell>
          <cell r="BK710">
            <v>0</v>
          </cell>
          <cell r="BL710">
            <v>1090</v>
          </cell>
          <cell r="BM710">
            <v>0</v>
          </cell>
          <cell r="BN710" t="str">
            <v/>
          </cell>
          <cell r="BO710" t="str">
            <v/>
          </cell>
          <cell r="BP710" t="str">
            <v/>
          </cell>
          <cell r="BQ710" t="str">
            <v>-</v>
          </cell>
          <cell r="BR710" t="str">
            <v>-</v>
          </cell>
          <cell r="BS710" t="str">
            <v>-</v>
          </cell>
          <cell r="BT710" t="str">
            <v>นายธรรมนูญ เผยกลิ่น</v>
          </cell>
          <cell r="BU710">
            <v>0</v>
          </cell>
          <cell r="BV710" t="str">
            <v>1.นายธรรมนูญ  เผยกลิ่น
2.นางฐิติรัตน์  ทองแดง</v>
          </cell>
          <cell r="BW710" t="str">
            <v>จำเลยที่ 1
จำเลยที่ 2</v>
          </cell>
          <cell r="BX710" t="str">
            <v>1-5099-01380-96-4
3-5307-00274-76-6</v>
          </cell>
          <cell r="BY71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0" t="str">
            <v>พบ</v>
          </cell>
          <cell r="CA710"/>
          <cell r="CB710"/>
          <cell r="CC710"/>
          <cell r="CD710"/>
          <cell r="CE710"/>
          <cell r="CF710"/>
          <cell r="CG710"/>
          <cell r="CH710"/>
          <cell r="CI710"/>
          <cell r="CJ710"/>
          <cell r="CK710"/>
          <cell r="CL710"/>
          <cell r="CM710"/>
          <cell r="CN710"/>
          <cell r="CO710"/>
        </row>
        <row r="711">
          <cell r="B711">
            <v>2169</v>
          </cell>
          <cell r="C711">
            <v>705</v>
          </cell>
          <cell r="D711">
            <v>28</v>
          </cell>
          <cell r="E711">
            <v>3</v>
          </cell>
          <cell r="F711">
            <v>2566</v>
          </cell>
          <cell r="G711">
            <v>800044542168</v>
          </cell>
          <cell r="H711" t="str">
            <v>นาย</v>
          </cell>
          <cell r="I711" t="str">
            <v>สงวน</v>
          </cell>
          <cell r="J711" t="str">
            <v>สุภาใจ</v>
          </cell>
          <cell r="K711">
            <v>3501100248994</v>
          </cell>
          <cell r="L711" t="str">
            <v>พร้าว</v>
          </cell>
          <cell r="M711" t="str">
            <v>เชียงใหม่ 2</v>
          </cell>
          <cell r="N711">
            <v>8</v>
          </cell>
          <cell r="O711" t="str">
            <v>สินเชื่อธนาคารประชาชน</v>
          </cell>
          <cell r="P711" t="str">
            <v>1.บุคคลค้ำประกัน</v>
          </cell>
          <cell r="Q711">
            <v>64734</v>
          </cell>
          <cell r="R711">
            <v>16357.19</v>
          </cell>
          <cell r="S711" t="str">
            <v>แขวงเชียงใหม่</v>
          </cell>
          <cell r="T711" t="str">
            <v>ผบ.3499</v>
          </cell>
          <cell r="U711">
            <v>2562</v>
          </cell>
          <cell r="V711" t="str">
            <v>ผบ.4456</v>
          </cell>
          <cell r="W711">
            <v>2562</v>
          </cell>
          <cell r="X711"/>
          <cell r="Y711"/>
          <cell r="Z711"/>
          <cell r="AA711">
            <v>8</v>
          </cell>
          <cell r="AB711">
            <v>6</v>
          </cell>
          <cell r="AC711">
            <v>2566</v>
          </cell>
          <cell r="AD711"/>
          <cell r="AE711"/>
          <cell r="AF711"/>
          <cell r="AG711"/>
          <cell r="AH711"/>
          <cell r="AI711"/>
          <cell r="AJ711"/>
          <cell r="AK711"/>
          <cell r="AL711"/>
          <cell r="AM711"/>
          <cell r="AN711"/>
          <cell r="AO711"/>
          <cell r="AP711"/>
          <cell r="AQ711"/>
          <cell r="BB711" t="str">
            <v>สั่งดำเนินงนวันที่28/3/2566//รายงานผลสืบทรัพย์วันที่  18/9/2566</v>
          </cell>
          <cell r="BC711" t="str">
            <v/>
          </cell>
          <cell r="BD711" t="str">
            <v/>
          </cell>
          <cell r="BE711" t="str">
            <v/>
          </cell>
          <cell r="BF711" t="str">
            <v/>
          </cell>
          <cell r="BG711" t="str">
            <v/>
          </cell>
          <cell r="BH711" t="str">
            <v/>
          </cell>
          <cell r="BI711" t="str">
            <v/>
          </cell>
          <cell r="BJ711" t="str">
            <v/>
          </cell>
          <cell r="BK711" t="str">
            <v/>
          </cell>
          <cell r="BL711" t="str">
            <v/>
          </cell>
          <cell r="BM711" t="str">
            <v/>
          </cell>
          <cell r="BN711" t="str">
            <v/>
          </cell>
          <cell r="BO711" t="str">
            <v/>
          </cell>
          <cell r="BP711" t="str">
            <v/>
          </cell>
          <cell r="BQ711" t="str">
            <v/>
          </cell>
          <cell r="BR711" t="str">
            <v/>
          </cell>
          <cell r="BS711" t="str">
            <v/>
          </cell>
          <cell r="BT711" t="str">
            <v>นายสงวน สุภาใจ</v>
          </cell>
          <cell r="BU711">
            <v>0</v>
          </cell>
          <cell r="BV711" t="str">
            <v>1.นายสงวน  สุภาใจ
2.นายวิชาญ  แก้วอิน
3.นางสาวพรพรรณ  ฮุยนอก
4.นางอำไพ  กิติพรม
5.นายเลียบ  สารปิน</v>
          </cell>
          <cell r="BW711" t="str">
            <v>จำเลยที่ 1
จำเลยที่ 2
คู่สมรสจำเลยที่ 2
จำเลยที่ 3
คู่สมรสจำเลยที่ 3</v>
          </cell>
          <cell r="BX711" t="str">
            <v>3-5011-00248-99-4
3-5011-00216-36-7
5-5009-00002-00-6
3-5011-00209-33-6
3-5011-00217-23-1</v>
          </cell>
          <cell r="BY711"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1" t="str">
            <v>พบทรัพย์</v>
          </cell>
          <cell r="CA711"/>
          <cell r="CB711">
            <v>2</v>
          </cell>
          <cell r="CC711"/>
          <cell r="CE711"/>
          <cell r="CF711"/>
          <cell r="CG711"/>
          <cell r="CH711"/>
        </row>
        <row r="712">
          <cell r="B712">
            <v>2170</v>
          </cell>
          <cell r="C712">
            <v>706</v>
          </cell>
          <cell r="D712">
            <v>28</v>
          </cell>
          <cell r="E712">
            <v>3</v>
          </cell>
          <cell r="F712">
            <v>2566</v>
          </cell>
          <cell r="G712">
            <v>855648014477</v>
          </cell>
          <cell r="H712" t="str">
            <v>จ่าสิบตรีหรือร้อยตรี</v>
          </cell>
          <cell r="I712" t="str">
            <v>สุนทรหรือเรืองกวี</v>
          </cell>
          <cell r="J712" t="str">
            <v>ดวงเงาหรือโฆษิตอำไพ</v>
          </cell>
          <cell r="K712">
            <v>3509900757831</v>
          </cell>
          <cell r="L712" t="str">
            <v>พร้าว</v>
          </cell>
          <cell r="M712" t="str">
            <v>เชียงใหม่ 2</v>
          </cell>
          <cell r="N712">
            <v>8</v>
          </cell>
          <cell r="O712" t="str">
            <v>สินเชื่อเพื่อพัฒนาคุณภาพชีวิตทหาร</v>
          </cell>
          <cell r="P712" t="str">
            <v>1.บุคคลค้ำประกัน</v>
          </cell>
          <cell r="Q712">
            <v>57325.22</v>
          </cell>
          <cell r="R712">
            <v>5479.74</v>
          </cell>
          <cell r="S712" t="str">
            <v>แขวงเชียงใหม่</v>
          </cell>
          <cell r="T712" t="str">
            <v>ผบE3010</v>
          </cell>
          <cell r="U712">
            <v>2565</v>
          </cell>
          <cell r="V712" t="str">
            <v>ผบE7866</v>
          </cell>
          <cell r="W712">
            <v>2565</v>
          </cell>
          <cell r="X712">
            <v>8</v>
          </cell>
          <cell r="Y712">
            <v>11</v>
          </cell>
          <cell r="Z712">
            <v>2565</v>
          </cell>
          <cell r="AA712"/>
          <cell r="AB712"/>
          <cell r="AC712"/>
          <cell r="AD712"/>
          <cell r="AE712"/>
          <cell r="AF712"/>
          <cell r="AG712"/>
          <cell r="AH712"/>
          <cell r="AI712"/>
          <cell r="AJ712"/>
          <cell r="AK712"/>
          <cell r="AL712"/>
          <cell r="AM712"/>
          <cell r="AN712"/>
          <cell r="AO712"/>
          <cell r="AP712"/>
          <cell r="AQ712"/>
          <cell r="BB712" t="str">
            <v>สืบทรัพย์ครั้งที่ 1 27/5/2567//ลงผลสืบครั้งที่ 1 8/6/2567 //รายงานผลสืบทรัพย์ครั้งที่ 1 11/6/2567//</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จ่าสิบตรีหรือร้อยตรีสุนทรหรือเรืองกวี ดวงเงาหรือโฆษิตอำไพ</v>
          </cell>
          <cell r="BU712">
            <v>0</v>
          </cell>
          <cell r="BV712"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2"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2" t="str">
            <v>3-5099-00757-83-1
1-5007-01366-82-0
3-8008-00294-65-1
3-5004-00076-71-3
3-5705-00512-63-9
3-5601-01085-99-1
3-5106-00481-51-4
3-5099-00764-05-6
3-5804-00129-57-4</v>
          </cell>
          <cell r="BY712"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2" t="str">
            <v>พบ</v>
          </cell>
          <cell r="CA712"/>
          <cell r="CB712"/>
          <cell r="CC712"/>
          <cell r="CE712"/>
          <cell r="CF712"/>
          <cell r="CG712"/>
          <cell r="CH712"/>
        </row>
        <row r="713">
          <cell r="B713">
            <v>2171</v>
          </cell>
          <cell r="C713">
            <v>707</v>
          </cell>
          <cell r="D713">
            <v>15</v>
          </cell>
          <cell r="E713">
            <v>3</v>
          </cell>
          <cell r="F713">
            <v>2566</v>
          </cell>
          <cell r="G713">
            <v>800016453840</v>
          </cell>
          <cell r="H713" t="str">
            <v>นาย</v>
          </cell>
          <cell r="I713" t="str">
            <v>สามารถ</v>
          </cell>
          <cell r="J713" t="str">
            <v>บุญยังเต</v>
          </cell>
          <cell r="K713">
            <v>5501500001437</v>
          </cell>
          <cell r="L713" t="str">
            <v>หางดง</v>
          </cell>
          <cell r="M713" t="str">
            <v>เชียงใหม่ 3</v>
          </cell>
          <cell r="N713">
            <v>8</v>
          </cell>
          <cell r="O713" t="str">
            <v>สินเชื่อธนาคารประชาชน</v>
          </cell>
          <cell r="P713" t="str">
            <v>1.บุคคลค้ำประกัน</v>
          </cell>
          <cell r="Q713">
            <v>47222</v>
          </cell>
          <cell r="R713">
            <v>17869</v>
          </cell>
          <cell r="S713" t="str">
            <v>แขวงเชียงใหม่</v>
          </cell>
          <cell r="T713" t="str">
            <v>ผบ.7499</v>
          </cell>
          <cell r="U713">
            <v>2557</v>
          </cell>
          <cell r="V713" t="str">
            <v>ผบ.432</v>
          </cell>
          <cell r="W713">
            <v>2558</v>
          </cell>
          <cell r="X713"/>
          <cell r="Y713"/>
          <cell r="Z713"/>
          <cell r="AA713">
            <v>4</v>
          </cell>
          <cell r="AB713">
            <v>2</v>
          </cell>
          <cell r="AC713">
            <v>2558</v>
          </cell>
          <cell r="AD713"/>
          <cell r="AE713"/>
          <cell r="AF713"/>
          <cell r="AG713"/>
          <cell r="AH713"/>
          <cell r="AI713"/>
          <cell r="AJ713"/>
          <cell r="AK713"/>
          <cell r="AL713"/>
          <cell r="AM713"/>
          <cell r="AN713"/>
          <cell r="AO713"/>
          <cell r="AP713"/>
          <cell r="AQ713"/>
          <cell r="BB713" t="str">
            <v>รายงานผลสืบทรัพย์วันที่ 17/5/2566</v>
          </cell>
          <cell r="BC713">
            <v>1200</v>
          </cell>
          <cell r="BD713">
            <v>27</v>
          </cell>
          <cell r="BE713">
            <v>3</v>
          </cell>
          <cell r="BF713">
            <v>2567</v>
          </cell>
          <cell r="BG713">
            <v>0</v>
          </cell>
          <cell r="BH713" t="str">
            <v>-</v>
          </cell>
          <cell r="BI713" t="str">
            <v>-</v>
          </cell>
          <cell r="BJ713" t="str">
            <v>-</v>
          </cell>
          <cell r="BK713">
            <v>0</v>
          </cell>
          <cell r="BL713">
            <v>1180</v>
          </cell>
          <cell r="BM713">
            <v>0</v>
          </cell>
          <cell r="BN713" t="str">
            <v/>
          </cell>
          <cell r="BO713" t="str">
            <v/>
          </cell>
          <cell r="BP713" t="str">
            <v/>
          </cell>
          <cell r="BQ713" t="str">
            <v>-</v>
          </cell>
          <cell r="BR713" t="str">
            <v>-</v>
          </cell>
          <cell r="BS713" t="str">
            <v>-</v>
          </cell>
          <cell r="BT713" t="str">
            <v>นายสามารถ บุญยังเต</v>
          </cell>
          <cell r="BU713">
            <v>823757010106</v>
          </cell>
          <cell r="BV713" t="str">
            <v>1.นายสามารถ  บุญยังเต
2.นายณัฐพล  สุตาคำ
3.นางสาวขวัญฤทัย  แซ่จิว
4.นายจตุพร  จุฬาลักษณ์โรจน์</v>
          </cell>
          <cell r="BW713" t="str">
            <v>จำเลยที่ 1
จำเลยที่ 2
คู่สมรสจำเลยที่ 2
จำเลยที่ 3</v>
          </cell>
          <cell r="BX713" t="str">
            <v>5-5015-00001-43-7
3-5002-00082-22-1
3-5015-00465-68-2
1-5003-00013-43-8</v>
          </cell>
          <cell r="BY713"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3" t="str">
            <v>ไม่พบ</v>
          </cell>
          <cell r="CA713"/>
          <cell r="CB713">
            <v>4</v>
          </cell>
          <cell r="CC713"/>
          <cell r="CE713"/>
          <cell r="CF713"/>
          <cell r="CG713"/>
          <cell r="CH713"/>
        </row>
        <row r="714">
          <cell r="B714">
            <v>2172</v>
          </cell>
          <cell r="C714">
            <v>708</v>
          </cell>
          <cell r="D714">
            <v>15</v>
          </cell>
          <cell r="E714">
            <v>3</v>
          </cell>
          <cell r="F714">
            <v>2566</v>
          </cell>
          <cell r="G714">
            <v>800031171849</v>
          </cell>
          <cell r="H714" t="str">
            <v>นาง</v>
          </cell>
          <cell r="I714" t="str">
            <v>สุกัญญา</v>
          </cell>
          <cell r="J714" t="str">
            <v>ไชยเป็ง</v>
          </cell>
          <cell r="K714">
            <v>3589900060598</v>
          </cell>
          <cell r="L714" t="str">
            <v>หางดง</v>
          </cell>
          <cell r="M714" t="str">
            <v>เชียงใหม่ 3</v>
          </cell>
          <cell r="N714">
            <v>8</v>
          </cell>
          <cell r="O714" t="str">
            <v>สินเชื่อธนาคารประชาชน</v>
          </cell>
          <cell r="P714" t="str">
            <v>1.บุคคลค้ำประกัน</v>
          </cell>
          <cell r="Q714">
            <v>36656</v>
          </cell>
          <cell r="R714">
            <v>4711.38</v>
          </cell>
          <cell r="S714" t="str">
            <v>จังหวัดแม่ฮ่องสอน</v>
          </cell>
          <cell r="T714" t="str">
            <v>ผบ.317</v>
          </cell>
          <cell r="U714">
            <v>2558</v>
          </cell>
          <cell r="V714" t="str">
            <v>ผบ.345</v>
          </cell>
          <cell r="W714">
            <v>2558</v>
          </cell>
          <cell r="X714">
            <v>8</v>
          </cell>
          <cell r="Y714">
            <v>11</v>
          </cell>
          <cell r="Z714">
            <v>2565</v>
          </cell>
          <cell r="AA714">
            <v>9</v>
          </cell>
          <cell r="AB714">
            <v>11</v>
          </cell>
          <cell r="AC714">
            <v>2558</v>
          </cell>
          <cell r="AD714"/>
          <cell r="AE714"/>
          <cell r="AF714"/>
          <cell r="AG714"/>
          <cell r="AH714"/>
          <cell r="AI714"/>
          <cell r="AJ714"/>
          <cell r="AK714"/>
          <cell r="AL714"/>
          <cell r="AM714"/>
          <cell r="AN714"/>
          <cell r="AO714"/>
          <cell r="AP714"/>
          <cell r="AQ714"/>
          <cell r="BB714" t="str">
            <v>สั่งดำเนินงนวันที่15/3/2566//รายงานผลสืบทรัพย์วันที่  20/6/2566</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นางสุกัญญา ไชยเป็ง</v>
          </cell>
          <cell r="BU714">
            <v>823755010402</v>
          </cell>
          <cell r="BV714" t="str">
            <v>1.นางสาวสุกัญญา  ชุติมาธนสาร
2.นางสาวพิมพ์สินันท์  พิบูลย์ศรี
3.นางบุปผา  แอบเงิน
4.นายฉัตรชัย  แอบเงิน</v>
          </cell>
          <cell r="BW714" t="str">
            <v>จำเลยที่ 1
จำเลยที่ 2
จำเลยที่ 3
คู่สมรสจำเลยที่ 3</v>
          </cell>
          <cell r="BX714" t="str">
            <v>3-5899-00060-59-8
3-5899-00045-34-3
3-5801-00046-62-2
3-5007-00194-52-5</v>
          </cell>
          <cell r="BY714"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4" t="str">
            <v>พบ</v>
          </cell>
          <cell r="CA714"/>
          <cell r="CB714">
            <v>4</v>
          </cell>
          <cell r="CC714"/>
          <cell r="CE714"/>
          <cell r="CF714"/>
          <cell r="CG714"/>
          <cell r="CH714"/>
        </row>
        <row r="715">
          <cell r="B715">
            <v>2173</v>
          </cell>
          <cell r="C715">
            <v>709</v>
          </cell>
          <cell r="D715">
            <v>15</v>
          </cell>
          <cell r="E715">
            <v>3</v>
          </cell>
          <cell r="F715">
            <v>2566</v>
          </cell>
          <cell r="G715">
            <v>800029090746</v>
          </cell>
          <cell r="H715" t="str">
            <v>นางสาว</v>
          </cell>
          <cell r="I715" t="str">
            <v>ทิวากร</v>
          </cell>
          <cell r="J715" t="str">
            <v>ยศสุตัน</v>
          </cell>
          <cell r="K715">
            <v>1540200008807</v>
          </cell>
          <cell r="L715" t="str">
            <v>หางดง</v>
          </cell>
          <cell r="M715" t="str">
            <v>เชียงใหม่ 3</v>
          </cell>
          <cell r="N715">
            <v>8</v>
          </cell>
          <cell r="O715" t="str">
            <v>สินเชื่อธนาคารประชาชน</v>
          </cell>
          <cell r="P715" t="str">
            <v>1.บุคคลค้ำประกัน</v>
          </cell>
          <cell r="Q715">
            <v>28313.52</v>
          </cell>
          <cell r="R715">
            <v>2535.12</v>
          </cell>
          <cell r="S715" t="str">
            <v>จังหวัดแพร่</v>
          </cell>
          <cell r="T715" t="str">
            <v>ผบ.2944</v>
          </cell>
          <cell r="U715">
            <v>2558</v>
          </cell>
          <cell r="V715" t="str">
            <v>ผบ.3437</v>
          </cell>
          <cell r="W715">
            <v>2558</v>
          </cell>
          <cell r="X715">
            <v>14</v>
          </cell>
          <cell r="Y715">
            <v>12</v>
          </cell>
          <cell r="Z715">
            <v>2558</v>
          </cell>
          <cell r="AA715">
            <v>4</v>
          </cell>
          <cell r="AB715">
            <v>2</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30/5/2566</v>
          </cell>
          <cell r="BC715">
            <v>1200</v>
          </cell>
          <cell r="BD715">
            <v>13</v>
          </cell>
          <cell r="BE715">
            <v>11</v>
          </cell>
          <cell r="BF715">
            <v>2566</v>
          </cell>
          <cell r="BG715">
            <v>0</v>
          </cell>
          <cell r="BH715" t="str">
            <v>-</v>
          </cell>
          <cell r="BI715" t="str">
            <v>-</v>
          </cell>
          <cell r="BJ715" t="str">
            <v>-</v>
          </cell>
          <cell r="BK715">
            <v>0</v>
          </cell>
          <cell r="BL715">
            <v>1895</v>
          </cell>
          <cell r="BM715">
            <v>0</v>
          </cell>
          <cell r="BN715">
            <v>29</v>
          </cell>
          <cell r="BO715">
            <v>2</v>
          </cell>
          <cell r="BP715">
            <v>2567</v>
          </cell>
          <cell r="BQ715" t="str">
            <v>-</v>
          </cell>
          <cell r="BR715" t="str">
            <v>-</v>
          </cell>
          <cell r="BS715" t="str">
            <v>-</v>
          </cell>
          <cell r="BT715" t="str">
            <v>นางสาวทิวากร ยศสุตัน</v>
          </cell>
          <cell r="BU715">
            <v>823755010427</v>
          </cell>
          <cell r="BV715" t="str">
            <v>1.นางสาวทิวากร  ยศสุตัน
2.นางมัสยา  ก๋าแก้ว
3.นายวรชัย  ก๋าแก้ว
4.นางสาวรุ่งทิวา  มามี</v>
          </cell>
          <cell r="BW715" t="str">
            <v>จำเลยที่ 1
จำเลยที่ 2
คู่สมรสจำเลยที่ 2
จำเลยที่ 3</v>
          </cell>
          <cell r="BX715" t="str">
            <v>1-5402-00008-80-7
1-5710-00011-17-1
1-5207-00004-92-4
1-5099-00437-57-1</v>
          </cell>
          <cell r="BY715"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5" t="str">
            <v>พบ</v>
          </cell>
          <cell r="CA715" t="str">
            <v>พบ</v>
          </cell>
          <cell r="CB715">
            <v>4</v>
          </cell>
          <cell r="CC715"/>
          <cell r="CE715"/>
          <cell r="CF715"/>
          <cell r="CG715"/>
          <cell r="CH715"/>
        </row>
        <row r="716">
          <cell r="B716">
            <v>2174</v>
          </cell>
          <cell r="C716">
            <v>710</v>
          </cell>
          <cell r="D716">
            <v>15</v>
          </cell>
          <cell r="E716">
            <v>3</v>
          </cell>
          <cell r="F716">
            <v>2566</v>
          </cell>
          <cell r="G716">
            <v>800020777622</v>
          </cell>
          <cell r="H716" t="str">
            <v>นาย</v>
          </cell>
          <cell r="I716" t="str">
            <v>วุฒิชานนท์</v>
          </cell>
          <cell r="J716" t="str">
            <v>สมนาศักดิ์</v>
          </cell>
          <cell r="K716">
            <v>3570800310322</v>
          </cell>
          <cell r="L716" t="str">
            <v>หางดง</v>
          </cell>
          <cell r="M716" t="str">
            <v>เชียงใหม่ 3</v>
          </cell>
          <cell r="N716">
            <v>8</v>
          </cell>
          <cell r="O716" t="str">
            <v>สินเชื่อธนาคารประชาชน</v>
          </cell>
          <cell r="P716" t="str">
            <v>1.บุคคลค้ำประกัน</v>
          </cell>
          <cell r="Q716">
            <v>74175.990000000005</v>
          </cell>
          <cell r="R716">
            <v>20279.86</v>
          </cell>
          <cell r="S716" t="str">
            <v>จังหวัดเชียงราย</v>
          </cell>
          <cell r="T716" t="str">
            <v>ผบ.3666</v>
          </cell>
          <cell r="U716">
            <v>2558</v>
          </cell>
          <cell r="V716" t="str">
            <v>ผบ.4573</v>
          </cell>
          <cell r="W716">
            <v>2558</v>
          </cell>
          <cell r="X716">
            <v>23</v>
          </cell>
          <cell r="Y716">
            <v>11</v>
          </cell>
          <cell r="Z716">
            <v>2558</v>
          </cell>
          <cell r="AA716">
            <v>9</v>
          </cell>
          <cell r="AB716">
            <v>11</v>
          </cell>
          <cell r="AC716">
            <v>2558</v>
          </cell>
          <cell r="AD716"/>
          <cell r="AE716"/>
          <cell r="AF716"/>
          <cell r="AG716"/>
          <cell r="AH716"/>
          <cell r="AI716"/>
          <cell r="AJ716"/>
          <cell r="AK716"/>
          <cell r="AL716"/>
          <cell r="AM716"/>
          <cell r="AN716"/>
          <cell r="AO716"/>
          <cell r="AP716"/>
          <cell r="AQ716"/>
          <cell r="BB716" t="str">
            <v>รายงานผลสืบทรัพย์วันที่ 17/5/2566</v>
          </cell>
          <cell r="BC716">
            <v>1200</v>
          </cell>
          <cell r="BD716">
            <v>27</v>
          </cell>
          <cell r="BE716">
            <v>3</v>
          </cell>
          <cell r="BF716">
            <v>2567</v>
          </cell>
          <cell r="BG716">
            <v>0</v>
          </cell>
          <cell r="BH716" t="str">
            <v>-</v>
          </cell>
          <cell r="BI716" t="str">
            <v>-</v>
          </cell>
          <cell r="BJ716" t="str">
            <v>-</v>
          </cell>
          <cell r="BK716">
            <v>0</v>
          </cell>
          <cell r="BL716">
            <v>1875</v>
          </cell>
          <cell r="BM716">
            <v>0</v>
          </cell>
          <cell r="BN716" t="str">
            <v/>
          </cell>
          <cell r="BO716" t="str">
            <v/>
          </cell>
          <cell r="BP716" t="str">
            <v/>
          </cell>
          <cell r="BQ716" t="str">
            <v>-</v>
          </cell>
          <cell r="BR716" t="str">
            <v>-</v>
          </cell>
          <cell r="BS716" t="str">
            <v>-</v>
          </cell>
          <cell r="BT716" t="str">
            <v>นายวุฒิชานนท์ สมนาศักดิ์</v>
          </cell>
          <cell r="BU716">
            <v>0</v>
          </cell>
          <cell r="BV716" t="str">
            <v>1.นายวุฒิชานนท์  สมนาศักดิ์
2.นายพีรพงษ์  จุลเสวก
3.นางสาวกัญจ์วรภา  พิพัฒนภักดี
4.นางสาวอรทัย  ธรรมชัย</v>
          </cell>
          <cell r="BW716" t="str">
            <v>จำเลยที่ 1
จำเลยที่ 2
คู่สมรสจำเลยที่ 2
จำเลยที่ 3</v>
          </cell>
          <cell r="BX716" t="str">
            <v>3-5708-00310-32-2
3-1019-00588-59-9
3-5006-00357-22-8
1-5099-00091-54-3</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6" t="str">
            <v>ไม่พบ</v>
          </cell>
          <cell r="CA716" t="str">
            <v>พบ</v>
          </cell>
          <cell r="CB716">
            <v>4</v>
          </cell>
          <cell r="CC716"/>
          <cell r="CE716"/>
          <cell r="CF716"/>
          <cell r="CG716"/>
          <cell r="CH716"/>
        </row>
        <row r="717">
          <cell r="B717">
            <v>2175</v>
          </cell>
          <cell r="C717">
            <v>711</v>
          </cell>
          <cell r="D717">
            <v>15</v>
          </cell>
          <cell r="E717">
            <v>3</v>
          </cell>
          <cell r="F717">
            <v>2566</v>
          </cell>
          <cell r="G717">
            <v>800028275322</v>
          </cell>
          <cell r="H717" t="str">
            <v>นาย</v>
          </cell>
          <cell r="I717" t="str">
            <v>ธนะพันธ์</v>
          </cell>
          <cell r="J717" t="str">
            <v>กลั่นปรุง</v>
          </cell>
          <cell r="K717">
            <v>1760100053981</v>
          </cell>
          <cell r="L717" t="str">
            <v>หางดง</v>
          </cell>
          <cell r="M717" t="str">
            <v>เชียงใหม่ 3</v>
          </cell>
          <cell r="N717">
            <v>8</v>
          </cell>
          <cell r="O717" t="str">
            <v>สินเชื่อธนาคารประชาชน</v>
          </cell>
          <cell r="P717" t="str">
            <v>1.บุคคลค้ำประกัน</v>
          </cell>
          <cell r="Q717">
            <v>32650</v>
          </cell>
          <cell r="R717">
            <v>5353.51</v>
          </cell>
          <cell r="S717" t="str">
            <v>จังหวัดชุมพร</v>
          </cell>
          <cell r="T717" t="str">
            <v>ผบ.1424</v>
          </cell>
          <cell r="U717">
            <v>2558</v>
          </cell>
          <cell r="V717" t="str">
            <v>ผบ.1780</v>
          </cell>
          <cell r="W717">
            <v>2558</v>
          </cell>
          <cell r="X717">
            <v>26</v>
          </cell>
          <cell r="Y717">
            <v>10</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900</v>
          </cell>
          <cell r="BD717">
            <v>13</v>
          </cell>
          <cell r="BE717">
            <v>11</v>
          </cell>
          <cell r="BF717">
            <v>2566</v>
          </cell>
          <cell r="BG717">
            <v>0</v>
          </cell>
          <cell r="BH717" t="str">
            <v>-</v>
          </cell>
          <cell r="BI717" t="str">
            <v>-</v>
          </cell>
          <cell r="BJ717" t="str">
            <v>-</v>
          </cell>
          <cell r="BK717">
            <v>0</v>
          </cell>
          <cell r="BL717">
            <v>1240</v>
          </cell>
          <cell r="BM717">
            <v>0</v>
          </cell>
          <cell r="BN717">
            <v>29</v>
          </cell>
          <cell r="BO717">
            <v>2</v>
          </cell>
          <cell r="BP717">
            <v>2567</v>
          </cell>
          <cell r="BQ717" t="str">
            <v>-</v>
          </cell>
          <cell r="BR717" t="str">
            <v>-</v>
          </cell>
          <cell r="BS717" t="str">
            <v>-</v>
          </cell>
          <cell r="BT717" t="str">
            <v>นายธนะพันธ์ กลั่นปรุง</v>
          </cell>
          <cell r="BU717">
            <v>823758010045</v>
          </cell>
          <cell r="BV717" t="str">
            <v>1.นายธนะพันธ์  กลั่นปรุง
2.นายธีร์นวัช  กวิลพัฒนพลกุล
3.นางสาวัญรัศม์  กวิลพัฒนพลกุล</v>
          </cell>
          <cell r="BW717" t="str">
            <v>จำเลยที่ 1
จำเลยที่ 2
จำเลยที่ 3</v>
          </cell>
          <cell r="BX717" t="str">
            <v>1-7601-00053-98-1
3-7706-00578-82-6
1-5099-00156-57-2</v>
          </cell>
          <cell r="BY717"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7" t="str">
            <v>พบ</v>
          </cell>
          <cell r="CA717" t="str">
            <v>พบ</v>
          </cell>
          <cell r="CB717">
            <v>3</v>
          </cell>
          <cell r="CC717"/>
          <cell r="CE717"/>
          <cell r="CF717"/>
          <cell r="CG717"/>
          <cell r="CH717"/>
        </row>
        <row r="718">
          <cell r="B718">
            <v>2176</v>
          </cell>
          <cell r="C718">
            <v>712</v>
          </cell>
          <cell r="D718">
            <v>15</v>
          </cell>
          <cell r="E718">
            <v>3</v>
          </cell>
          <cell r="F718">
            <v>2566</v>
          </cell>
          <cell r="G718">
            <v>800011800342</v>
          </cell>
          <cell r="H718" t="str">
            <v>นาง</v>
          </cell>
          <cell r="I718" t="str">
            <v>พรทิพย์</v>
          </cell>
          <cell r="J718" t="str">
            <v>สัตยากร</v>
          </cell>
          <cell r="K718">
            <v>3501200164083</v>
          </cell>
          <cell r="L718" t="str">
            <v>สันป่าตอง</v>
          </cell>
          <cell r="M718" t="str">
            <v>เชียงใหม่ 3</v>
          </cell>
          <cell r="N718">
            <v>8</v>
          </cell>
          <cell r="O718" t="str">
            <v>สินเชื่อธนาคารประชาชน</v>
          </cell>
          <cell r="P718" t="str">
            <v>1.บุคคลค้ำประกัน</v>
          </cell>
          <cell r="Q718">
            <v>43257.89</v>
          </cell>
          <cell r="R718">
            <v>1276.3699999999999</v>
          </cell>
          <cell r="S718" t="str">
            <v>แขวงเชียงใหม่</v>
          </cell>
          <cell r="T718" t="str">
            <v>ผบ.4723</v>
          </cell>
          <cell r="U718">
            <v>2558</v>
          </cell>
          <cell r="V718" t="str">
            <v>ผบ.4505</v>
          </cell>
          <cell r="W718">
            <v>2558</v>
          </cell>
          <cell r="X718">
            <v>23</v>
          </cell>
          <cell r="Y718">
            <v>11</v>
          </cell>
          <cell r="Z718">
            <v>2558</v>
          </cell>
          <cell r="AA718">
            <v>4</v>
          </cell>
          <cell r="AB718">
            <v>8</v>
          </cell>
          <cell r="AC718">
            <v>2558</v>
          </cell>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20/6/2566</v>
          </cell>
          <cell r="BC718" t="str">
            <v/>
          </cell>
          <cell r="BD718" t="str">
            <v/>
          </cell>
          <cell r="BE718" t="str">
            <v/>
          </cell>
          <cell r="BF718" t="str">
            <v/>
          </cell>
          <cell r="BG718" t="str">
            <v/>
          </cell>
          <cell r="BH718" t="str">
            <v/>
          </cell>
          <cell r="BI718" t="str">
            <v/>
          </cell>
          <cell r="BJ718" t="str">
            <v/>
          </cell>
          <cell r="BK718" t="str">
            <v/>
          </cell>
          <cell r="BL718" t="str">
            <v/>
          </cell>
          <cell r="BM718" t="str">
            <v/>
          </cell>
          <cell r="BN718" t="str">
            <v/>
          </cell>
          <cell r="BO718" t="str">
            <v/>
          </cell>
          <cell r="BP718" t="str">
            <v/>
          </cell>
          <cell r="BQ718" t="str">
            <v/>
          </cell>
          <cell r="BR718" t="str">
            <v/>
          </cell>
          <cell r="BS718" t="str">
            <v/>
          </cell>
          <cell r="BT718" t="str">
            <v>นางพรทิพย์ สัตยากร</v>
          </cell>
          <cell r="BU718">
            <v>823757010068</v>
          </cell>
          <cell r="BV718" t="str">
            <v>1.นางพรทิพย์  สัตยากร
2.นายสุขสันต์  สัตยากร
3.นางศรีวรรณ  วียะศรี
4.นางสายทอง  กัลยา</v>
          </cell>
          <cell r="BW718" t="str">
            <v>จำเลยที่ 1
คู่สมรสจำเลยที่ 1
จำเลยที่ 2
จำเลยที่ 3</v>
          </cell>
          <cell r="BX718" t="str">
            <v>3-5012-00164-08-3
3-3201-00116-08-8
3-5012-00177-14-2
3-5012-00868-97-8</v>
          </cell>
          <cell r="BY718"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8" t="str">
            <v>พบ</v>
          </cell>
          <cell r="CA718"/>
          <cell r="CB718">
            <v>4</v>
          </cell>
          <cell r="CC718"/>
          <cell r="CE718"/>
          <cell r="CF718"/>
          <cell r="CG718"/>
          <cell r="CH718"/>
        </row>
        <row r="719">
          <cell r="B719">
            <v>2177</v>
          </cell>
          <cell r="C719">
            <v>713</v>
          </cell>
          <cell r="D719">
            <v>15</v>
          </cell>
          <cell r="E719">
            <v>3</v>
          </cell>
          <cell r="F719">
            <v>2566</v>
          </cell>
          <cell r="G719">
            <v>800026406192</v>
          </cell>
          <cell r="H719" t="str">
            <v>นาย</v>
          </cell>
          <cell r="I719" t="str">
            <v>อุทัย</v>
          </cell>
          <cell r="J719" t="str">
            <v>คำเขียว</v>
          </cell>
          <cell r="K719">
            <v>3500100045223</v>
          </cell>
          <cell r="L719" t="str">
            <v>สันป่าตอง</v>
          </cell>
          <cell r="M719" t="str">
            <v>เชียงใหม่ 3</v>
          </cell>
          <cell r="N719">
            <v>8</v>
          </cell>
          <cell r="O719" t="str">
            <v>สินเชื่อธนาคารประชาชน</v>
          </cell>
          <cell r="P719" t="str">
            <v>1.บุคคลค้ำประกัน</v>
          </cell>
          <cell r="Q719">
            <v>128328</v>
          </cell>
          <cell r="R719">
            <v>24022.63</v>
          </cell>
          <cell r="S719" t="str">
            <v>แขวงเชียงใหม่</v>
          </cell>
          <cell r="T719" t="str">
            <v>ผบ.6151</v>
          </cell>
          <cell r="U719">
            <v>2558</v>
          </cell>
          <cell r="V719" t="str">
            <v>ผบ.5452</v>
          </cell>
          <cell r="W719">
            <v>2558</v>
          </cell>
          <cell r="X719">
            <v>18</v>
          </cell>
          <cell r="Y719">
            <v>8</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795</v>
          </cell>
          <cell r="BM719">
            <v>0</v>
          </cell>
          <cell r="BN719">
            <v>8</v>
          </cell>
          <cell r="BO719">
            <v>3</v>
          </cell>
          <cell r="BP719">
            <v>2567</v>
          </cell>
          <cell r="BQ719" t="str">
            <v>-</v>
          </cell>
          <cell r="BR719" t="str">
            <v>-</v>
          </cell>
          <cell r="BS719" t="str">
            <v>-</v>
          </cell>
          <cell r="BT719" t="str">
            <v>นายอุทัย คำเขียว</v>
          </cell>
          <cell r="BU719">
            <v>823758010071</v>
          </cell>
          <cell r="BV719" t="str">
            <v>1.นายอุทัย  คำเขียว
2.นางสังวร  คำเขียว
3.นายเอกพงษ์  คำเขียว</v>
          </cell>
          <cell r="BW719" t="str">
            <v>จำเลยที่ 1
จำเลยที่ 2
จำเลยที่ 3</v>
          </cell>
          <cell r="BX719" t="str">
            <v>5-5001-00045-22-3
3-5104-00322-47-1
1-5099-00825-11-3</v>
          </cell>
          <cell r="BY7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19" t="str">
            <v>ไม่พบ</v>
          </cell>
          <cell r="CA719" t="str">
            <v>พบ</v>
          </cell>
          <cell r="CB719">
            <v>3</v>
          </cell>
          <cell r="CC719"/>
          <cell r="CD719" t="str">
            <v>1.นายอุทัย  คำเขียว
2.นางสังวร  คำเขียว
3.นายเอกพงษ์  คำเขียว</v>
          </cell>
          <cell r="CE719"/>
          <cell r="CF719"/>
          <cell r="CG719"/>
          <cell r="CH719"/>
        </row>
        <row r="720">
          <cell r="B720">
            <v>2178</v>
          </cell>
          <cell r="C720">
            <v>714</v>
          </cell>
          <cell r="D720">
            <v>15</v>
          </cell>
          <cell r="E720">
            <v>3</v>
          </cell>
          <cell r="F720">
            <v>2566</v>
          </cell>
          <cell r="G720">
            <v>800028100835</v>
          </cell>
          <cell r="H720" t="str">
            <v>นาย</v>
          </cell>
          <cell r="I720" t="str">
            <v>ราชันย์</v>
          </cell>
          <cell r="J720" t="str">
            <v>รุ่งเรือง</v>
          </cell>
          <cell r="K720">
            <v>3570400030667</v>
          </cell>
          <cell r="L720" t="str">
            <v>สันป่าตอง</v>
          </cell>
          <cell r="M720" t="str">
            <v>เชียงใหม่ 3</v>
          </cell>
          <cell r="N720">
            <v>8</v>
          </cell>
          <cell r="O720" t="str">
            <v>สินเชื่อธนาคารประชาชน</v>
          </cell>
          <cell r="P720" t="str">
            <v>1.บุคคลค้ำประกัน</v>
          </cell>
          <cell r="Q720">
            <v>174382</v>
          </cell>
          <cell r="R720">
            <v>19346.37</v>
          </cell>
          <cell r="S720" t="str">
            <v>จังหวัดเทิง</v>
          </cell>
          <cell r="T720" t="str">
            <v>ผบ.1165</v>
          </cell>
          <cell r="U720">
            <v>2558</v>
          </cell>
          <cell r="V720" t="str">
            <v>ผบ.1365</v>
          </cell>
          <cell r="W720">
            <v>2558</v>
          </cell>
          <cell r="X720">
            <v>16</v>
          </cell>
          <cell r="Y720">
            <v>11</v>
          </cell>
          <cell r="Z720">
            <v>2558</v>
          </cell>
          <cell r="AA720">
            <v>4</v>
          </cell>
          <cell r="AB720">
            <v>8</v>
          </cell>
          <cell r="AC720">
            <v>2558</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20/6/2566//สืบครั้งที่2 25/3/2567//รายงานผลสืบทรัพย์11/6/2567////</v>
          </cell>
          <cell r="BC720">
            <v>1200</v>
          </cell>
          <cell r="BD720">
            <v>27</v>
          </cell>
          <cell r="BE720">
            <v>3</v>
          </cell>
          <cell r="BF720">
            <v>2567</v>
          </cell>
          <cell r="BG720">
            <v>0</v>
          </cell>
          <cell r="BH720" t="str">
            <v>-</v>
          </cell>
          <cell r="BI720" t="str">
            <v>-</v>
          </cell>
          <cell r="BJ720" t="str">
            <v>-</v>
          </cell>
          <cell r="BK720">
            <v>0</v>
          </cell>
          <cell r="BL720">
            <v>1535</v>
          </cell>
          <cell r="BM720">
            <v>0</v>
          </cell>
          <cell r="BN720" t="str">
            <v/>
          </cell>
          <cell r="BO720" t="str">
            <v/>
          </cell>
          <cell r="BP720" t="str">
            <v/>
          </cell>
          <cell r="BQ720" t="str">
            <v>-</v>
          </cell>
          <cell r="BR720" t="str">
            <v>-</v>
          </cell>
          <cell r="BS720" t="str">
            <v>-</v>
          </cell>
          <cell r="BT720" t="str">
            <v>นายราชันย์ รุ่งเรือง</v>
          </cell>
          <cell r="BU720">
            <v>823757010003</v>
          </cell>
          <cell r="BV720" t="str">
            <v xml:space="preserve">1.นายจรูญ  รุ่งเรือง
2.นายราชันย์  รุ่งเรือง
3.นายธีระชัย  ชุ่มทวี
4.นางสาวนิภา  ใจจ๊ะ
</v>
          </cell>
          <cell r="BW720" t="str">
            <v>จำเลยที่ 1
ผู้กู้(เสียชีวิต)
จำเลยที่ 2
จำเลยที่ 3</v>
          </cell>
          <cell r="BX720" t="str">
            <v>3-5704-00030-67-5
3-5704-00030-66-7
1-5099-00368-02-2
1-50149-00001-11-3</v>
          </cell>
          <cell r="BY720"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0" t="str">
            <v>พบ</v>
          </cell>
          <cell r="CA720"/>
          <cell r="CB720">
            <v>4</v>
          </cell>
          <cell r="CC720"/>
          <cell r="CD720" t="str">
            <v xml:space="preserve">1.นายจรูญ  รุ่งเรือง
2.นายราชันย์  รุ่งเรือง
3.นายธีระชัย  ชุ่มทวี
4.นางสาวนิภา  ใจจ๊ะ
</v>
          </cell>
          <cell r="CE720" t="str">
            <v>ทายาทโดยธรรมของจำเลยที่ 1
จำเลยที่ 1(เสียชีวิต)
จำเลยที่ 2
จำเลยที่ 3</v>
          </cell>
          <cell r="CF720" t="str">
            <v>3-5704-00030-67-5
3-5704-00030-66-7
1-5099-00368-02-2
1-50149-00001-11-3</v>
          </cell>
          <cell r="CG720"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0" t="str">
            <v>พบ</v>
          </cell>
          <cell r="CI720"/>
          <cell r="CJ720">
            <v>4</v>
          </cell>
          <cell r="CK720"/>
          <cell r="CL720"/>
          <cell r="CM720"/>
          <cell r="CN720"/>
          <cell r="CO720"/>
        </row>
        <row r="721">
          <cell r="B721">
            <v>2179</v>
          </cell>
          <cell r="C721">
            <v>715</v>
          </cell>
          <cell r="D721">
            <v>15</v>
          </cell>
          <cell r="E721">
            <v>3</v>
          </cell>
          <cell r="F721">
            <v>2566</v>
          </cell>
          <cell r="G721">
            <v>800020645688</v>
          </cell>
          <cell r="H721" t="str">
            <v>นาย</v>
          </cell>
          <cell r="I721" t="str">
            <v>กมล</v>
          </cell>
          <cell r="J721" t="str">
            <v>ศรีคำมูล</v>
          </cell>
          <cell r="K721">
            <v>3501200964527</v>
          </cell>
          <cell r="L721" t="str">
            <v>สันป่าตอง</v>
          </cell>
          <cell r="M721" t="str">
            <v>เชียงใหม่ 3</v>
          </cell>
          <cell r="N721">
            <v>8</v>
          </cell>
          <cell r="O721" t="str">
            <v>สินเชื่อธนาคารประชาชน</v>
          </cell>
          <cell r="P721" t="str">
            <v>1.บุคคลค้ำประกัน</v>
          </cell>
          <cell r="Q721">
            <v>172908</v>
          </cell>
          <cell r="R721">
            <v>23575.17</v>
          </cell>
          <cell r="S721" t="str">
            <v>แขวงเชียงใหม่</v>
          </cell>
          <cell r="T721" t="str">
            <v>ผบ.2268</v>
          </cell>
          <cell r="U721">
            <v>2258</v>
          </cell>
          <cell r="V721" t="str">
            <v>ผบ.3580</v>
          </cell>
          <cell r="W721">
            <v>2558</v>
          </cell>
          <cell r="X721">
            <v>18</v>
          </cell>
          <cell r="Y721">
            <v>8</v>
          </cell>
          <cell r="Z721">
            <v>2558</v>
          </cell>
          <cell r="AA721">
            <v>8</v>
          </cell>
          <cell r="AB721">
            <v>7</v>
          </cell>
          <cell r="AC721">
            <v>2558</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v>
          </cell>
          <cell r="BC721">
            <v>1800</v>
          </cell>
          <cell r="BD721">
            <v>27</v>
          </cell>
          <cell r="BE721">
            <v>3</v>
          </cell>
          <cell r="BF721">
            <v>2567</v>
          </cell>
          <cell r="BG721">
            <v>0</v>
          </cell>
          <cell r="BH721" t="str">
            <v>-</v>
          </cell>
          <cell r="BI721" t="str">
            <v>-</v>
          </cell>
          <cell r="BJ721" t="str">
            <v>-</v>
          </cell>
          <cell r="BK721">
            <v>0</v>
          </cell>
          <cell r="BL721">
            <v>1960</v>
          </cell>
          <cell r="BM721">
            <v>0</v>
          </cell>
          <cell r="BN721" t="str">
            <v/>
          </cell>
          <cell r="BO721" t="str">
            <v/>
          </cell>
          <cell r="BP721" t="str">
            <v/>
          </cell>
          <cell r="BQ721" t="str">
            <v>-</v>
          </cell>
          <cell r="BR721" t="str">
            <v>-</v>
          </cell>
          <cell r="BS721" t="str">
            <v>-</v>
          </cell>
          <cell r="BT721" t="str">
            <v>นายกมล ศรีคำมูล</v>
          </cell>
          <cell r="BU721">
            <v>0</v>
          </cell>
          <cell r="BV721" t="str">
            <v>1.นายกมล  ศรีคำมูล
2.นางมาลี  ศรีคำมูล
3.นายประเสริฐ  ฟองมี
4.นางบานเย็น  ฟองมี
5.นายวันไชย  สมศักดิ์
6.นางอารีย์  สมศักดิ์</v>
          </cell>
          <cell r="BW721" t="str">
            <v>จำเลยที่ 1
คู่สมรสจำเลยที่ 1
จำเลยที่ 2
คู่สมรสจำเลยที่ 2
จำเลยที่ 3
คู่สมรสจำเลยที่ 3</v>
          </cell>
          <cell r="BX721" t="str">
            <v>3-5012-00964-52-7
3-5015-00050-81-4
3-5014-00285-88-7
3-5012-00962-68-1
3-5012-00966-62-7
3-5012-00713-77-0</v>
          </cell>
          <cell r="BY721"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1" t="str">
            <v>พบ</v>
          </cell>
          <cell r="CA721" t="str">
            <v>พบ</v>
          </cell>
          <cell r="CB721">
            <v>6</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2180</v>
          </cell>
          <cell r="C722">
            <v>716</v>
          </cell>
          <cell r="D722">
            <v>15</v>
          </cell>
          <cell r="E722">
            <v>3</v>
          </cell>
          <cell r="F722">
            <v>2566</v>
          </cell>
          <cell r="G722">
            <v>800026548589</v>
          </cell>
          <cell r="H722" t="str">
            <v>นาย</v>
          </cell>
          <cell r="I722" t="str">
            <v>เกียรติชาย</v>
          </cell>
          <cell r="J722" t="str">
            <v>ฐาราชวงศ์ศึก</v>
          </cell>
          <cell r="K722">
            <v>3259900146789</v>
          </cell>
          <cell r="L722" t="str">
            <v>สันป่าตอง</v>
          </cell>
          <cell r="M722" t="str">
            <v>เชียงใหม่ 3</v>
          </cell>
          <cell r="N722">
            <v>8</v>
          </cell>
          <cell r="O722" t="str">
            <v>สินเชื่อสวัสดิการ</v>
          </cell>
          <cell r="P722" t="str">
            <v>1.บุคคลค้ำประกัน</v>
          </cell>
          <cell r="Q722">
            <v>127907.72</v>
          </cell>
          <cell r="R722">
            <v>16213.07</v>
          </cell>
          <cell r="S722" t="str">
            <v>จังหวัดลำพูน</v>
          </cell>
          <cell r="T722" t="str">
            <v>ผบ.2789</v>
          </cell>
          <cell r="U722">
            <v>2558</v>
          </cell>
          <cell r="V722" t="str">
            <v>ผบ.3048</v>
          </cell>
          <cell r="W722">
            <v>2558</v>
          </cell>
          <cell r="X722">
            <v>26</v>
          </cell>
          <cell r="Y722">
            <v>10</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1200</v>
          </cell>
          <cell r="BD722">
            <v>27</v>
          </cell>
          <cell r="BE722">
            <v>3</v>
          </cell>
          <cell r="BF722">
            <v>2567</v>
          </cell>
          <cell r="BG722">
            <v>0</v>
          </cell>
          <cell r="BH722" t="str">
            <v>-</v>
          </cell>
          <cell r="BI722" t="str">
            <v>-</v>
          </cell>
          <cell r="BJ722" t="str">
            <v>-</v>
          </cell>
          <cell r="BK722">
            <v>0</v>
          </cell>
          <cell r="BL722">
            <v>1880</v>
          </cell>
          <cell r="BM722">
            <v>0</v>
          </cell>
          <cell r="BN722" t="str">
            <v/>
          </cell>
          <cell r="BO722" t="str">
            <v/>
          </cell>
          <cell r="BP722" t="str">
            <v/>
          </cell>
          <cell r="BQ722" t="str">
            <v>-</v>
          </cell>
          <cell r="BR722" t="str">
            <v>-</v>
          </cell>
          <cell r="BS722" t="str">
            <v>-</v>
          </cell>
          <cell r="BT722" t="str">
            <v>นายเกียรติชาย ฐาราชวงศ์ศึก</v>
          </cell>
          <cell r="BU722">
            <v>0</v>
          </cell>
          <cell r="BV722" t="str">
            <v>1.นายเกียรติชาย  ฐาราชวงศ์ศึก
2.นางวราพร  ฟุ่มฟองฟู
3.นางสาวพิมพ์ใจ  คนเที่ยง
4.นายยุทธชัย  แซ่ลี้</v>
          </cell>
          <cell r="BW722" t="str">
            <v>จำเลยที่ 1
คู่สมรสจำเลยที่ 1
จำเลยที่ 2
จำเลยที่ 3</v>
          </cell>
          <cell r="BX722" t="str">
            <v>3-2599-00146-78-9
3-5014-00111-21-7
3-5012-00615-19-1
8-5009-86003-34-5</v>
          </cell>
          <cell r="BY722"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2" t="str">
            <v>พบ</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2181</v>
          </cell>
          <cell r="C723">
            <v>717</v>
          </cell>
          <cell r="D723">
            <v>15</v>
          </cell>
          <cell r="E723">
            <v>3</v>
          </cell>
          <cell r="F723">
            <v>2566</v>
          </cell>
          <cell r="G723">
            <v>800014256732</v>
          </cell>
          <cell r="H723" t="str">
            <v>นาง</v>
          </cell>
          <cell r="I723" t="str">
            <v>บัวรวย</v>
          </cell>
          <cell r="J723" t="str">
            <v>บุญมา</v>
          </cell>
          <cell r="K723">
            <v>3501200738616</v>
          </cell>
          <cell r="L723" t="str">
            <v>สันป่าตอง</v>
          </cell>
          <cell r="M723" t="str">
            <v>เชียงใหม่ 3</v>
          </cell>
          <cell r="N723">
            <v>8</v>
          </cell>
          <cell r="O723" t="str">
            <v>สินเชื่อธนาคารประชาชน</v>
          </cell>
          <cell r="P723" t="str">
            <v>1.บุคคลค้ำประกัน</v>
          </cell>
          <cell r="Q723">
            <v>67527.360000000001</v>
          </cell>
          <cell r="R723">
            <v>6370.58</v>
          </cell>
          <cell r="S723" t="str">
            <v>แขวงเชียงใหม่</v>
          </cell>
          <cell r="T723" t="str">
            <v>ผบ.8267</v>
          </cell>
          <cell r="U723">
            <v>2558</v>
          </cell>
          <cell r="V723" t="str">
            <v>ผบ.9312</v>
          </cell>
          <cell r="W723">
            <v>2558</v>
          </cell>
          <cell r="X723">
            <v>30</v>
          </cell>
          <cell r="Y723">
            <v>11</v>
          </cell>
          <cell r="Z723">
            <v>2558</v>
          </cell>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1800</v>
          </cell>
          <cell r="BD723">
            <v>27</v>
          </cell>
          <cell r="BE723">
            <v>3</v>
          </cell>
          <cell r="BF723">
            <v>2567</v>
          </cell>
          <cell r="BG723">
            <v>0</v>
          </cell>
          <cell r="BH723" t="str">
            <v>-</v>
          </cell>
          <cell r="BI723" t="str">
            <v>-</v>
          </cell>
          <cell r="BJ723" t="str">
            <v>-</v>
          </cell>
          <cell r="BK723">
            <v>0</v>
          </cell>
          <cell r="BL723">
            <v>1365</v>
          </cell>
          <cell r="BM723">
            <v>0</v>
          </cell>
          <cell r="BN723" t="str">
            <v/>
          </cell>
          <cell r="BO723" t="str">
            <v/>
          </cell>
          <cell r="BP723" t="str">
            <v/>
          </cell>
          <cell r="BQ723" t="str">
            <v>-</v>
          </cell>
          <cell r="BR723" t="str">
            <v>-</v>
          </cell>
          <cell r="BS723" t="str">
            <v>-</v>
          </cell>
          <cell r="BT723" t="str">
            <v>นางบัวรวย บุญมา</v>
          </cell>
          <cell r="BU723">
            <v>823758010432</v>
          </cell>
          <cell r="BV723"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3" t="str">
            <v>จำเลยที่ 1
คู่สมรสจำเลยที่ 1
จำเลยที่ 2
คู่สมรสจำเลยที่ 2
จำเลยที่ 3
คู่สมรสจำเลยที่ 3</v>
          </cell>
          <cell r="BX723" t="str">
            <v>3-5012-00738-61-6
3-5101-01313-11-0
3-5012-00738-42-0
3-5012-00738-41-1
3-5006-00085-36-8
3-5012-00738-08-0</v>
          </cell>
          <cell r="BY72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3" t="str">
            <v>พบ</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2182</v>
          </cell>
          <cell r="C724">
            <v>718</v>
          </cell>
          <cell r="D724">
            <v>21</v>
          </cell>
          <cell r="E724">
            <v>3</v>
          </cell>
          <cell r="F724">
            <v>2566</v>
          </cell>
          <cell r="G724">
            <v>800097565652</v>
          </cell>
          <cell r="H724" t="str">
            <v>นาง</v>
          </cell>
          <cell r="I724" t="str">
            <v xml:space="preserve">พิทักษ์ </v>
          </cell>
          <cell r="J724" t="str">
            <v>พิมพ์เกตุ</v>
          </cell>
          <cell r="K724">
            <v>3630400049472</v>
          </cell>
          <cell r="L724" t="str">
            <v>หนองหอย</v>
          </cell>
          <cell r="M724" t="str">
            <v>เชียงใหม่ 1</v>
          </cell>
          <cell r="N724">
            <v>8</v>
          </cell>
          <cell r="O724" t="str">
            <v>สินเชื่อธนาคารประชาชน</v>
          </cell>
          <cell r="P724" t="str">
            <v>1.บุคคลค้ำประกัน</v>
          </cell>
          <cell r="Q724">
            <v>31703.21</v>
          </cell>
          <cell r="R724">
            <v>8493.4</v>
          </cell>
          <cell r="S724" t="str">
            <v>แขวงเชียงดาว</v>
          </cell>
          <cell r="T724" t="str">
            <v>ผบE926</v>
          </cell>
          <cell r="U724">
            <v>2565</v>
          </cell>
          <cell r="V724" t="str">
            <v>ผบE228</v>
          </cell>
          <cell r="W724">
            <v>2566</v>
          </cell>
          <cell r="X724">
            <v>16</v>
          </cell>
          <cell r="Y724">
            <v>1</v>
          </cell>
          <cell r="Z724">
            <v>2566</v>
          </cell>
          <cell r="AA724"/>
          <cell r="AB724"/>
          <cell r="AC724"/>
          <cell r="AD724"/>
          <cell r="AE724"/>
          <cell r="AF724"/>
          <cell r="AG724"/>
          <cell r="AH724"/>
          <cell r="AI724"/>
          <cell r="AJ724"/>
          <cell r="AK724"/>
          <cell r="AL724"/>
          <cell r="AM724"/>
          <cell r="AN724"/>
          <cell r="AO724"/>
          <cell r="AP724"/>
          <cell r="AQ724"/>
          <cell r="BB724" t="str">
            <v>คำสั่งดำเนินการ30/3/2566//รายงานสืบทรัพย์วันที่ 19/9/2566</v>
          </cell>
          <cell r="BC724" t="str">
            <v/>
          </cell>
          <cell r="BD724" t="str">
            <v/>
          </cell>
          <cell r="BE724" t="str">
            <v/>
          </cell>
          <cell r="BF724" t="str">
            <v/>
          </cell>
          <cell r="BG724" t="str">
            <v/>
          </cell>
          <cell r="BH724" t="str">
            <v/>
          </cell>
          <cell r="BI724" t="str">
            <v/>
          </cell>
          <cell r="BJ724" t="str">
            <v/>
          </cell>
          <cell r="BK724" t="str">
            <v/>
          </cell>
          <cell r="BL724" t="str">
            <v/>
          </cell>
          <cell r="BM724" t="str">
            <v/>
          </cell>
          <cell r="BN724" t="str">
            <v/>
          </cell>
          <cell r="BO724" t="str">
            <v/>
          </cell>
          <cell r="BP724" t="str">
            <v/>
          </cell>
          <cell r="BQ724" t="str">
            <v/>
          </cell>
          <cell r="BR724" t="str">
            <v/>
          </cell>
          <cell r="BS724" t="str">
            <v/>
          </cell>
          <cell r="BT724" t="str">
            <v>นางพิทักษ์  พิมพ์เกตุ</v>
          </cell>
          <cell r="BU724">
            <v>883165010608</v>
          </cell>
          <cell r="BV724" t="str">
            <v>1.นางพิทักษ์  พิมเกตุ
2.นายเดช  ก้อนนคร
3.นายอภิศาล  จันคำ
4.นางสาวนงคราญ  ใจงาม</v>
          </cell>
          <cell r="BW724" t="str">
            <v>จำเลยที่ 1
คู่สมรสจำเลยที่ 1
จำเลยที่ 2
คู่สมรสจำเลยที่ 2</v>
          </cell>
          <cell r="BX724" t="str">
            <v>3-6304-00049-47-2
3-6304-00245-12-3
3-5004-00051-79-6
3-5004-00431-19-0</v>
          </cell>
          <cell r="BY724"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4" t="str">
            <v>พบ</v>
          </cell>
          <cell r="CA724"/>
          <cell r="CB724">
            <v>4</v>
          </cell>
          <cell r="CC724"/>
          <cell r="CD724" t="str">
            <v>นางพิทักษ์  พิมพ์เกตุ</v>
          </cell>
          <cell r="CE724"/>
          <cell r="CF724"/>
          <cell r="CG724"/>
          <cell r="CH724"/>
        </row>
        <row r="725">
          <cell r="B725">
            <v>2183</v>
          </cell>
          <cell r="C725">
            <v>719</v>
          </cell>
          <cell r="D725">
            <v>22</v>
          </cell>
          <cell r="E725">
            <v>3</v>
          </cell>
          <cell r="F725">
            <v>2566</v>
          </cell>
          <cell r="G725">
            <v>800057308861</v>
          </cell>
          <cell r="H725" t="str">
            <v>นาย</v>
          </cell>
          <cell r="I725" t="str">
            <v>บุญธรรม</v>
          </cell>
          <cell r="J725" t="str">
            <v>พันน้อย</v>
          </cell>
          <cell r="K725">
            <v>3420300077590</v>
          </cell>
          <cell r="L725" t="str">
            <v>สามแยกสันทราย</v>
          </cell>
          <cell r="M725" t="str">
            <v>เชียงใหม่ 1</v>
          </cell>
          <cell r="N725">
            <v>8</v>
          </cell>
          <cell r="O725" t="str">
            <v>สินเชื่อธนาคารประชาชน</v>
          </cell>
          <cell r="P725" t="str">
            <v>1.บุคคลค้ำประกัน</v>
          </cell>
          <cell r="Q725">
            <v>35496</v>
          </cell>
          <cell r="R725">
            <v>16562.34</v>
          </cell>
          <cell r="S725" t="str">
            <v>แขวงเชียงดาว</v>
          </cell>
          <cell r="T725" t="str">
            <v>ผบE43</v>
          </cell>
          <cell r="U725">
            <v>2566</v>
          </cell>
          <cell r="V725" t="str">
            <v>ผบE144</v>
          </cell>
          <cell r="W725">
            <v>2566</v>
          </cell>
          <cell r="X725">
            <v>21</v>
          </cell>
          <cell r="Y725">
            <v>2</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คำสั่งดำเนินการ24/3/2566//รายงานสืบทรัพย์วันที่ 19/9/2566</v>
          </cell>
          <cell r="BC725" t="str">
            <v/>
          </cell>
          <cell r="BD725" t="str">
            <v/>
          </cell>
          <cell r="BE725" t="str">
            <v/>
          </cell>
          <cell r="BF725" t="str">
            <v/>
          </cell>
          <cell r="BG725" t="str">
            <v/>
          </cell>
          <cell r="BH725" t="str">
            <v/>
          </cell>
          <cell r="BI725" t="str">
            <v/>
          </cell>
          <cell r="BJ725" t="str">
            <v/>
          </cell>
          <cell r="BK725" t="str">
            <v/>
          </cell>
          <cell r="BL725" t="str">
            <v/>
          </cell>
          <cell r="BM725" t="str">
            <v/>
          </cell>
          <cell r="BN725" t="str">
            <v/>
          </cell>
          <cell r="BO725" t="str">
            <v/>
          </cell>
          <cell r="BP725" t="str">
            <v/>
          </cell>
          <cell r="BQ725" t="str">
            <v/>
          </cell>
          <cell r="BR725" t="str">
            <v/>
          </cell>
          <cell r="BS725" t="str">
            <v/>
          </cell>
          <cell r="BT725" t="str">
            <v>นายบุญธรรม พันน้อย</v>
          </cell>
          <cell r="BU725">
            <v>883165010786</v>
          </cell>
          <cell r="BV725" t="str">
            <v>1.นายบุญธรรม  พันน้อย
2.นางภีกวิพร  พันน้อย
3.นายประเทือง  ดาวเรือง
4.นางสาวสิริมา  ธรรมรงค์</v>
          </cell>
          <cell r="BW725" t="str">
            <v>จำเลยที่ 1
คู่สมรสจำเลยที่ 1
จำเลยที่ 2
จำเลยที่ 3</v>
          </cell>
          <cell r="BX725" t="str">
            <v>3-4203-00077-59-0
3-5507-00314-78-4
3-1303-00045-32-1
3-4106-00437-36-2</v>
          </cell>
          <cell r="BY725"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5" t="str">
            <v>พบ</v>
          </cell>
          <cell r="CA725"/>
          <cell r="CB725">
            <v>6</v>
          </cell>
          <cell r="CC725"/>
          <cell r="CD725" t="str">
            <v>นายบุญธรรม พันน้อย</v>
          </cell>
          <cell r="CE725">
            <v>243277</v>
          </cell>
          <cell r="CF725"/>
          <cell r="CG725"/>
          <cell r="CH725"/>
          <cell r="CI725"/>
          <cell r="CJ725"/>
          <cell r="CK725"/>
          <cell r="CL725"/>
          <cell r="CM725"/>
          <cell r="CN725"/>
          <cell r="CO725"/>
        </row>
        <row r="726">
          <cell r="B726">
            <v>2184</v>
          </cell>
          <cell r="C726">
            <v>720</v>
          </cell>
          <cell r="D726">
            <v>29</v>
          </cell>
          <cell r="E726">
            <v>3</v>
          </cell>
          <cell r="F726">
            <v>2566</v>
          </cell>
          <cell r="G726">
            <v>800118172009</v>
          </cell>
          <cell r="H726" t="str">
            <v>นาย</v>
          </cell>
          <cell r="I726" t="str">
            <v>ทรัพย์เจริญ</v>
          </cell>
          <cell r="J726" t="str">
            <v>แก้วบังวัน</v>
          </cell>
          <cell r="K726">
            <v>1539900644917</v>
          </cell>
          <cell r="L726" t="str">
            <v>เมญ่า-เชียงใหม่</v>
          </cell>
          <cell r="M726" t="str">
            <v>เชียงใหม่ 1</v>
          </cell>
          <cell r="N726">
            <v>8</v>
          </cell>
          <cell r="O726" t="str">
            <v>สินเชื่อธนาคารประชาชน</v>
          </cell>
          <cell r="P726" t="str">
            <v>1.บุคคลค้ำประกัน</v>
          </cell>
          <cell r="Q726">
            <v>86664</v>
          </cell>
          <cell r="R726">
            <v>15589.75</v>
          </cell>
          <cell r="S726" t="str">
            <v>แขวงเชียงใหม่</v>
          </cell>
          <cell r="T726" t="str">
            <v>ผบE7140</v>
          </cell>
          <cell r="U726">
            <v>2565</v>
          </cell>
          <cell r="V726" t="str">
            <v>ผบE246</v>
          </cell>
          <cell r="W726">
            <v>2566</v>
          </cell>
          <cell r="X726">
            <v>17</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คำสั่งดำเนินการ29/3/2566//รายงานสืบทรัพย์วันที่ 19/9/2566</v>
          </cell>
          <cell r="BC726">
            <v>1200</v>
          </cell>
          <cell r="BD726">
            <v>8</v>
          </cell>
          <cell r="BE726">
            <v>3</v>
          </cell>
          <cell r="BF726">
            <v>2567</v>
          </cell>
          <cell r="BG726">
            <v>0</v>
          </cell>
          <cell r="BH726" t="str">
            <v>-</v>
          </cell>
          <cell r="BI726" t="str">
            <v>-</v>
          </cell>
          <cell r="BJ726" t="str">
            <v>-</v>
          </cell>
          <cell r="BK726">
            <v>0</v>
          </cell>
          <cell r="BL726">
            <v>1720</v>
          </cell>
          <cell r="BM726">
            <v>0</v>
          </cell>
          <cell r="BN726" t="str">
            <v/>
          </cell>
          <cell r="BO726" t="str">
            <v/>
          </cell>
          <cell r="BP726" t="str">
            <v/>
          </cell>
          <cell r="BQ726" t="str">
            <v>-</v>
          </cell>
          <cell r="BR726" t="str">
            <v>-</v>
          </cell>
          <cell r="BS726" t="str">
            <v>-</v>
          </cell>
          <cell r="BT726" t="str">
            <v>นายทรัพย์เจริญ แก้วบังวัน</v>
          </cell>
          <cell r="BU726">
            <v>883165010176</v>
          </cell>
          <cell r="BV726" t="str">
            <v xml:space="preserve">1.นายทรัพย์เจริญ  แก้วบังวัน
2.นางสาวสุณีย์  ธรรมขัน
3.นายฐิติกร  นึกเว้น
4.นางสาวสรารัตน์  คำวงษา
</v>
          </cell>
          <cell r="BW726" t="str">
            <v>จำเลยที่ 1
จำเลยที่ 2
คู่สมรสจำเลยที่ 2
จำเลยที่ 3</v>
          </cell>
          <cell r="BX726" t="str">
            <v>1-5399-00644-91-7
1-5016-00085-84-2
1-5099-01163-51-3
1-6201-00221-25-7</v>
          </cell>
          <cell r="BY726"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2185</v>
          </cell>
          <cell r="C727">
            <v>721</v>
          </cell>
          <cell r="D727">
            <v>30</v>
          </cell>
          <cell r="E727">
            <v>3</v>
          </cell>
          <cell r="F727">
            <v>2566</v>
          </cell>
          <cell r="G727">
            <v>800070515450</v>
          </cell>
          <cell r="H727" t="str">
            <v>นางสาว</v>
          </cell>
          <cell r="I727" t="str">
            <v>มินตรา</v>
          </cell>
          <cell r="J727" t="str">
            <v>ทะสอน</v>
          </cell>
          <cell r="K727">
            <v>1549900355346</v>
          </cell>
          <cell r="L727" t="str">
            <v>เมญ่า - เชียงใหม่</v>
          </cell>
          <cell r="M727" t="str">
            <v>เชียงใหม่ 1</v>
          </cell>
          <cell r="N727">
            <v>8</v>
          </cell>
          <cell r="O727" t="str">
            <v>สินเชื่อธนาคารประชาชน</v>
          </cell>
          <cell r="P727" t="str">
            <v>1.บุคคลค้ำประกัน</v>
          </cell>
          <cell r="Q727">
            <v>61514.58</v>
          </cell>
          <cell r="R727">
            <v>31008.080000000002</v>
          </cell>
          <cell r="S727" t="str">
            <v>จังหวัดแพร่</v>
          </cell>
          <cell r="T727" t="str">
            <v>ผบE157</v>
          </cell>
          <cell r="U727">
            <v>2566</v>
          </cell>
          <cell r="V727" t="str">
            <v>ผบE658</v>
          </cell>
          <cell r="W727">
            <v>2566</v>
          </cell>
          <cell r="X727">
            <v>27</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คำสั่งดำเนินการ30/3/2566//รายงานสืบทรัพย์วันที่ 19/9/2566</v>
          </cell>
          <cell r="BC727" t="str">
            <v/>
          </cell>
          <cell r="BD727" t="str">
            <v/>
          </cell>
          <cell r="BE727" t="str">
            <v/>
          </cell>
          <cell r="BF727" t="str">
            <v/>
          </cell>
          <cell r="BG727" t="str">
            <v/>
          </cell>
          <cell r="BH727" t="str">
            <v/>
          </cell>
          <cell r="BI727" t="str">
            <v/>
          </cell>
          <cell r="BJ727" t="str">
            <v/>
          </cell>
          <cell r="BK727" t="str">
            <v/>
          </cell>
          <cell r="BL727" t="str">
            <v/>
          </cell>
          <cell r="BM727" t="str">
            <v/>
          </cell>
          <cell r="BN727" t="str">
            <v/>
          </cell>
          <cell r="BO727" t="str">
            <v/>
          </cell>
          <cell r="BP727" t="str">
            <v/>
          </cell>
          <cell r="BQ727" t="str">
            <v/>
          </cell>
          <cell r="BR727" t="str">
            <v/>
          </cell>
          <cell r="BS727" t="str">
            <v/>
          </cell>
          <cell r="BT727" t="str">
            <v>นางสาวมินตรา ทะสอน</v>
          </cell>
          <cell r="BU727">
            <v>883165010622</v>
          </cell>
          <cell r="BV727" t="str">
            <v>1.นางสาวมินตรา  ทะสอน
2.นายสมหมาย  จำมา
3.นายอาทิตย์  วังแก้ว</v>
          </cell>
          <cell r="BW727" t="str">
            <v>จำเลยที่ 1
คู่สมรสจำเลยที่ 1
จำเลยที่ 2</v>
          </cell>
          <cell r="BX727" t="str">
            <v>1-5499-00355-34-6
1-5804-00109-65-8
1-5804-00152-27-8</v>
          </cell>
          <cell r="BY727"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7" t="str">
            <v>พบ</v>
          </cell>
          <cell r="CA727"/>
          <cell r="CB727"/>
          <cell r="CC727"/>
          <cell r="CD727" t="str">
            <v>นายบุญธรรม พันน้อย</v>
          </cell>
          <cell r="CE727">
            <v>243277</v>
          </cell>
          <cell r="CF727"/>
          <cell r="CG727"/>
          <cell r="CH727"/>
          <cell r="CI727"/>
          <cell r="CJ727"/>
          <cell r="CK727"/>
          <cell r="CL727"/>
          <cell r="CM727"/>
          <cell r="CN727"/>
          <cell r="CO727"/>
        </row>
        <row r="728">
          <cell r="B728">
            <v>2186</v>
          </cell>
          <cell r="C728">
            <v>722</v>
          </cell>
          <cell r="D728">
            <v>30</v>
          </cell>
          <cell r="E728">
            <v>3</v>
          </cell>
          <cell r="F728">
            <v>2566</v>
          </cell>
          <cell r="G728">
            <v>800068819609</v>
          </cell>
          <cell r="H728" t="str">
            <v>นางสาว</v>
          </cell>
          <cell r="I728" t="str">
            <v>กนกกาญจน์</v>
          </cell>
          <cell r="J728" t="str">
            <v>บุตรดี</v>
          </cell>
          <cell r="K728">
            <v>1560100184646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67820.759999999995</v>
          </cell>
          <cell r="R728">
            <v>18719.38</v>
          </cell>
          <cell r="S728" t="str">
            <v>แขวงเชียงราย</v>
          </cell>
          <cell r="T728" t="str">
            <v>ผบE110</v>
          </cell>
          <cell r="U728">
            <v>2566</v>
          </cell>
          <cell r="V728" t="str">
            <v>ผบE806</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นางสาวกนกกาญจน์ บุตรดี</v>
          </cell>
          <cell r="BU728">
            <v>883165010165</v>
          </cell>
          <cell r="BV728" t="str">
            <v>1.นางสาวกนกกาญจน์  บุตรดี
2.นายสัญญา  บุตรดี
3.นางสาวสุรีย์  เลิศพิพัฒน์วงศ์
4.นางสุวรรณา  เขื่อนเพชร
5.นายนพดล  เขื่อนเพชร</v>
          </cell>
          <cell r="BW728" t="str">
            <v>จำเลยที่ 1
คู่สมรสจำเลยที่ 1
จำเลยที่ 2
ทายาทล.3
จำเลยที่ 3</v>
          </cell>
          <cell r="BX728" t="str">
            <v>1-5601-00184-64-6
1-5804-00107-47-7
1-5711-00055-54-5
3-2601-00037-95-2
1-5701-00087-04-7</v>
          </cell>
          <cell r="BY72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8" t="str">
            <v>พบ</v>
          </cell>
          <cell r="CA728"/>
          <cell r="CB728"/>
          <cell r="CC728"/>
          <cell r="CD728"/>
          <cell r="CE728"/>
          <cell r="CF728"/>
          <cell r="CG728"/>
          <cell r="CH728"/>
          <cell r="CI728"/>
          <cell r="CJ728"/>
          <cell r="CK728"/>
          <cell r="CL728"/>
          <cell r="CM728"/>
          <cell r="CN728"/>
          <cell r="CO728"/>
        </row>
        <row r="729">
          <cell r="B729">
            <v>2187</v>
          </cell>
          <cell r="C729">
            <v>723</v>
          </cell>
          <cell r="D729">
            <v>3</v>
          </cell>
          <cell r="E729">
            <v>4</v>
          </cell>
          <cell r="F729">
            <v>2566</v>
          </cell>
          <cell r="G729">
            <v>800095637008</v>
          </cell>
          <cell r="H729" t="str">
            <v>นาย</v>
          </cell>
          <cell r="I729" t="str">
            <v>สิทธิโชค</v>
          </cell>
          <cell r="J729" t="str">
            <v>ดาราวงษ์</v>
          </cell>
          <cell r="K729">
            <v>1509900673984</v>
          </cell>
          <cell r="L729" t="str">
            <v>มีโชค พลาซ่า</v>
          </cell>
          <cell r="M729" t="str">
            <v>เชียงใหม่ 2</v>
          </cell>
          <cell r="N729">
            <v>8</v>
          </cell>
          <cell r="O729" t="str">
            <v>สินเชื่อแก้ไขปัญหาหนี้นอกระบบPSAระยะที่ 2</v>
          </cell>
          <cell r="P729" t="str">
            <v>1.บุคคลค้ำประกัน</v>
          </cell>
          <cell r="Q729">
            <v>41660</v>
          </cell>
          <cell r="R729">
            <v>7718.27</v>
          </cell>
          <cell r="S729" t="str">
            <v>แขวงเชียงดาว</v>
          </cell>
          <cell r="T729" t="str">
            <v>ผบE15</v>
          </cell>
          <cell r="U729">
            <v>2566</v>
          </cell>
          <cell r="V729" t="str">
            <v>ผบE95</v>
          </cell>
          <cell r="W729">
            <v>2566</v>
          </cell>
          <cell r="X729">
            <v>6</v>
          </cell>
          <cell r="Y729">
            <v>2</v>
          </cell>
          <cell r="Z729">
            <v>2566</v>
          </cell>
          <cell r="AB729"/>
          <cell r="AC729"/>
          <cell r="AD729"/>
          <cell r="AK729"/>
          <cell r="AL729"/>
          <cell r="AM729"/>
          <cell r="AN729"/>
          <cell r="AO729"/>
          <cell r="AP729"/>
          <cell r="AQ729"/>
          <cell r="BB729" t="str">
            <v>สั่งดำเนินงนวันที่3/4/2566//รายงานผลสืบทรัพย์วันที่  18/7/2566</v>
          </cell>
          <cell r="BC729">
            <v>600</v>
          </cell>
          <cell r="BD729">
            <v>10</v>
          </cell>
          <cell r="BE729">
            <v>6</v>
          </cell>
          <cell r="BF729">
            <v>2567</v>
          </cell>
          <cell r="BG729">
            <v>0</v>
          </cell>
          <cell r="BH729" t="str">
            <v>-</v>
          </cell>
          <cell r="BI729" t="str">
            <v>-</v>
          </cell>
          <cell r="BJ729" t="str">
            <v>-</v>
          </cell>
          <cell r="BK729">
            <v>0</v>
          </cell>
          <cell r="BL729">
            <v>1050</v>
          </cell>
          <cell r="BM729">
            <v>0</v>
          </cell>
          <cell r="BN729" t="str">
            <v/>
          </cell>
          <cell r="BO729" t="str">
            <v/>
          </cell>
          <cell r="BP729" t="str">
            <v/>
          </cell>
          <cell r="BQ729" t="str">
            <v>-</v>
          </cell>
          <cell r="BR729" t="str">
            <v>-</v>
          </cell>
          <cell r="BS729" t="str">
            <v>-</v>
          </cell>
          <cell r="BT729" t="str">
            <v>นายสิทธิโชค ดาราวงษ์</v>
          </cell>
          <cell r="BU729">
            <v>883265010689</v>
          </cell>
          <cell r="BV729" t="str">
            <v>1.นายสิทธิโชค  ดาราวงษ์
2.นายเพทาย  พิสุทธิศุภร</v>
          </cell>
          <cell r="BW729" t="str">
            <v>จำเลยที่ 1
จำเลยที่ 2</v>
          </cell>
          <cell r="BX729" t="str">
            <v>1-5099-00673-98-4</v>
          </cell>
          <cell r="BY72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29" t="str">
            <v>ไม่พบ</v>
          </cell>
          <cell r="CA729"/>
          <cell r="CB729"/>
          <cell r="CC729"/>
          <cell r="CE729"/>
          <cell r="CF729"/>
          <cell r="CG729"/>
          <cell r="CH729"/>
        </row>
        <row r="730">
          <cell r="B730">
            <v>2188</v>
          </cell>
          <cell r="C730">
            <v>724</v>
          </cell>
          <cell r="D730">
            <v>3</v>
          </cell>
          <cell r="E730">
            <v>4</v>
          </cell>
          <cell r="F730">
            <v>2566</v>
          </cell>
          <cell r="G730">
            <v>800096199412</v>
          </cell>
          <cell r="H730" t="str">
            <v>นาย</v>
          </cell>
          <cell r="I730" t="str">
            <v>ไสว</v>
          </cell>
          <cell r="J730" t="str">
            <v>โคตรชมภู</v>
          </cell>
          <cell r="K730">
            <v>3430200701771</v>
          </cell>
          <cell r="L730" t="str">
            <v>มีโชค พลาซ่า</v>
          </cell>
          <cell r="M730" t="str">
            <v>เชียงใหม่ 2</v>
          </cell>
          <cell r="N730">
            <v>8</v>
          </cell>
          <cell r="O730" t="str">
            <v>สินเชื่อแก้ไขปัญหาหนี้นอกระบบ (PSA)</v>
          </cell>
          <cell r="P730" t="str">
            <v>1.บุคคลค้ำประกัน</v>
          </cell>
          <cell r="Q730">
            <v>31740.46</v>
          </cell>
          <cell r="R730">
            <v>6349</v>
          </cell>
          <cell r="S730" t="str">
            <v>แขวงเชียงใหม่</v>
          </cell>
          <cell r="T730" t="str">
            <v>ผบE6242</v>
          </cell>
          <cell r="U730">
            <v>2565</v>
          </cell>
          <cell r="V730" t="str">
            <v>ผบE8439</v>
          </cell>
          <cell r="W730">
            <v>2565</v>
          </cell>
          <cell r="X730">
            <v>28</v>
          </cell>
          <cell r="Y730">
            <v>11</v>
          </cell>
          <cell r="Z730">
            <v>2565</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19</v>
          </cell>
          <cell r="BE730">
            <v>4</v>
          </cell>
          <cell r="BF730">
            <v>2567</v>
          </cell>
          <cell r="BG730">
            <v>0</v>
          </cell>
          <cell r="BH730" t="str">
            <v>-</v>
          </cell>
          <cell r="BI730" t="str">
            <v>-</v>
          </cell>
          <cell r="BJ730" t="str">
            <v>-</v>
          </cell>
          <cell r="BK730">
            <v>0</v>
          </cell>
          <cell r="BL730">
            <v>935</v>
          </cell>
          <cell r="BM730">
            <v>0</v>
          </cell>
          <cell r="BN730" t="str">
            <v/>
          </cell>
          <cell r="BO730" t="str">
            <v/>
          </cell>
          <cell r="BP730" t="str">
            <v/>
          </cell>
          <cell r="BQ730" t="str">
            <v>-</v>
          </cell>
          <cell r="BR730" t="str">
            <v>-</v>
          </cell>
          <cell r="BS730" t="str">
            <v>-</v>
          </cell>
          <cell r="BT730" t="str">
            <v>นายไสว โคตรชมภู</v>
          </cell>
          <cell r="BU730">
            <v>883265010311</v>
          </cell>
          <cell r="BV730" t="str">
            <v>1.นายไสว  โครตชมภู
2.นางสาวเศียรพันธ์  คำดี</v>
          </cell>
          <cell r="BW730" t="str">
            <v>จำเลยที่ 1
จำเลยที่ 2</v>
          </cell>
          <cell r="BX730" t="str">
            <v>3-4302-00701-77-1
3-4406-00235-48-4</v>
          </cell>
          <cell r="BY730"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0" t="str">
            <v>ไม่พบ</v>
          </cell>
          <cell r="CA730"/>
          <cell r="CB730"/>
          <cell r="CC730"/>
          <cell r="CE730"/>
          <cell r="CF730"/>
          <cell r="CG730"/>
          <cell r="CH730"/>
        </row>
        <row r="731">
          <cell r="B731">
            <v>2196</v>
          </cell>
          <cell r="C731">
            <v>725</v>
          </cell>
          <cell r="D731">
            <v>20</v>
          </cell>
          <cell r="E731">
            <v>4</v>
          </cell>
          <cell r="F731">
            <v>2566</v>
          </cell>
          <cell r="G731">
            <v>800099771969</v>
          </cell>
          <cell r="H731" t="str">
            <v>นาย</v>
          </cell>
          <cell r="I731" t="str">
            <v>ภานุพงษ์</v>
          </cell>
          <cell r="J731" t="str">
            <v>เลี้ยงประเสริฐ</v>
          </cell>
          <cell r="K731">
            <v>1509900774331</v>
          </cell>
          <cell r="L731" t="str">
            <v>เชียงใหม่</v>
          </cell>
          <cell r="M731" t="str">
            <v>เชียงใหม่ 1</v>
          </cell>
          <cell r="N731">
            <v>8</v>
          </cell>
          <cell r="O731" t="str">
            <v>สินเชื่อธนาคารประชาชน</v>
          </cell>
          <cell r="P731" t="str">
            <v>1.บุคคลค้ำประกัน</v>
          </cell>
          <cell r="Q731">
            <v>76284</v>
          </cell>
          <cell r="R731">
            <v>13020.89</v>
          </cell>
          <cell r="S731" t="str">
            <v>แขวงเชียงใหม่</v>
          </cell>
          <cell r="T731" t="str">
            <v>ผบE6241</v>
          </cell>
          <cell r="U731">
            <v>2565</v>
          </cell>
          <cell r="V731" t="str">
            <v>ผบE8454</v>
          </cell>
          <cell r="W731">
            <v>2565</v>
          </cell>
          <cell r="X731">
            <v>6</v>
          </cell>
          <cell r="Y731">
            <v>2</v>
          </cell>
          <cell r="Z731">
            <v>2566</v>
          </cell>
          <cell r="AA731">
            <v>28</v>
          </cell>
          <cell r="AB731"/>
          <cell r="AC731"/>
          <cell r="AD731"/>
          <cell r="AK731"/>
          <cell r="AL731"/>
          <cell r="AM731"/>
          <cell r="AN731"/>
          <cell r="AO731"/>
          <cell r="AP731"/>
          <cell r="AQ731"/>
          <cell r="BB731" t="str">
            <v>คำสั่งดำเนินการ20/4/2566//รายงานสืบทรัพย์วันที่ 19/9/2566</v>
          </cell>
          <cell r="BC731">
            <v>1200</v>
          </cell>
          <cell r="BD731">
            <v>8</v>
          </cell>
          <cell r="BE731">
            <v>3</v>
          </cell>
          <cell r="BF731">
            <v>2567</v>
          </cell>
          <cell r="BG731">
            <v>0</v>
          </cell>
          <cell r="BH731" t="str">
            <v>-</v>
          </cell>
          <cell r="BI731" t="str">
            <v>-</v>
          </cell>
          <cell r="BJ731" t="str">
            <v>-</v>
          </cell>
          <cell r="BK731">
            <v>0</v>
          </cell>
          <cell r="BL731">
            <v>1635</v>
          </cell>
          <cell r="BM731">
            <v>0</v>
          </cell>
          <cell r="BN731" t="str">
            <v/>
          </cell>
          <cell r="BO731" t="str">
            <v/>
          </cell>
          <cell r="BP731" t="str">
            <v/>
          </cell>
          <cell r="BQ731" t="str">
            <v>-</v>
          </cell>
          <cell r="BR731" t="str">
            <v>-</v>
          </cell>
          <cell r="BS731" t="str">
            <v>-</v>
          </cell>
          <cell r="BT731" t="str">
            <v>นายภานุพงษ์ เลี้ยงประเสริฐ</v>
          </cell>
          <cell r="BU731">
            <v>883165010121</v>
          </cell>
          <cell r="BV731" t="str">
            <v>1.นายภานุพงษ์ เลี้ยงประเสริฐ
2.นายณัฐวัฒน์ คำฟู
3.นางสาวกมลพรรณ วิรัตน์เกษ
4.นางสาวนันทิชา นวลฝั้น</v>
          </cell>
          <cell r="BW731" t="str">
            <v>จำเลยที่ 1 
จำเลยที่ 2
จำเลยที่ 3
จำเลยที่ 4</v>
          </cell>
          <cell r="BX731" t="str">
            <v>1-5099-00774-33-1
1-5007-00151-87-1
1-5205-00102-89-2
1-5099-01172-52-1</v>
          </cell>
          <cell r="BY73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1" t="str">
            <v>พบ</v>
          </cell>
          <cell r="CA731"/>
          <cell r="CB731">
            <v>4</v>
          </cell>
          <cell r="CC731"/>
          <cell r="CE731"/>
          <cell r="CF731"/>
          <cell r="CG731"/>
          <cell r="CH731"/>
        </row>
        <row r="732">
          <cell r="B732">
            <v>2197</v>
          </cell>
          <cell r="C732">
            <v>726</v>
          </cell>
          <cell r="D732">
            <v>20</v>
          </cell>
          <cell r="E732">
            <v>4</v>
          </cell>
          <cell r="F732">
            <v>2566</v>
          </cell>
          <cell r="G732">
            <v>800071754991</v>
          </cell>
          <cell r="H732" t="str">
            <v>นางสาว</v>
          </cell>
          <cell r="I732" t="str">
            <v>ว้าง</v>
          </cell>
          <cell r="J732" t="str">
            <v>ลอเฒ่า</v>
          </cell>
          <cell r="K732">
            <v>3501500571512</v>
          </cell>
          <cell r="L732" t="str">
            <v>เชียงใหม่</v>
          </cell>
          <cell r="M732" t="str">
            <v>เชียงใหม่ 1</v>
          </cell>
          <cell r="N732">
            <v>8</v>
          </cell>
          <cell r="O732" t="str">
            <v>สินเชื่อธนาคารประชาชน</v>
          </cell>
          <cell r="P732" t="str">
            <v>1.บุคคลค้ำประกัน</v>
          </cell>
          <cell r="Q732">
            <v>93654</v>
          </cell>
          <cell r="R732">
            <v>48361.18</v>
          </cell>
          <cell r="S732" t="str">
            <v>แขวงเชียงใหม่</v>
          </cell>
          <cell r="T732" t="str">
            <v>ผบE7156</v>
          </cell>
          <cell r="U732">
            <v>2565</v>
          </cell>
          <cell r="V732" t="str">
            <v>ผบE138</v>
          </cell>
          <cell r="W732">
            <v>2566</v>
          </cell>
          <cell r="X732">
            <v>17</v>
          </cell>
          <cell r="Y732">
            <v>1</v>
          </cell>
          <cell r="Z732">
            <v>2566</v>
          </cell>
          <cell r="AA732">
            <v>28</v>
          </cell>
          <cell r="AB732"/>
          <cell r="AC732"/>
          <cell r="AD732"/>
          <cell r="AE732"/>
          <cell r="AF732"/>
          <cell r="AG732"/>
          <cell r="AH732"/>
          <cell r="AI732"/>
          <cell r="AJ732"/>
          <cell r="AK732"/>
          <cell r="AL732"/>
          <cell r="AM732"/>
          <cell r="AN732"/>
          <cell r="AO732"/>
          <cell r="AP732"/>
          <cell r="AQ732"/>
          <cell r="BB732" t="str">
            <v>มีคำสั่งสืบทรัพย์เมื่อวันที่ 20-4-2566//รายงานผลสืบทรัพย์เมื่อวันที่ 26-9-2566</v>
          </cell>
          <cell r="BC732" t="str">
            <v/>
          </cell>
          <cell r="BD732" t="str">
            <v/>
          </cell>
          <cell r="BE732" t="str">
            <v/>
          </cell>
          <cell r="BF732" t="str">
            <v/>
          </cell>
          <cell r="BG732" t="str">
            <v/>
          </cell>
          <cell r="BH732" t="str">
            <v/>
          </cell>
          <cell r="BI732" t="str">
            <v/>
          </cell>
          <cell r="BJ732" t="str">
            <v/>
          </cell>
          <cell r="BK732" t="str">
            <v/>
          </cell>
          <cell r="BL732" t="str">
            <v/>
          </cell>
          <cell r="BM732" t="str">
            <v/>
          </cell>
          <cell r="BN732" t="str">
            <v/>
          </cell>
          <cell r="BO732" t="str">
            <v/>
          </cell>
          <cell r="BP732" t="str">
            <v/>
          </cell>
          <cell r="BQ732" t="str">
            <v/>
          </cell>
          <cell r="BR732" t="str">
            <v/>
          </cell>
          <cell r="BS732" t="str">
            <v/>
          </cell>
          <cell r="BT732" t="str">
            <v>นางสาวว้าง ลอเฒ่า</v>
          </cell>
          <cell r="BU732">
            <v>88316501078</v>
          </cell>
          <cell r="BV732"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2" t="str">
            <v>จำเลยที่ 1
จำเลยที่ 2
คู่สมรสจำเลยที่ 2
จำเลยที่ 3
คู่สมรสจำเลยที่ 3</v>
          </cell>
          <cell r="BX732" t="str">
            <v>3-5015-00571-51-2
3-5015-00572-07-1
3-5015-00571-58-0
3-5015-00571-56-3
3-5015-00571-25-3</v>
          </cell>
          <cell r="BY732"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2" t="str">
            <v>พบ</v>
          </cell>
          <cell r="CA732"/>
          <cell r="CB732"/>
          <cell r="CC732"/>
          <cell r="CE732"/>
          <cell r="CF732"/>
          <cell r="CG732"/>
          <cell r="CH732"/>
        </row>
        <row r="733">
          <cell r="B733">
            <v>2198</v>
          </cell>
          <cell r="C733">
            <v>727</v>
          </cell>
          <cell r="D733">
            <v>20</v>
          </cell>
          <cell r="E733">
            <v>4</v>
          </cell>
          <cell r="F733">
            <v>2566</v>
          </cell>
          <cell r="G733" t="str">
            <v>800102481580 , 800123242805</v>
          </cell>
          <cell r="H733" t="str">
            <v>นางสาว</v>
          </cell>
          <cell r="I733" t="str">
            <v>ไพลิน</v>
          </cell>
          <cell r="J733" t="str">
            <v>แสนกอง</v>
          </cell>
          <cell r="K733">
            <v>1209600007442</v>
          </cell>
          <cell r="L733" t="str">
            <v>เมญ่า-เชียงใหม่</v>
          </cell>
          <cell r="M733" t="str">
            <v>เชียงใหม่ 1</v>
          </cell>
          <cell r="N733">
            <v>8</v>
          </cell>
          <cell r="O733" t="str">
            <v>สินเชื่อธนาคารประชาชน , สินเชื่อผู้มีรายได้ประจำ</v>
          </cell>
          <cell r="P733" t="str">
            <v>1.บุคคลค้ำประกัน</v>
          </cell>
          <cell r="Q733">
            <v>121906</v>
          </cell>
          <cell r="R733">
            <v>27349.51</v>
          </cell>
          <cell r="S733" t="str">
            <v>แขวงเชียงใหม่</v>
          </cell>
          <cell r="T733" t="str">
            <v>ผบE7760</v>
          </cell>
          <cell r="U733">
            <v>2565</v>
          </cell>
          <cell r="V733" t="str">
            <v>ผบE886</v>
          </cell>
          <cell r="W733">
            <v>2566</v>
          </cell>
          <cell r="X733">
            <v>7</v>
          </cell>
          <cell r="Y733">
            <v>2</v>
          </cell>
          <cell r="Z733">
            <v>2566</v>
          </cell>
          <cell r="AA733">
            <v>28</v>
          </cell>
          <cell r="AB733">
            <v>11</v>
          </cell>
          <cell r="AC733">
            <v>2565</v>
          </cell>
          <cell r="AD733"/>
          <cell r="AE733"/>
          <cell r="AF733"/>
          <cell r="AG733"/>
          <cell r="AH733"/>
          <cell r="AI733"/>
          <cell r="AJ733"/>
          <cell r="AK733"/>
          <cell r="AL733"/>
          <cell r="AM733"/>
          <cell r="AN733"/>
          <cell r="AO733"/>
          <cell r="AP733"/>
          <cell r="AQ733"/>
          <cell r="BB733" t="str">
            <v>รายงานผลสืบวันที่ 6/9/2566</v>
          </cell>
          <cell r="BC733">
            <v>1500</v>
          </cell>
          <cell r="BD733">
            <v>8</v>
          </cell>
          <cell r="BE733">
            <v>3</v>
          </cell>
          <cell r="BF733">
            <v>2567</v>
          </cell>
          <cell r="BG733">
            <v>0</v>
          </cell>
          <cell r="BH733" t="str">
            <v>-</v>
          </cell>
          <cell r="BI733" t="str">
            <v>-</v>
          </cell>
          <cell r="BJ733" t="str">
            <v>-</v>
          </cell>
          <cell r="BK733">
            <v>0</v>
          </cell>
          <cell r="BL733">
            <v>1920</v>
          </cell>
          <cell r="BM733">
            <v>0</v>
          </cell>
          <cell r="BN733" t="str">
            <v/>
          </cell>
          <cell r="BO733" t="str">
            <v/>
          </cell>
          <cell r="BP733" t="str">
            <v/>
          </cell>
          <cell r="BQ733" t="str">
            <v>-</v>
          </cell>
          <cell r="BR733" t="str">
            <v>-</v>
          </cell>
          <cell r="BS733" t="str">
            <v>-</v>
          </cell>
          <cell r="BT733" t="str">
            <v>นางสาวไพลิน แสนกอง</v>
          </cell>
          <cell r="BU733">
            <v>883165010619</v>
          </cell>
          <cell r="BV733" t="str">
            <v>1.นางสาวไพลิน  แสนกอง
2.นายไตรรงค์  แสนกอง
3.นายภัทรพงศ์  มาชื่น
4.นางสาวอัมพวัน  ทั่งเชียงใหม่
5.นายณัฐพล  จิตตราวงค์</v>
          </cell>
          <cell r="BW733" t="str">
            <v xml:space="preserve">จำเลยที่ 1
คู่สมรสจำเลยที่ 1
จำเลยที่ 2
จำเลยที่ 3
คู่สมรสจำเลยที่ 3
</v>
          </cell>
          <cell r="BX733" t="str">
            <v>1-2096-00007-44-2
1-4016-00152-00-1
1-5804-00203-11-5
1-5804-00022-09-9
3-5009-00877-81-2</v>
          </cell>
          <cell r="BY733"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3" t="str">
            <v>พบ</v>
          </cell>
          <cell r="CA733"/>
          <cell r="CB733">
            <v>4</v>
          </cell>
          <cell r="CC733"/>
          <cell r="CE733"/>
          <cell r="CF733"/>
          <cell r="CG733"/>
          <cell r="CH733"/>
        </row>
        <row r="734">
          <cell r="B734">
            <v>2199</v>
          </cell>
          <cell r="C734">
            <v>728</v>
          </cell>
          <cell r="D734">
            <v>20</v>
          </cell>
          <cell r="E734">
            <v>4</v>
          </cell>
          <cell r="F734">
            <v>2566</v>
          </cell>
          <cell r="G734">
            <v>800124754113</v>
          </cell>
          <cell r="H734" t="str">
            <v>นางสาว</v>
          </cell>
          <cell r="I734" t="str">
            <v>ห้างหุ้นส่วนจำกัด ไข่เค็มราเชนทร์</v>
          </cell>
          <cell r="J734" t="str">
            <v>ลอเฒ่า</v>
          </cell>
          <cell r="K734">
            <v>503561002116</v>
          </cell>
          <cell r="L734" t="str">
            <v>ประตูช้างเผือก</v>
          </cell>
          <cell r="M734" t="str">
            <v>เชียงใหม่ 1</v>
          </cell>
          <cell r="N734">
            <v>8</v>
          </cell>
          <cell r="O734" t="str">
            <v>สินเชื่อดอกเบี้ยต่ำ ออมสินช่วยเหลือ SMEs (Soft Covid)</v>
          </cell>
          <cell r="P734" t="str">
            <v>3.บุคคลฯและหลักทรัพย์ค้ำประกัน</v>
          </cell>
          <cell r="Q734">
            <v>93654</v>
          </cell>
          <cell r="R734">
            <v>48361.18</v>
          </cell>
          <cell r="S734" t="str">
            <v>แขวงเชียงใหม่</v>
          </cell>
          <cell r="T734" t="str">
            <v>มE337</v>
          </cell>
          <cell r="U734">
            <v>2565</v>
          </cell>
          <cell r="V734" t="str">
            <v>มE45</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t="str">
            <v/>
          </cell>
          <cell r="BD734" t="str">
            <v/>
          </cell>
          <cell r="BE734" t="str">
            <v/>
          </cell>
          <cell r="BF734" t="str">
            <v/>
          </cell>
          <cell r="BG734" t="str">
            <v/>
          </cell>
          <cell r="BH734" t="str">
            <v/>
          </cell>
          <cell r="BI734" t="str">
            <v/>
          </cell>
          <cell r="BJ734" t="str">
            <v/>
          </cell>
          <cell r="BK734" t="str">
            <v/>
          </cell>
          <cell r="BL734" t="str">
            <v/>
          </cell>
          <cell r="BM734" t="str">
            <v/>
          </cell>
          <cell r="BN734" t="str">
            <v/>
          </cell>
          <cell r="BO734" t="str">
            <v/>
          </cell>
          <cell r="BP734" t="str">
            <v/>
          </cell>
          <cell r="BQ734" t="str">
            <v/>
          </cell>
          <cell r="BR734" t="str">
            <v/>
          </cell>
          <cell r="BS734" t="str">
            <v/>
          </cell>
          <cell r="BT734" t="str">
            <v xml:space="preserve">ห้างหุ้นส่วนจำกัด ไข่เค็มราเชนทร์ </v>
          </cell>
          <cell r="BU734">
            <v>0</v>
          </cell>
          <cell r="BV734" t="str">
            <v xml:space="preserve">1.นายสิทธิโชค  ปรีชาเดชบารมี
2.นางสาวณิชศากมน  จันตระกูล
3.นายราเชนทร์  จันตระกูล
</v>
          </cell>
          <cell r="BW734" t="str">
            <v>จำเลยที่ 1
จำเลยที่ 2
คู่สมรสจำเลยที่ 2</v>
          </cell>
          <cell r="BX734" t="str">
            <v xml:space="preserve">3-5405-00040-36-2
1-5099-00353-72-6
2-6299-00001-27-4
</v>
          </cell>
          <cell r="BY734"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4" t="str">
            <v>พบ</v>
          </cell>
          <cell r="CA734"/>
          <cell r="CB734">
            <v>3</v>
          </cell>
          <cell r="CC734"/>
          <cell r="CE734"/>
          <cell r="CF734"/>
          <cell r="CG734"/>
          <cell r="CH734"/>
        </row>
        <row r="735">
          <cell r="B735">
            <v>2200</v>
          </cell>
          <cell r="C735">
            <v>729</v>
          </cell>
          <cell r="D735">
            <v>20</v>
          </cell>
          <cell r="E735">
            <v>4</v>
          </cell>
          <cell r="F735">
            <v>2566</v>
          </cell>
          <cell r="G735">
            <v>800094203950</v>
          </cell>
          <cell r="H735" t="str">
            <v>นาย</v>
          </cell>
          <cell r="I735" t="str">
            <v>อภิราม</v>
          </cell>
          <cell r="J735" t="str">
            <v>เนตรทิพย์</v>
          </cell>
          <cell r="K735">
            <v>5550500627149</v>
          </cell>
          <cell r="L735" t="str">
            <v>ประตูช้างเผือก</v>
          </cell>
          <cell r="M735" t="str">
            <v>เชียงใหม่ 1</v>
          </cell>
          <cell r="N735">
            <v>8</v>
          </cell>
          <cell r="O735" t="str">
            <v>สินเชื่อธนาคารประชาชน</v>
          </cell>
          <cell r="P735" t="str">
            <v>1.บุคคลค้ำประกัน</v>
          </cell>
          <cell r="Q735">
            <v>132500</v>
          </cell>
          <cell r="R735">
            <v>40266.03</v>
          </cell>
          <cell r="S735" t="str">
            <v>แขวงเชียงใหม่</v>
          </cell>
          <cell r="T735" t="str">
            <v>ผบE7122</v>
          </cell>
          <cell r="U735">
            <v>2565</v>
          </cell>
          <cell r="V735" t="str">
            <v>ผบE244</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8</v>
          </cell>
          <cell r="BE735">
            <v>3</v>
          </cell>
          <cell r="BF735">
            <v>2567</v>
          </cell>
          <cell r="BG735">
            <v>0</v>
          </cell>
          <cell r="BH735" t="str">
            <v>-</v>
          </cell>
          <cell r="BI735" t="str">
            <v>-</v>
          </cell>
          <cell r="BJ735" t="str">
            <v>-</v>
          </cell>
          <cell r="BK735">
            <v>0</v>
          </cell>
          <cell r="BL735">
            <v>2045</v>
          </cell>
          <cell r="BM735">
            <v>0</v>
          </cell>
          <cell r="BN735" t="str">
            <v/>
          </cell>
          <cell r="BO735" t="str">
            <v/>
          </cell>
          <cell r="BP735" t="str">
            <v/>
          </cell>
          <cell r="BQ735" t="str">
            <v>-</v>
          </cell>
          <cell r="BR735" t="str">
            <v>-</v>
          </cell>
          <cell r="BS735" t="str">
            <v>-</v>
          </cell>
          <cell r="BT735" t="str">
            <v>นายอภิราม เนตรทิพย์</v>
          </cell>
          <cell r="BU735">
            <v>883165010476</v>
          </cell>
          <cell r="BV735" t="str">
            <v>1.นายอภิราม  เนตรทิพย์
2.นางพัชรินทร์  เนตรทิพย์
3.นายฉัตรโสภณ  พลมาก
4.นางสาวศิริลักษณ์  ไชยยา
5.นายวิภาส  เพียรแก้ว</v>
          </cell>
          <cell r="BW735" t="str">
            <v>จำเลยที่ 1
คู่สมรสจำเลยที่ 1
จำเลยที่ 2
จำเลยที่ 3
คู่สมรสจำเลยที่ 3</v>
          </cell>
          <cell r="BX735" t="str">
            <v>5-5505-00627-14-9
1-5009-00027-40-5
3-3499-00600-30-6
1-5099-70044-41-2
3-1014-01384-95-5</v>
          </cell>
          <cell r="BY735"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5" t="str">
            <v>พบ</v>
          </cell>
          <cell r="CA735"/>
          <cell r="CB735">
            <v>5</v>
          </cell>
          <cell r="CC735"/>
          <cell r="CE735"/>
          <cell r="CF735"/>
          <cell r="CG735"/>
          <cell r="CH735"/>
        </row>
        <row r="736">
          <cell r="B736">
            <v>2201</v>
          </cell>
          <cell r="C736">
            <v>730</v>
          </cell>
          <cell r="D736">
            <v>21</v>
          </cell>
          <cell r="E736">
            <v>4</v>
          </cell>
          <cell r="F736">
            <v>2566</v>
          </cell>
          <cell r="G736">
            <v>800085810102</v>
          </cell>
          <cell r="H736" t="str">
            <v>นางสาว</v>
          </cell>
          <cell r="I736" t="str">
            <v>ธันย์ชนก</v>
          </cell>
          <cell r="J736" t="str">
            <v>ผัดประเสริฐ</v>
          </cell>
          <cell r="K736">
            <v>1509900353114</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151494.25</v>
          </cell>
          <cell r="R736">
            <v>37710.019999999997</v>
          </cell>
          <cell r="S736" t="str">
            <v>แขวงเชียงใหม่</v>
          </cell>
          <cell r="T736" t="str">
            <v>ผบE7794</v>
          </cell>
          <cell r="U736">
            <v>2565</v>
          </cell>
          <cell r="V736" t="str">
            <v>ผบE806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t="str">
            <v/>
          </cell>
          <cell r="BD736" t="str">
            <v/>
          </cell>
          <cell r="BE736" t="str">
            <v/>
          </cell>
          <cell r="BF736" t="str">
            <v/>
          </cell>
          <cell r="BG736" t="str">
            <v/>
          </cell>
          <cell r="BH736" t="str">
            <v/>
          </cell>
          <cell r="BI736" t="str">
            <v/>
          </cell>
          <cell r="BJ736" t="str">
            <v/>
          </cell>
          <cell r="BK736" t="str">
            <v/>
          </cell>
          <cell r="BL736" t="str">
            <v/>
          </cell>
          <cell r="BM736" t="str">
            <v/>
          </cell>
          <cell r="BN736" t="str">
            <v/>
          </cell>
          <cell r="BO736" t="str">
            <v/>
          </cell>
          <cell r="BP736" t="str">
            <v/>
          </cell>
          <cell r="BQ736" t="str">
            <v/>
          </cell>
          <cell r="BR736" t="str">
            <v/>
          </cell>
          <cell r="BS736" t="str">
            <v/>
          </cell>
          <cell r="BT736" t="str">
            <v>นางสาวธันย์ชนก ผัดประเสริฐ</v>
          </cell>
          <cell r="BU736">
            <v>0</v>
          </cell>
          <cell r="BV736" t="str">
            <v>1.นางสาวธันย์ชนก  ผัดประเสริฐ
2.นางสาวอรพินธ์  จั่นแก้ว
3.นายสามารถ  สุระจิตต์</v>
          </cell>
          <cell r="BW736" t="str">
            <v>จำเลยที่ 1
จำเลยที่ 2
จำเลยที่ 3</v>
          </cell>
          <cell r="BX736" t="str">
            <v>1-5099-00353-11-4
1-1018-00190-81-3
1-5499-00131-43-0</v>
          </cell>
          <cell r="BY73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6" t="str">
            <v>พบ</v>
          </cell>
          <cell r="CA736" t="str">
            <v>พบ</v>
          </cell>
          <cell r="CB736">
            <v>3</v>
          </cell>
          <cell r="CC736"/>
          <cell r="CE736"/>
          <cell r="CF736"/>
          <cell r="CG736"/>
          <cell r="CH736"/>
        </row>
        <row r="737">
          <cell r="B737">
            <v>2202</v>
          </cell>
          <cell r="C737">
            <v>731</v>
          </cell>
          <cell r="D737">
            <v>5</v>
          </cell>
          <cell r="E737">
            <v>5</v>
          </cell>
          <cell r="F737">
            <v>2566</v>
          </cell>
          <cell r="G737">
            <v>800042209893</v>
          </cell>
          <cell r="H737" t="str">
            <v>นางสาว</v>
          </cell>
          <cell r="I737" t="str">
            <v>จิตตานันท์</v>
          </cell>
          <cell r="J737" t="str">
            <v>ดวงปัญญา</v>
          </cell>
          <cell r="K737">
            <v>1501100087854</v>
          </cell>
          <cell r="L737" t="str">
            <v>สามแยกสันทราย</v>
          </cell>
          <cell r="M737" t="str">
            <v>เชียงใหม่ 1</v>
          </cell>
          <cell r="N737">
            <v>8</v>
          </cell>
          <cell r="O737" t="str">
            <v>สินเชื่อธนาคารประชาชน</v>
          </cell>
          <cell r="P737" t="str">
            <v>1.บุคคลค้ำประกัน</v>
          </cell>
          <cell r="Q737">
            <v>44295</v>
          </cell>
          <cell r="R737">
            <v>16506.54</v>
          </cell>
          <cell r="S737" t="str">
            <v>แขวงเชียงดาว</v>
          </cell>
          <cell r="T737" t="str">
            <v>ผบE852</v>
          </cell>
          <cell r="U737">
            <v>2565</v>
          </cell>
          <cell r="V737" t="str">
            <v>ผบE956</v>
          </cell>
          <cell r="W737">
            <v>2565</v>
          </cell>
          <cell r="X737">
            <v>13</v>
          </cell>
          <cell r="Y737">
            <v>12</v>
          </cell>
          <cell r="Z737">
            <v>2565</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5-5-2566//รายงานผลสืบทรัพย์เมื่อวันที่ 28-8-2566</v>
          </cell>
          <cell r="BC737">
            <v>1200</v>
          </cell>
          <cell r="BD737">
            <v>8</v>
          </cell>
          <cell r="BE737">
            <v>1</v>
          </cell>
          <cell r="BF737">
            <v>2567</v>
          </cell>
          <cell r="BG737">
            <v>0</v>
          </cell>
          <cell r="BH737" t="str">
            <v>-</v>
          </cell>
          <cell r="BI737" t="str">
            <v>-</v>
          </cell>
          <cell r="BJ737" t="str">
            <v>-</v>
          </cell>
          <cell r="BK737">
            <v>0</v>
          </cell>
          <cell r="BL737">
            <v>1430</v>
          </cell>
          <cell r="BM737">
            <v>0</v>
          </cell>
          <cell r="BN737">
            <v>1</v>
          </cell>
          <cell r="BO737">
            <v>3</v>
          </cell>
          <cell r="BP737">
            <v>2567</v>
          </cell>
          <cell r="BQ737" t="str">
            <v>-</v>
          </cell>
          <cell r="BR737" t="str">
            <v>-</v>
          </cell>
          <cell r="BS737" t="str">
            <v>-</v>
          </cell>
          <cell r="BT737" t="str">
            <v>นางสาวจิตตานันท์ ดวงปัญญา</v>
          </cell>
          <cell r="BU737">
            <v>883165010262</v>
          </cell>
          <cell r="BV737" t="str">
            <v>1.นางสาวจิตตานันท์  ดวงปัญญา
2.นายอติรุจ  อินนันท์
3.นายญาณเดช  สุภาแก้ว
4.นางสาวณัฎฐกานต์  อินทิวงศ์</v>
          </cell>
          <cell r="BW737" t="str">
            <v>จำเลยที่ 1
คู่สมรสจำเลยที่ 1
จำเลยที่ 2
จำเลยที่ 3</v>
          </cell>
          <cell r="BX737" t="str">
            <v>1-5011-00087-85-4
1-5011-00075-00-7
3-5506-00319-17-2
3-5506-00421-22-8</v>
          </cell>
          <cell r="BY737"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7" t="str">
            <v>ไม่พบ</v>
          </cell>
          <cell r="CA737"/>
          <cell r="CB737">
            <v>4</v>
          </cell>
          <cell r="CC737"/>
          <cell r="CE737"/>
          <cell r="CF737"/>
          <cell r="CG737"/>
          <cell r="CH737"/>
        </row>
        <row r="738">
          <cell r="B738">
            <v>2203</v>
          </cell>
          <cell r="C738">
            <v>732</v>
          </cell>
          <cell r="D738">
            <v>9</v>
          </cell>
          <cell r="E738">
            <v>5</v>
          </cell>
          <cell r="F738">
            <v>2566</v>
          </cell>
          <cell r="G738">
            <v>800048510690</v>
          </cell>
          <cell r="H738" t="str">
            <v>นางสาว</v>
          </cell>
          <cell r="I738" t="str">
            <v>น้ำเพชร</v>
          </cell>
          <cell r="J738" t="str">
            <v>อะทะ</v>
          </cell>
          <cell r="K738">
            <v>3540100993630</v>
          </cell>
          <cell r="L738" t="str">
            <v>เซ็นทรัลแอร์พอร์ตพลาซ่า เชียงใหม่</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จังหวัดแพร่</v>
          </cell>
          <cell r="T738" t="str">
            <v>ผบ.4790</v>
          </cell>
          <cell r="U738">
            <v>2561</v>
          </cell>
          <cell r="V738" t="str">
            <v>ผบ.6530</v>
          </cell>
          <cell r="W738">
            <v>2561</v>
          </cell>
          <cell r="X738">
            <v>20</v>
          </cell>
          <cell r="Y738">
            <v>11</v>
          </cell>
          <cell r="Z738">
            <v>2561</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t="str">
            <v/>
          </cell>
          <cell r="BD738" t="str">
            <v/>
          </cell>
          <cell r="BE738" t="str">
            <v/>
          </cell>
          <cell r="BF738" t="str">
            <v/>
          </cell>
          <cell r="BG738" t="str">
            <v/>
          </cell>
          <cell r="BH738" t="str">
            <v/>
          </cell>
          <cell r="BI738" t="str">
            <v/>
          </cell>
          <cell r="BJ738" t="str">
            <v/>
          </cell>
          <cell r="BK738" t="str">
            <v/>
          </cell>
          <cell r="BL738" t="str">
            <v/>
          </cell>
          <cell r="BM738" t="str">
            <v/>
          </cell>
          <cell r="BN738" t="str">
            <v/>
          </cell>
          <cell r="BO738" t="str">
            <v/>
          </cell>
          <cell r="BP738" t="str">
            <v/>
          </cell>
          <cell r="BQ738" t="str">
            <v/>
          </cell>
          <cell r="BR738" t="str">
            <v/>
          </cell>
          <cell r="BS738" t="str">
            <v/>
          </cell>
          <cell r="BT738" t="str">
            <v>นางสาวน้ำเพชร อะทะ</v>
          </cell>
          <cell r="BU738">
            <v>0</v>
          </cell>
          <cell r="BV738" t="str">
            <v>1.นางสาวน้ำเพชร  อะทะ
2.นางสาวแอม  เทียนทิพย์
3.นางสาวนิภาพร  ใบแสด</v>
          </cell>
          <cell r="BW738" t="str">
            <v>จำเลยที่ 1
จำเลยที่ 2
จำเลยที่ 3</v>
          </cell>
          <cell r="BX738" t="str">
            <v>3-5401-00993-63-0
1-1014-00157-51-7
3-5015-00297-28-3</v>
          </cell>
          <cell r="BY738"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8" t="str">
            <v>พบ</v>
          </cell>
          <cell r="CA738"/>
          <cell r="CB738">
            <v>3</v>
          </cell>
          <cell r="CC738"/>
          <cell r="CE738"/>
          <cell r="CF738"/>
          <cell r="CG738"/>
          <cell r="CH738"/>
        </row>
        <row r="739">
          <cell r="B739">
            <v>2204</v>
          </cell>
          <cell r="C739">
            <v>733</v>
          </cell>
          <cell r="D739">
            <v>1</v>
          </cell>
          <cell r="E739">
            <v>6</v>
          </cell>
          <cell r="F739">
            <v>2566</v>
          </cell>
          <cell r="G739">
            <v>800033290498</v>
          </cell>
          <cell r="H739" t="str">
            <v>นาย</v>
          </cell>
          <cell r="I739" t="str">
            <v>พรชัย</v>
          </cell>
          <cell r="J739" t="str">
            <v>คำแดง</v>
          </cell>
          <cell r="K739">
            <v>3500200393171</v>
          </cell>
          <cell r="L739" t="str">
            <v>หนองหอย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แขวงเชียงใหม่</v>
          </cell>
          <cell r="T739" t="str">
            <v>ผบ.10739</v>
          </cell>
          <cell r="U739">
            <v>2559</v>
          </cell>
          <cell r="V739" t="str">
            <v>ผบ.11127</v>
          </cell>
          <cell r="W739">
            <v>2559</v>
          </cell>
          <cell r="X739">
            <v>13</v>
          </cell>
          <cell r="Y739">
            <v>12</v>
          </cell>
          <cell r="Z739">
            <v>2565</v>
          </cell>
          <cell r="AA739">
            <v>27</v>
          </cell>
          <cell r="AB739">
            <v>9</v>
          </cell>
          <cell r="AC739">
            <v>2559</v>
          </cell>
          <cell r="AD739"/>
          <cell r="AE739"/>
          <cell r="AF739"/>
          <cell r="AG739"/>
          <cell r="AH739"/>
          <cell r="AI739"/>
          <cell r="AJ739"/>
          <cell r="AK739"/>
          <cell r="AL739"/>
          <cell r="AM739"/>
          <cell r="AN739"/>
          <cell r="AO739"/>
          <cell r="AP739"/>
          <cell r="AQ739"/>
          <cell r="BB739" t="str">
            <v>มีคำสั่งสืบทรัพย์เมื่อวันที่ 1-6-2566//รายงานผลสืบทรัพย์เมื่อวันที่ 22-8-2566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นายพรชัย คำแดง</v>
          </cell>
          <cell r="BU739">
            <v>0</v>
          </cell>
          <cell r="BV739" t="str">
            <v>1.นายพรชัย  คำแดง
2.นายบัณฑิต  โพธิบัณฑิต
3.นางทิวาภรณ์  พงษ์สาร
4.นายการ  อินถา
5.นางสาวอ้อย  สุต๋า</v>
          </cell>
          <cell r="BW739" t="str">
            <v>จำเลยที่ 1
จำเลยที่ 2
คู่สมรสจำเลยที่ 2
จำเลยที่ 3
คู่สมรสจำเลยที่ 3</v>
          </cell>
          <cell r="BX739" t="str">
            <v>3-5002-00393-17-1
3-5013-00621-70-2
3-5406-00403-01-7
3-5002-00396-72-2
3-5002-00258-63-0</v>
          </cell>
          <cell r="BY73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39" t="str">
            <v>ไม่พบ</v>
          </cell>
          <cell r="CA739"/>
          <cell r="CB739">
            <v>5</v>
          </cell>
          <cell r="CC739"/>
          <cell r="CE739"/>
          <cell r="CF739"/>
          <cell r="CG739"/>
          <cell r="CH739"/>
        </row>
        <row r="740">
          <cell r="B740">
            <v>2205</v>
          </cell>
          <cell r="C740">
            <v>734</v>
          </cell>
          <cell r="D740">
            <v>7</v>
          </cell>
          <cell r="E740">
            <v>6</v>
          </cell>
          <cell r="F740">
            <v>2566</v>
          </cell>
          <cell r="G740">
            <v>800022546553</v>
          </cell>
          <cell r="H740" t="str">
            <v>นางสาว</v>
          </cell>
          <cell r="I740" t="str">
            <v>ขวัญนภา</v>
          </cell>
          <cell r="J740" t="str">
            <v>แก้วอินตา</v>
          </cell>
          <cell r="K740">
            <v>3570101058665</v>
          </cell>
          <cell r="L740" t="str">
            <v>หนองหอย</v>
          </cell>
          <cell r="M740" t="str">
            <v>เชียงใหม่ 1</v>
          </cell>
          <cell r="N740">
            <v>8</v>
          </cell>
          <cell r="O740" t="str">
            <v>สินเชื่อธนาคารประชาชน</v>
          </cell>
          <cell r="P740" t="str">
            <v>1.บุคคลค้ำประกัน</v>
          </cell>
          <cell r="Q740">
            <v>162488</v>
          </cell>
          <cell r="R740">
            <v>12</v>
          </cell>
          <cell r="S740" t="str">
            <v>แขวงเชียงใหม่</v>
          </cell>
          <cell r="T740" t="str">
            <v>ผบ.11148</v>
          </cell>
          <cell r="U740">
            <v>2561</v>
          </cell>
          <cell r="V740" t="str">
            <v>ผบ.13158</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7-6-2566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นางสาวขวัญนภา แก้วอินตา</v>
          </cell>
          <cell r="BU740">
            <v>823558010124</v>
          </cell>
          <cell r="BV740"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0" t="str">
            <v>จำเลยที่ 1
จำเลยที่ 2
คู่สมรสจำเลยที่ 2
จำเลยที่ 3
คู่สมรสจำเลยที่ 3</v>
          </cell>
          <cell r="BX740" t="str">
            <v>3-5701-01053-66-5
3-5099-00719-98-1
1-5003-00001-29-4
1-5001-00263-73-9
3-4399-00179-13-8</v>
          </cell>
          <cell r="BY740"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0" t="str">
            <v>พบทรัพย์</v>
          </cell>
          <cell r="CA740"/>
          <cell r="CB740">
            <v>3</v>
          </cell>
          <cell r="CC740"/>
          <cell r="CE740"/>
          <cell r="CF740"/>
          <cell r="CG740"/>
          <cell r="CH740"/>
        </row>
        <row r="741">
          <cell r="B741">
            <v>2206</v>
          </cell>
          <cell r="C741">
            <v>735</v>
          </cell>
          <cell r="D741">
            <v>7</v>
          </cell>
          <cell r="E741">
            <v>6</v>
          </cell>
          <cell r="F741">
            <v>2566</v>
          </cell>
          <cell r="G741" t="str">
            <v>800101510454 , 800106787446</v>
          </cell>
          <cell r="H741" t="str">
            <v>นางสาว</v>
          </cell>
          <cell r="I741" t="str">
            <v>รัชนี</v>
          </cell>
          <cell r="J741" t="str">
            <v>แก้วบุญเรือง</v>
          </cell>
          <cell r="K741" t="str">
            <v>3 5099 00894 44 8</v>
          </cell>
          <cell r="L741" t="str">
            <v>เชียงใหม่</v>
          </cell>
          <cell r="M741" t="str">
            <v>เชียงใหม่ 1</v>
          </cell>
          <cell r="N741">
            <v>8</v>
          </cell>
          <cell r="O741" t="str">
            <v>สินเชื่อธนาคารประชาชน , สินเชื่อผู้มีอาชีพอิสระ</v>
          </cell>
          <cell r="P741" t="str">
            <v>4.ไม่มีหลักประกัน</v>
          </cell>
          <cell r="Q741">
            <v>197221.69</v>
          </cell>
          <cell r="R741">
            <v>49349.25</v>
          </cell>
          <cell r="S741" t="str">
            <v>แขวงเชียงใหม่</v>
          </cell>
          <cell r="T741" t="str">
            <v>ผบE7793</v>
          </cell>
          <cell r="U741">
            <v>2565</v>
          </cell>
          <cell r="V741" t="str">
            <v>ผบE807</v>
          </cell>
          <cell r="W741">
            <v>2566</v>
          </cell>
          <cell r="X741">
            <v>7</v>
          </cell>
          <cell r="Y741">
            <v>2</v>
          </cell>
          <cell r="Z741">
            <v>2566</v>
          </cell>
          <cell r="AA741">
            <v>27</v>
          </cell>
          <cell r="AB741">
            <v>9</v>
          </cell>
          <cell r="AC741">
            <v>2559</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1-6-2566//รายงานผลสืบทรัพย์เมื่อวันที่ 22-8-2566</v>
          </cell>
          <cell r="BC741" t="str">
            <v/>
          </cell>
          <cell r="BD741" t="str">
            <v/>
          </cell>
          <cell r="BE741" t="str">
            <v/>
          </cell>
          <cell r="BF741" t="str">
            <v/>
          </cell>
          <cell r="BG741" t="str">
            <v/>
          </cell>
          <cell r="BH741" t="str">
            <v/>
          </cell>
          <cell r="BI741" t="str">
            <v/>
          </cell>
          <cell r="BJ741" t="str">
            <v/>
          </cell>
          <cell r="BK741" t="str">
            <v/>
          </cell>
          <cell r="BL741" t="str">
            <v/>
          </cell>
          <cell r="BM741" t="str">
            <v/>
          </cell>
          <cell r="BN741" t="str">
            <v/>
          </cell>
          <cell r="BO741" t="str">
            <v/>
          </cell>
          <cell r="BP741" t="str">
            <v/>
          </cell>
          <cell r="BQ741" t="str">
            <v/>
          </cell>
          <cell r="BR741" t="str">
            <v/>
          </cell>
          <cell r="BS741" t="str">
            <v/>
          </cell>
          <cell r="BT741" t="str">
            <v>นางสาวรัชนี แก้วบุญเรือง</v>
          </cell>
          <cell r="BU741">
            <v>883165010689</v>
          </cell>
          <cell r="BV741" t="str">
            <v>1.นางสาวรัชนี  แก้วบุญเรือง
2.นายทองสุข  เอ็มโอด</v>
          </cell>
          <cell r="BW741" t="str">
            <v>จำเลย
คู่สมรสจำเลย</v>
          </cell>
          <cell r="BX741" t="str">
            <v>3-5099-00894-44-8
3-5212-00387-22-8</v>
          </cell>
          <cell r="BY741" t="str">
            <v>-ไม่พบว่ามีกรรมสิทธิ์ในที่ดิน อ.เมืองเชียงใหม่ จ.เชียงใหม่
-ไม่พบว่ามีกรรมสิทธิ์ในที่ดิน อ.เมืองเชียงใหม่ จ.เชียงใหม่</v>
          </cell>
          <cell r="BZ741" t="str">
            <v>ไม่พบ</v>
          </cell>
          <cell r="CA741"/>
          <cell r="CB741">
            <v>2</v>
          </cell>
          <cell r="CC741"/>
          <cell r="CD741"/>
          <cell r="CE741"/>
          <cell r="CF741"/>
          <cell r="CG741"/>
          <cell r="CH741"/>
          <cell r="CI741"/>
          <cell r="CJ741"/>
          <cell r="CK741"/>
          <cell r="CL741"/>
          <cell r="CM741"/>
          <cell r="CN741"/>
          <cell r="CO741"/>
        </row>
        <row r="742">
          <cell r="B742">
            <v>2207</v>
          </cell>
          <cell r="C742">
            <v>736</v>
          </cell>
          <cell r="D742">
            <v>7</v>
          </cell>
          <cell r="E742">
            <v>6</v>
          </cell>
          <cell r="F742">
            <v>2566</v>
          </cell>
          <cell r="G742" t="str">
            <v>800087620806 , 800087684927</v>
          </cell>
          <cell r="H742" t="str">
            <v>นาย</v>
          </cell>
          <cell r="I742" t="str">
            <v xml:space="preserve">วิรุติ </v>
          </cell>
          <cell r="J742" t="str">
            <v>เมืองแก้ว</v>
          </cell>
          <cell r="K742">
            <v>1509900199522</v>
          </cell>
          <cell r="L742" t="str">
            <v>ถนนทิพย์เนตร</v>
          </cell>
          <cell r="M742" t="str">
            <v>เชียงใหม่ 1</v>
          </cell>
          <cell r="N742">
            <v>8</v>
          </cell>
          <cell r="O742" t="str">
            <v xml:space="preserve">สินเชื่อธนาคารประชาชน , สินเชื่อแก้ไขปัญาหนี้นอกระบบPSA ระยะที่ 2 </v>
          </cell>
          <cell r="P742" t="str">
            <v>1.บุคคลค้ำประกัน</v>
          </cell>
          <cell r="Q742">
            <v>35988</v>
          </cell>
          <cell r="R742">
            <v>14780.23</v>
          </cell>
          <cell r="S742" t="str">
            <v>แขวงเชียงใหม่</v>
          </cell>
          <cell r="T742" t="str">
            <v>ผบE7756</v>
          </cell>
          <cell r="U742">
            <v>2565</v>
          </cell>
          <cell r="V742" t="str">
            <v>ผบE837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รายงานผลสืบวันที่ 6/9/2566</v>
          </cell>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นายวิรุติ  เมืองแก้ว</v>
          </cell>
          <cell r="BU742">
            <v>883165010613</v>
          </cell>
          <cell r="BV742" t="str">
            <v>1.นายวิรุติ  เมืองแก้ว
2.นางสาวพรประภา  คงคาดิษฐ์
3.นายฉัตร์นิพนธ์  เผ่าพันธุ์
4.นายพัชรพล  เลื่อมใจหาญ</v>
          </cell>
          <cell r="BW742" t="str">
            <v>จำเลยที่ 1
คู่สมรสจำเลยที่ 1
จำเลยที่ 2
จำเลยที่ 3</v>
          </cell>
          <cell r="BX742" t="str">
            <v>1-5099-00199-52-2
1-5099-00444-87-0
1-5105-00047-67-1
1-5099-01271-58-8</v>
          </cell>
          <cell r="BY742"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2" t="str">
            <v>พบ</v>
          </cell>
          <cell r="CA742"/>
          <cell r="CB742">
            <v>4</v>
          </cell>
          <cell r="CC742"/>
          <cell r="CD742"/>
          <cell r="CE742"/>
          <cell r="CF742"/>
          <cell r="CG742"/>
          <cell r="CH742"/>
          <cell r="CI742"/>
          <cell r="CJ742"/>
          <cell r="CK742"/>
          <cell r="CL742"/>
          <cell r="CM742"/>
          <cell r="CN742"/>
          <cell r="CO742"/>
        </row>
        <row r="743">
          <cell r="B743">
            <v>2208</v>
          </cell>
          <cell r="C743">
            <v>737</v>
          </cell>
          <cell r="D743">
            <v>7</v>
          </cell>
          <cell r="E743">
            <v>6</v>
          </cell>
          <cell r="F743">
            <v>2566</v>
          </cell>
          <cell r="G743">
            <v>800070523892</v>
          </cell>
          <cell r="H743" t="str">
            <v>นาย</v>
          </cell>
          <cell r="I743" t="str">
            <v>ธนวัฒน์</v>
          </cell>
          <cell r="J743" t="str">
            <v xml:space="preserve">เลรามัญ </v>
          </cell>
          <cell r="K743">
            <v>1509900928885</v>
          </cell>
          <cell r="L743" t="str">
            <v>เมญ่า-เชียงใหม่</v>
          </cell>
          <cell r="M743" t="str">
            <v>เชียงใหม่ 1</v>
          </cell>
          <cell r="N743">
            <v>8</v>
          </cell>
          <cell r="O743" t="str">
            <v>สินเชื่อธนาคารประชาชน</v>
          </cell>
          <cell r="P743" t="str">
            <v>1.บุคคลค้ำประกัน</v>
          </cell>
          <cell r="Q743">
            <v>43341.54</v>
          </cell>
          <cell r="R743">
            <v>23238.75</v>
          </cell>
          <cell r="S743" t="str">
            <v>แขวงเชียงใหม่</v>
          </cell>
          <cell r="T743" t="str">
            <v>ผบE7758</v>
          </cell>
          <cell r="U743">
            <v>2565</v>
          </cell>
          <cell r="V743" t="str">
            <v>ผบE1210</v>
          </cell>
          <cell r="W743">
            <v>2566</v>
          </cell>
          <cell r="X743">
            <v>20</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 xml:space="preserve">นายธนวัฒน์ เลรามัญ </v>
          </cell>
          <cell r="BU743">
            <v>883165010620</v>
          </cell>
          <cell r="BV743" t="str">
            <v>1.นายธนวัฒน์  เลรามัญ
2.นายชยุตพงศ์  ไข่ทอง
3.นางสาวพัชรินทร์  พุทธมณี
4.นางสาวณัฐปภัสร์  ไชยชนะศัตรู
5.นายนัธทวัฒน์  วิชัย</v>
          </cell>
          <cell r="BW743" t="str">
            <v>จำเลยที่ 1
จำเลยที่ 2
คู่สมรสจำเลยที่ 2
จำเลยที่ 3
คู่สมรสจำเลยที่ 3</v>
          </cell>
          <cell r="BX743" t="str">
            <v>1-5099-00928-88-5
1-5009-00130-80-0
3-5801-00037-92-5
1-5599-00084-21-1
1-5606-00013-67-1</v>
          </cell>
          <cell r="BY7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3" t="str">
            <v>พบ</v>
          </cell>
          <cell r="CA743"/>
          <cell r="CB743">
            <v>5</v>
          </cell>
          <cell r="CC743"/>
          <cell r="CD743"/>
          <cell r="CE743"/>
          <cell r="CF743"/>
          <cell r="CG743"/>
          <cell r="CH743"/>
          <cell r="CI743"/>
          <cell r="CJ743"/>
          <cell r="CK743"/>
          <cell r="CL743"/>
          <cell r="CM743"/>
          <cell r="CN743"/>
          <cell r="CO743"/>
        </row>
        <row r="744">
          <cell r="B744">
            <v>2209</v>
          </cell>
          <cell r="C744">
            <v>738</v>
          </cell>
          <cell r="D744">
            <v>7</v>
          </cell>
          <cell r="E744">
            <v>6</v>
          </cell>
          <cell r="F744">
            <v>2566</v>
          </cell>
          <cell r="G744">
            <v>800096898534</v>
          </cell>
          <cell r="H744" t="str">
            <v>นางสาว</v>
          </cell>
          <cell r="I744" t="str">
            <v>อาภาภรณ์</v>
          </cell>
          <cell r="J744" t="str">
            <v>ยะมะโน</v>
          </cell>
          <cell r="K744">
            <v>1580300077207</v>
          </cell>
          <cell r="L744" t="str">
            <v>ถนนทิพย์เนตร</v>
          </cell>
          <cell r="M744" t="str">
            <v>เชียงใหม่ 1</v>
          </cell>
          <cell r="N744">
            <v>8</v>
          </cell>
          <cell r="O744" t="str">
            <v>สินเชื่อธนาคารประชาชน</v>
          </cell>
          <cell r="P744" t="str">
            <v>1.บุคคลค้ำประกัน</v>
          </cell>
          <cell r="Q744">
            <v>60365.32</v>
          </cell>
          <cell r="R744">
            <v>13595.18</v>
          </cell>
          <cell r="S744" t="str">
            <v>จังหวัดแม่ฮ่องสอน สาขาปาย</v>
          </cell>
          <cell r="T744" t="str">
            <v>ผบE180</v>
          </cell>
          <cell r="U744">
            <v>2565</v>
          </cell>
          <cell r="V744" t="str">
            <v>ผบE12</v>
          </cell>
          <cell r="W744">
            <v>2566</v>
          </cell>
          <cell r="X744">
            <v>23</v>
          </cell>
          <cell r="Y744">
            <v>1</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มีคำสั่งสืบทรัพย์เมื่อวันที่ 7-6-2566//รายงานผลสืบทรัพย์เมื่อวันที่ 28-8-2566</v>
          </cell>
          <cell r="BC744">
            <v>900</v>
          </cell>
          <cell r="BD744">
            <v>8</v>
          </cell>
          <cell r="BE744">
            <v>1</v>
          </cell>
          <cell r="BF744">
            <v>2567</v>
          </cell>
          <cell r="BG744">
            <v>0</v>
          </cell>
          <cell r="BH744" t="str">
            <v>-</v>
          </cell>
          <cell r="BI744" t="str">
            <v>-</v>
          </cell>
          <cell r="BJ744" t="str">
            <v>-</v>
          </cell>
          <cell r="BK744">
            <v>0</v>
          </cell>
          <cell r="BL744">
            <v>1095</v>
          </cell>
          <cell r="BM744">
            <v>0</v>
          </cell>
          <cell r="BN744">
            <v>8</v>
          </cell>
          <cell r="BO744">
            <v>3</v>
          </cell>
          <cell r="BP744">
            <v>2567</v>
          </cell>
          <cell r="BQ744" t="str">
            <v>-</v>
          </cell>
          <cell r="BR744" t="str">
            <v>-</v>
          </cell>
          <cell r="BS744" t="str">
            <v>-</v>
          </cell>
          <cell r="BT744" t="str">
            <v>นางสาวอาภาภรณ์ ยะมะโน</v>
          </cell>
          <cell r="BU744">
            <v>883165010604</v>
          </cell>
          <cell r="BV744" t="str">
            <v>1.นางสาวอาภาภรณ์  ยะมะโน
2.นายอรรถพล  วัลยา
3.นายภาคภูมิ  ภูวดล</v>
          </cell>
          <cell r="BW744" t="str">
            <v>จำเลยที่ 1
คู่สมรสจำเลยที่ 1
จำเลยที่ 2</v>
          </cell>
          <cell r="BX744" t="str">
            <v>1-5803-00077-20-7
1-1412-00120-67-9
2-6205-00031-97-6</v>
          </cell>
          <cell r="BY744"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4" t="str">
            <v>ไม่พบ</v>
          </cell>
          <cell r="CA744"/>
          <cell r="CB744">
            <v>3</v>
          </cell>
          <cell r="CC744"/>
          <cell r="CD744"/>
          <cell r="CE744"/>
          <cell r="CF744"/>
          <cell r="CG744"/>
          <cell r="CH744"/>
          <cell r="CI744"/>
          <cell r="CJ744"/>
          <cell r="CK744"/>
          <cell r="CL744"/>
          <cell r="CM744"/>
          <cell r="CN744"/>
          <cell r="CO744"/>
        </row>
        <row r="745">
          <cell r="B745">
            <v>2210</v>
          </cell>
          <cell r="C745">
            <v>739</v>
          </cell>
          <cell r="D745">
            <v>7</v>
          </cell>
          <cell r="E745">
            <v>6</v>
          </cell>
          <cell r="F745">
            <v>2566</v>
          </cell>
          <cell r="G745">
            <v>800091427644</v>
          </cell>
          <cell r="H745" t="str">
            <v>นาย</v>
          </cell>
          <cell r="I745" t="str">
            <v>ฤทธิ์เดช</v>
          </cell>
          <cell r="J745" t="str">
            <v>ใจคำ</v>
          </cell>
          <cell r="K745">
            <v>3500600553183</v>
          </cell>
          <cell r="L745" t="str">
            <v>เทสโก้โลตัส คำเที่ยง</v>
          </cell>
          <cell r="M745" t="str">
            <v>เชียงใหม่ 1</v>
          </cell>
          <cell r="N745">
            <v>8</v>
          </cell>
          <cell r="O745" t="str">
            <v>สินเชื่อธนาคารประชาชน</v>
          </cell>
          <cell r="P745" t="str">
            <v>1.บุคคลค้ำประกัน</v>
          </cell>
          <cell r="Q745">
            <v>181244</v>
          </cell>
          <cell r="R745">
            <v>46740.95</v>
          </cell>
          <cell r="S745" t="str">
            <v>แขวงเชียงดาว</v>
          </cell>
          <cell r="T745" t="str">
            <v>ผบE855</v>
          </cell>
          <cell r="U745">
            <v>2565</v>
          </cell>
          <cell r="V745" t="str">
            <v>ผบE944</v>
          </cell>
          <cell r="W745">
            <v>2565</v>
          </cell>
          <cell r="X745">
            <v>7</v>
          </cell>
          <cell r="Y745">
            <v>12</v>
          </cell>
          <cell r="Z745">
            <v>2565</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วันที่รับเรื่อง7/6/66//รายงานผลสืบทรัพย์เมื่อวันที่ 6/10/2566</v>
          </cell>
          <cell r="BC745">
            <v>900</v>
          </cell>
          <cell r="BD745">
            <v>8</v>
          </cell>
          <cell r="BE745">
            <v>3</v>
          </cell>
          <cell r="BF745">
            <v>2567</v>
          </cell>
          <cell r="BG745">
            <v>0</v>
          </cell>
          <cell r="BH745" t="str">
            <v>-</v>
          </cell>
          <cell r="BI745" t="str">
            <v>-</v>
          </cell>
          <cell r="BJ745" t="str">
            <v>-</v>
          </cell>
          <cell r="BK745">
            <v>0</v>
          </cell>
          <cell r="BL745">
            <v>1930</v>
          </cell>
          <cell r="BM745">
            <v>0</v>
          </cell>
          <cell r="BN745" t="str">
            <v/>
          </cell>
          <cell r="BO745" t="str">
            <v/>
          </cell>
          <cell r="BP745" t="str">
            <v/>
          </cell>
          <cell r="BQ745" t="str">
            <v>-</v>
          </cell>
          <cell r="BR745" t="str">
            <v>-</v>
          </cell>
          <cell r="BS745" t="str">
            <v>-</v>
          </cell>
          <cell r="BT745" t="str">
            <v>นายฤทธิ์เดช ใจคำ</v>
          </cell>
          <cell r="BU745">
            <v>883165010177</v>
          </cell>
          <cell r="BV745" t="str">
            <v>1.นายฤทธิ์เดช ใจคำ
2.นางวราภรณ์ จิน๊ะ
3.นายอภิรักษ์ จิน๊ะ</v>
          </cell>
          <cell r="BW745" t="str">
            <v>จำเลยที่1
จำเลยที่2
คู่สมรสจำเลยที่2</v>
          </cell>
          <cell r="BX745" t="str">
            <v>3-5006-00553-18-3
3-5005-00182-56-6
3-5014-00516-86-2</v>
          </cell>
          <cell r="BY745"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5" t="str">
            <v>พบ</v>
          </cell>
          <cell r="CA745"/>
          <cell r="CB745">
            <v>3</v>
          </cell>
          <cell r="CC745"/>
          <cell r="CD745"/>
          <cell r="CE745"/>
          <cell r="CF745"/>
          <cell r="CG745"/>
          <cell r="CH745"/>
          <cell r="CI745"/>
          <cell r="CJ745"/>
          <cell r="CK745"/>
          <cell r="CL745"/>
          <cell r="CM745"/>
          <cell r="CN745"/>
          <cell r="CO745"/>
        </row>
        <row r="746">
          <cell r="B746">
            <v>2211</v>
          </cell>
          <cell r="C746">
            <v>740</v>
          </cell>
          <cell r="D746">
            <v>9</v>
          </cell>
          <cell r="E746">
            <v>6</v>
          </cell>
          <cell r="F746">
            <v>2566</v>
          </cell>
          <cell r="G746">
            <v>800068168320</v>
          </cell>
          <cell r="H746" t="str">
            <v>นาง</v>
          </cell>
          <cell r="I746" t="str">
            <v>ละออ</v>
          </cell>
          <cell r="J746" t="str">
            <v>ขัติบุญเรือง</v>
          </cell>
          <cell r="K746" t="str">
            <v>3 5602 00423 28 2</v>
          </cell>
          <cell r="L746" t="str">
            <v>เซ็นทรัลเฟสติวัล เชียงใหม่</v>
          </cell>
          <cell r="M746" t="str">
            <v>เชียงใหม่ 1</v>
          </cell>
          <cell r="N746">
            <v>8</v>
          </cell>
          <cell r="O746" t="str">
            <v>สินเชื่อธนาคารประชาชน</v>
          </cell>
          <cell r="P746" t="str">
            <v>1.บุคคลค้ำประกัน</v>
          </cell>
          <cell r="Q746">
            <v>38321</v>
          </cell>
          <cell r="R746">
            <v>27835.4</v>
          </cell>
          <cell r="S746" t="str">
            <v>แขวงเวียงป่าเป้า</v>
          </cell>
          <cell r="T746" t="str">
            <v>ผบE23</v>
          </cell>
          <cell r="U746">
            <v>2566</v>
          </cell>
          <cell r="V746" t="str">
            <v>ผบE139</v>
          </cell>
          <cell r="W746">
            <v>2566</v>
          </cell>
          <cell r="X746">
            <v>1</v>
          </cell>
          <cell r="Y746">
            <v>3</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9-6-2566//รายงานผลสืบทรัพย์เมื่อวันที่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1075</v>
          </cell>
          <cell r="BM746">
            <v>0</v>
          </cell>
          <cell r="BN746" t="str">
            <v/>
          </cell>
          <cell r="BO746" t="str">
            <v/>
          </cell>
          <cell r="BP746" t="str">
            <v/>
          </cell>
          <cell r="BQ746" t="str">
            <v>-</v>
          </cell>
          <cell r="BR746" t="str">
            <v>-</v>
          </cell>
          <cell r="BS746" t="str">
            <v>-</v>
          </cell>
          <cell r="BT746" t="str">
            <v>นางละออ ขัติบุญเรือง</v>
          </cell>
          <cell r="BU746">
            <v>883165010394</v>
          </cell>
          <cell r="BV746" t="str">
            <v>1.นางละออ  ขัติบุญเรือง
2.นายภูริศ  ช่างไม้
3.นางปราณี  ขัติบุญเรือง</v>
          </cell>
          <cell r="BW746" t="str">
            <v>จำเลยที่ 1
จำเลยที่ 2
จำเลยที่ 3</v>
          </cell>
          <cell r="BX746" t="str">
            <v>3-5602-000423-28-2
1-1014-01637-15-6
1-5601-00374-76-3</v>
          </cell>
          <cell r="BY746"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6" t="str">
            <v>ไม่พบ</v>
          </cell>
          <cell r="CA746"/>
          <cell r="CB746">
            <v>3</v>
          </cell>
          <cell r="CC746"/>
          <cell r="CE746"/>
          <cell r="CF746"/>
          <cell r="CG746"/>
          <cell r="CH746"/>
        </row>
        <row r="747">
          <cell r="B747">
            <v>2212</v>
          </cell>
          <cell r="C747">
            <v>741</v>
          </cell>
          <cell r="D747">
            <v>9</v>
          </cell>
          <cell r="E747">
            <v>6</v>
          </cell>
          <cell r="F747">
            <v>2566</v>
          </cell>
          <cell r="G747">
            <v>800097516598</v>
          </cell>
          <cell r="H747" t="str">
            <v>นางสาว</v>
          </cell>
          <cell r="I747" t="str">
            <v>ทวินันท์</v>
          </cell>
          <cell r="J747" t="str">
            <v>สุคันธเสาวภาคย์</v>
          </cell>
          <cell r="K747">
            <v>1580200047918</v>
          </cell>
          <cell r="L747" t="str">
            <v>ท่าแพ</v>
          </cell>
          <cell r="M747" t="str">
            <v>เชียงใหม่ 1</v>
          </cell>
          <cell r="N747">
            <v>8</v>
          </cell>
          <cell r="O747" t="str">
            <v>สินเชื่อธนาคารประชาชน</v>
          </cell>
          <cell r="P747" t="str">
            <v>1.บุคคลค้ำประกัน</v>
          </cell>
          <cell r="Q747">
            <v>49984</v>
          </cell>
          <cell r="R747">
            <v>15015.4</v>
          </cell>
          <cell r="S747" t="str">
            <v>แขวงเชียงราย</v>
          </cell>
          <cell r="T747" t="str">
            <v>ผบE3552</v>
          </cell>
          <cell r="U747">
            <v>2565</v>
          </cell>
          <cell r="V747" t="str">
            <v>ผบE115</v>
          </cell>
          <cell r="W747">
            <v>2566</v>
          </cell>
          <cell r="X747">
            <v>18</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1145</v>
          </cell>
          <cell r="BM747">
            <v>0</v>
          </cell>
          <cell r="BN747">
            <v>11</v>
          </cell>
          <cell r="BO747">
            <v>3</v>
          </cell>
          <cell r="BP747">
            <v>2567</v>
          </cell>
          <cell r="BQ747" t="str">
            <v>-</v>
          </cell>
          <cell r="BR747" t="str">
            <v>-</v>
          </cell>
          <cell r="BS747" t="str">
            <v>-</v>
          </cell>
          <cell r="BT747" t="str">
            <v>นางสาวทวินันท์ สุคันธเสาวภาคย์</v>
          </cell>
          <cell r="BU747">
            <v>883165010085</v>
          </cell>
          <cell r="BV747" t="str">
            <v>1.นางสาวทวินันท์  สุคันธเสาวภาคย์
2.นางสาวสุดาพร  จันทร์ฤทธิ์
3.นางสาวนิจจารีย์  ขันทะยศ</v>
          </cell>
          <cell r="BW747" t="str">
            <v>จำเลยที่ 1
จำเลยที่ 2
จำเลยที่ 3</v>
          </cell>
          <cell r="BX747" t="str">
            <v>1-5802-00047-91-8
1-5399-00511-69-1
1-5599-00264-80-4</v>
          </cell>
          <cell r="BY747"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7" t="str">
            <v>ไม่พบ</v>
          </cell>
          <cell r="CA747"/>
          <cell r="CB747">
            <v>3</v>
          </cell>
          <cell r="CC747"/>
          <cell r="CE747"/>
          <cell r="CF747"/>
          <cell r="CG747"/>
          <cell r="CH747"/>
        </row>
        <row r="748">
          <cell r="B748">
            <v>2213</v>
          </cell>
          <cell r="C748">
            <v>742</v>
          </cell>
          <cell r="D748">
            <v>9</v>
          </cell>
          <cell r="E748">
            <v>6</v>
          </cell>
          <cell r="F748">
            <v>2566</v>
          </cell>
          <cell r="G748">
            <v>800074176119</v>
          </cell>
          <cell r="H748" t="str">
            <v>นาย</v>
          </cell>
          <cell r="I748" t="str">
            <v>วาทิต</v>
          </cell>
          <cell r="J748" t="str">
            <v>ไพรพนาดล</v>
          </cell>
          <cell r="K748" t="str">
            <v>1 5801 00053 98 3</v>
          </cell>
          <cell r="L748" t="str">
            <v>ช้างม่อย</v>
          </cell>
          <cell r="M748" t="str">
            <v>เชียงใหม่ 1</v>
          </cell>
          <cell r="N748">
            <v>8</v>
          </cell>
          <cell r="O748" t="str">
            <v>สินเชื่อธนาคารประชาชน</v>
          </cell>
          <cell r="P748" t="str">
            <v>1.บุคคลค้ำประกัน</v>
          </cell>
          <cell r="Q748">
            <v>42793.95</v>
          </cell>
          <cell r="R748">
            <v>22633.53</v>
          </cell>
          <cell r="S748" t="str">
            <v>จังหวัดแม่ฮ่องสอน</v>
          </cell>
          <cell r="T748" t="str">
            <v>ผบE13</v>
          </cell>
          <cell r="U748">
            <v>2566</v>
          </cell>
          <cell r="V748" t="str">
            <v>ผบE70</v>
          </cell>
          <cell r="W748">
            <v>2566</v>
          </cell>
          <cell r="X748">
            <v>28</v>
          </cell>
          <cell r="Y748">
            <v>2</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1200</v>
          </cell>
          <cell r="BD748">
            <v>8</v>
          </cell>
          <cell r="BE748">
            <v>1</v>
          </cell>
          <cell r="BF748">
            <v>2567</v>
          </cell>
          <cell r="BG748">
            <v>0</v>
          </cell>
          <cell r="BH748" t="str">
            <v>-</v>
          </cell>
          <cell r="BI748" t="str">
            <v>-</v>
          </cell>
          <cell r="BJ748" t="str">
            <v>-</v>
          </cell>
          <cell r="BK748">
            <v>0</v>
          </cell>
          <cell r="BL748">
            <v>1545</v>
          </cell>
          <cell r="BM748">
            <v>0</v>
          </cell>
          <cell r="BN748">
            <v>15</v>
          </cell>
          <cell r="BO748">
            <v>3</v>
          </cell>
          <cell r="BP748">
            <v>2567</v>
          </cell>
          <cell r="BQ748" t="str">
            <v>-</v>
          </cell>
          <cell r="BR748" t="str">
            <v>-</v>
          </cell>
          <cell r="BS748" t="str">
            <v>-</v>
          </cell>
          <cell r="BT748" t="str">
            <v>นายวาทิต ไพรพนาดล</v>
          </cell>
          <cell r="BU748">
            <v>883165010385</v>
          </cell>
          <cell r="BV748" t="str">
            <v>1.นายวาทิต  ไพรพนาดล
2.นางสาวเบญจพร  วนากมลชัย
3.นายปวิตร  ไพรป่าโมกข์
4.นายสุนันท์  ไพรพาโชค</v>
          </cell>
          <cell r="BW748" t="str">
            <v>จำเลยที่ 1
คู่สมรสจำเลยที่ 1
จำเลยที่ 2
จำเลยที่ 3</v>
          </cell>
          <cell r="BX748" t="str">
            <v>1-5801-00053-98-3
1-5801-00063-57-1
1-5899-00095-01-8
1-5899-00007-40-2</v>
          </cell>
          <cell r="BY748"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8" t="str">
            <v>ไม่พบ</v>
          </cell>
          <cell r="CA748"/>
          <cell r="CB748">
            <v>3</v>
          </cell>
          <cell r="CC748"/>
          <cell r="CE748"/>
          <cell r="CF748"/>
          <cell r="CG748"/>
          <cell r="CH748"/>
        </row>
        <row r="749">
          <cell r="B749">
            <v>2214</v>
          </cell>
          <cell r="C749">
            <v>743</v>
          </cell>
          <cell r="D749">
            <v>9</v>
          </cell>
          <cell r="E749">
            <v>6</v>
          </cell>
          <cell r="F749">
            <v>2566</v>
          </cell>
          <cell r="G749">
            <v>800033668941</v>
          </cell>
          <cell r="H749" t="str">
            <v>นางสาว</v>
          </cell>
          <cell r="I749" t="str">
            <v>วีณา</v>
          </cell>
          <cell r="J749" t="str">
            <v>กองมงคล</v>
          </cell>
          <cell r="K749">
            <v>3559900101669</v>
          </cell>
          <cell r="L749" t="str">
            <v>ช้างม่อย</v>
          </cell>
          <cell r="M749" t="str">
            <v>เชียงใหม่ 1</v>
          </cell>
          <cell r="N749">
            <v>8</v>
          </cell>
          <cell r="O749" t="str">
            <v>สินเชื่อพัฒนาองค์กรชุมชน (รายบุคคล)</v>
          </cell>
          <cell r="P749" t="str">
            <v>1.บุคคลค้ำประกัน</v>
          </cell>
          <cell r="Q749">
            <v>323417.90999999997</v>
          </cell>
          <cell r="R749">
            <v>67126.05</v>
          </cell>
          <cell r="S749" t="str">
            <v>จังหวัดเชียงใหม่</v>
          </cell>
          <cell r="T749" t="str">
            <v>ผบE70</v>
          </cell>
          <cell r="U749">
            <v>2566</v>
          </cell>
          <cell r="V749" t="str">
            <v>ผบE359</v>
          </cell>
          <cell r="W749">
            <v>2566</v>
          </cell>
          <cell r="X749">
            <v>13</v>
          </cell>
          <cell r="Y749">
            <v>3</v>
          </cell>
          <cell r="Z749">
            <v>2566</v>
          </cell>
          <cell r="AA749"/>
          <cell r="AB749"/>
          <cell r="AC749"/>
          <cell r="AD749"/>
          <cell r="AE749"/>
          <cell r="AF749"/>
          <cell r="AG749"/>
          <cell r="AH749"/>
          <cell r="AI749"/>
          <cell r="AJ749"/>
          <cell r="AK749"/>
          <cell r="AL749"/>
          <cell r="AM749"/>
          <cell r="AN749"/>
          <cell r="AO749"/>
          <cell r="AP749"/>
          <cell r="AQ749"/>
          <cell r="BB749" t="str">
            <v>คำสั่งดำเนินการ9/6/2566//รายงานสืบทรัพย์วันที่ 19/9/2566</v>
          </cell>
          <cell r="BC749" t="str">
            <v/>
          </cell>
          <cell r="BD749" t="str">
            <v/>
          </cell>
          <cell r="BE749" t="str">
            <v/>
          </cell>
          <cell r="BF749" t="str">
            <v/>
          </cell>
          <cell r="BG749" t="str">
            <v/>
          </cell>
          <cell r="BH749" t="str">
            <v/>
          </cell>
          <cell r="BI749" t="str">
            <v/>
          </cell>
          <cell r="BJ749" t="str">
            <v/>
          </cell>
          <cell r="BK749" t="str">
            <v/>
          </cell>
          <cell r="BL749" t="str">
            <v/>
          </cell>
          <cell r="BM749" t="str">
            <v/>
          </cell>
          <cell r="BN749" t="str">
            <v/>
          </cell>
          <cell r="BO749" t="str">
            <v/>
          </cell>
          <cell r="BP749" t="str">
            <v/>
          </cell>
          <cell r="BQ749" t="str">
            <v/>
          </cell>
          <cell r="BR749" t="str">
            <v/>
          </cell>
          <cell r="BS749" t="str">
            <v/>
          </cell>
          <cell r="BT749" t="str">
            <v>นางสาววีณา กองมงคล</v>
          </cell>
          <cell r="BU749">
            <v>883165010784</v>
          </cell>
          <cell r="BV749" t="str">
            <v>1.นางสาววีณา  กองมงคล
2.นายศรายุทธ  แก้วยนต์
3.นายอาวุฒิ สุมัชยา
4.นางสังวาลย์  สุมัชยา</v>
          </cell>
          <cell r="BW749" t="str">
            <v>จำเลยที่ 1
จำเลยที่ 2
จำเลยที่ 3
คู่สมรสจำเลยที่ 3</v>
          </cell>
          <cell r="BX749" t="str">
            <v>3-5599-00101-66-9
3-5013-00788-41-1
3-5708-00114-36-1
3-5506-00300-86-2</v>
          </cell>
          <cell r="BY749"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49" t="str">
            <v>พบ</v>
          </cell>
          <cell r="CA749"/>
          <cell r="CB749">
            <v>4</v>
          </cell>
          <cell r="CC749"/>
          <cell r="CE749"/>
          <cell r="CF749"/>
          <cell r="CG749"/>
          <cell r="CH749"/>
        </row>
        <row r="750">
          <cell r="B750">
            <v>2215</v>
          </cell>
          <cell r="C750">
            <v>744</v>
          </cell>
          <cell r="D750">
            <v>13</v>
          </cell>
          <cell r="E750">
            <v>6</v>
          </cell>
          <cell r="F750">
            <v>2566</v>
          </cell>
          <cell r="G750">
            <v>800074090112</v>
          </cell>
          <cell r="H750" t="str">
            <v>นาย</v>
          </cell>
          <cell r="I750" t="str">
            <v>ศรัณย์</v>
          </cell>
          <cell r="J750" t="str">
            <v>พุทธเกิด</v>
          </cell>
          <cell r="K750">
            <v>1509901464947</v>
          </cell>
          <cell r="L750" t="str">
            <v>ช้างม่อย</v>
          </cell>
          <cell r="M750" t="str">
            <v>เชียงใหม่ 1</v>
          </cell>
          <cell r="N750">
            <v>8</v>
          </cell>
          <cell r="O750" t="str">
            <v>สินเชื่อธนาคารประชาชน</v>
          </cell>
          <cell r="P750" t="str">
            <v>1.บุคคลค้ำประกัน</v>
          </cell>
          <cell r="Q750">
            <v>107663.79</v>
          </cell>
          <cell r="R750">
            <v>43695.26</v>
          </cell>
          <cell r="S750" t="str">
            <v>แขวงเชียงใหม่</v>
          </cell>
          <cell r="T750" t="str">
            <v>ผบE1446</v>
          </cell>
          <cell r="U750">
            <v>2566</v>
          </cell>
          <cell r="V750" t="str">
            <v>ผบE3244</v>
          </cell>
          <cell r="W750">
            <v>2566</v>
          </cell>
          <cell r="X750">
            <v>16</v>
          </cell>
          <cell r="Y750">
            <v>5</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15-6-2566//รายงานผลสืบทรัพย์เมื่อวันที่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นายศรัณย์ พุทธเกิด</v>
          </cell>
          <cell r="BU750">
            <v>883163011762</v>
          </cell>
          <cell r="BV750" t="str">
            <v>1.นายศรัณย์  พุทธเกิด
2.นางสาวกนกวรรณ  ไชยหาญ
3.นายสุวิทย์  อินสุด
4.นางสาวอัมพร  กุลพรม</v>
          </cell>
          <cell r="BW750" t="str">
            <v>จำเลยที่ 1
คู่สมรสจำเลยที่ 1
จำเลยที่ 2
จำเลยที่ 3</v>
          </cell>
          <cell r="BX750" t="str">
            <v>1-5099-01464-94-7
3-5704-00890-58-5
5-5512-00006-45-0
3-5710-00318-37-1</v>
          </cell>
          <cell r="BY750"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0" t="str">
            <v>ไม่พบ</v>
          </cell>
          <cell r="CA750"/>
          <cell r="CB750">
            <v>4</v>
          </cell>
          <cell r="CC750"/>
          <cell r="CE750"/>
          <cell r="CF750"/>
          <cell r="CG750"/>
          <cell r="CH750"/>
        </row>
        <row r="751">
          <cell r="B751">
            <v>2216</v>
          </cell>
          <cell r="C751">
            <v>745</v>
          </cell>
          <cell r="D751">
            <v>8</v>
          </cell>
          <cell r="E751">
            <v>5</v>
          </cell>
          <cell r="F751">
            <v>2566</v>
          </cell>
          <cell r="G751" t="str">
            <v>800075596778
800042491038</v>
          </cell>
          <cell r="H751" t="str">
            <v>กองทุนหมู่บ้านสันป่าค่า หมู่ที่ 8</v>
          </cell>
          <cell r="I751" t="str">
            <v>วีณา</v>
          </cell>
          <cell r="J751" t="str">
            <v>กองมงคล</v>
          </cell>
          <cell r="K751">
            <v>3559900101669</v>
          </cell>
          <cell r="L751" t="str">
            <v>บ่อสร้าง</v>
          </cell>
          <cell r="M751" t="str">
            <v>เชียงใหม่ 1</v>
          </cell>
          <cell r="N751">
            <v>8</v>
          </cell>
          <cell r="O751" t="str">
            <v>สินเชื่อพัฒนาองค์กรชนบท</v>
          </cell>
          <cell r="P751" t="str">
            <v>1.บุคคลค้ำประกัน</v>
          </cell>
          <cell r="Q751">
            <v>1999614.88</v>
          </cell>
          <cell r="R751">
            <v>67126.05</v>
          </cell>
          <cell r="S751" t="str">
            <v>จังหวัดเชียงใหม่</v>
          </cell>
          <cell r="T751" t="str">
            <v>ผบ.1250</v>
          </cell>
          <cell r="U751">
            <v>2563</v>
          </cell>
          <cell r="V751" t="str">
            <v>ผบ.2211</v>
          </cell>
          <cell r="W751">
            <v>2563</v>
          </cell>
          <cell r="X751">
            <v>13</v>
          </cell>
          <cell r="Y751">
            <v>3</v>
          </cell>
          <cell r="Z751">
            <v>2566</v>
          </cell>
          <cell r="AA751">
            <v>8</v>
          </cell>
          <cell r="AB751">
            <v>9</v>
          </cell>
          <cell r="AC751">
            <v>2563</v>
          </cell>
          <cell r="AD751"/>
          <cell r="AE751"/>
          <cell r="AF751"/>
          <cell r="AG751"/>
          <cell r="AH751"/>
          <cell r="AI751"/>
          <cell r="AJ751"/>
          <cell r="AK751"/>
          <cell r="AL751"/>
          <cell r="AM751"/>
          <cell r="AN751"/>
          <cell r="AO751"/>
          <cell r="AP751"/>
          <cell r="AQ751"/>
          <cell r="BB751" t="str">
            <v>คำสั่งดำเนินการ24/3/2566//รายงานสืบทรัพย์วันที่ 19/9/2566</v>
          </cell>
          <cell r="BC751">
            <v>5400</v>
          </cell>
          <cell r="BD751">
            <v>27</v>
          </cell>
          <cell r="BE751">
            <v>3</v>
          </cell>
          <cell r="BF751">
            <v>2567</v>
          </cell>
          <cell r="BG751">
            <v>0</v>
          </cell>
          <cell r="BH751" t="str">
            <v>-</v>
          </cell>
          <cell r="BI751" t="str">
            <v>-</v>
          </cell>
          <cell r="BJ751" t="str">
            <v>-</v>
          </cell>
          <cell r="BK751">
            <v>0</v>
          </cell>
          <cell r="BL751">
            <v>4785</v>
          </cell>
          <cell r="BM751">
            <v>0</v>
          </cell>
          <cell r="BN751" t="str">
            <v/>
          </cell>
          <cell r="BO751" t="str">
            <v/>
          </cell>
          <cell r="BP751" t="str">
            <v/>
          </cell>
          <cell r="BQ751" t="str">
            <v>-</v>
          </cell>
          <cell r="BR751" t="str">
            <v>-</v>
          </cell>
          <cell r="BS751" t="str">
            <v>-</v>
          </cell>
          <cell r="BT751" t="str">
            <v xml:space="preserve">กองทุนหมู่บ้านสันป่าค่า หมู่ที่ 8 </v>
          </cell>
          <cell r="BU751">
            <v>883263011722</v>
          </cell>
          <cell r="BV751"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1"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1"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1"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1" t="str">
            <v>พบ</v>
          </cell>
          <cell r="CA751"/>
          <cell r="CB751">
            <v>4</v>
          </cell>
          <cell r="CC751"/>
          <cell r="CD751" t="str">
            <v xml:space="preserve">กองทุนหมู่บ้านสันป่าค่า หมู่ที่ 8 </v>
          </cell>
          <cell r="CE751"/>
          <cell r="CF751"/>
          <cell r="CG751"/>
          <cell r="CH751"/>
        </row>
        <row r="752">
          <cell r="B752">
            <v>2224</v>
          </cell>
          <cell r="C752">
            <v>746</v>
          </cell>
          <cell r="D752">
            <v>19</v>
          </cell>
          <cell r="E752">
            <v>6</v>
          </cell>
          <cell r="F752">
            <v>2566</v>
          </cell>
          <cell r="G752">
            <v>800074090112</v>
          </cell>
          <cell r="H752" t="str">
            <v>นาย</v>
          </cell>
          <cell r="I752" t="str">
            <v>สรวิชย์</v>
          </cell>
          <cell r="J752" t="str">
            <v>หิญชีระนันทน์</v>
          </cell>
          <cell r="K752">
            <v>3102000467028</v>
          </cell>
          <cell r="L752" t="str">
            <v>มหาวิทยาลัยเชียงใหม่</v>
          </cell>
          <cell r="M752" t="str">
            <v>เชียงใหม่ 2</v>
          </cell>
          <cell r="N752">
            <v>8</v>
          </cell>
          <cell r="O752" t="str">
            <v>เพื่อการบริโภค</v>
          </cell>
          <cell r="P752" t="str">
            <v>1.บุคคลค้ำประกัน</v>
          </cell>
          <cell r="Q752">
            <v>153595.54</v>
          </cell>
          <cell r="R752">
            <v>11370.28</v>
          </cell>
          <cell r="S752" t="str">
            <v>แขวงเชียงใหม่</v>
          </cell>
          <cell r="T752" t="str">
            <v>ผบ.91</v>
          </cell>
          <cell r="U752">
            <v>2557</v>
          </cell>
          <cell r="V752" t="str">
            <v>ผบ.1608</v>
          </cell>
          <cell r="W752">
            <v>2557</v>
          </cell>
          <cell r="X752">
            <v>16</v>
          </cell>
          <cell r="Y752">
            <v>5</v>
          </cell>
          <cell r="Z752">
            <v>2566</v>
          </cell>
          <cell r="AA752">
            <v>14</v>
          </cell>
          <cell r="AB752">
            <v>3</v>
          </cell>
          <cell r="AC752">
            <v>2557</v>
          </cell>
          <cell r="AD752"/>
          <cell r="AE752"/>
          <cell r="AF752"/>
          <cell r="AG752"/>
          <cell r="AH752"/>
          <cell r="AI752"/>
          <cell r="AJ752"/>
          <cell r="AK752"/>
          <cell r="AL752"/>
          <cell r="AM752"/>
          <cell r="AN752"/>
          <cell r="AO752"/>
          <cell r="AP752"/>
          <cell r="AQ752"/>
          <cell r="BB752" t="str">
            <v>มีคำสั่งสืบทรัพย์วันที่ 19/6/2566//รายงานผลสืบวันที่ 4/11/2566</v>
          </cell>
          <cell r="BC752" t="str">
            <v/>
          </cell>
          <cell r="BD752" t="str">
            <v/>
          </cell>
          <cell r="BE752" t="str">
            <v/>
          </cell>
          <cell r="BF752" t="str">
            <v/>
          </cell>
          <cell r="BG752" t="str">
            <v/>
          </cell>
          <cell r="BH752" t="str">
            <v/>
          </cell>
          <cell r="BI752" t="str">
            <v/>
          </cell>
          <cell r="BJ752" t="str">
            <v/>
          </cell>
          <cell r="BK752" t="str">
            <v/>
          </cell>
          <cell r="BL752" t="str">
            <v/>
          </cell>
          <cell r="BM752" t="str">
            <v/>
          </cell>
          <cell r="BN752" t="str">
            <v/>
          </cell>
          <cell r="BO752" t="str">
            <v/>
          </cell>
          <cell r="BP752" t="str">
            <v/>
          </cell>
          <cell r="BQ752" t="str">
            <v/>
          </cell>
          <cell r="BR752" t="str">
            <v/>
          </cell>
          <cell r="BS752" t="str">
            <v/>
          </cell>
          <cell r="BT752" t="str">
            <v>นายสรวิชย์ หิญชีระนันทน์</v>
          </cell>
          <cell r="BU752">
            <v>0</v>
          </cell>
          <cell r="BV752" t="str">
            <v xml:space="preserve">1. นายสรวิชย์ หิญชีระนันท์
2.นางอรพรรณ หิญชีระนันท์
3.นายชูชาติ คงเทศน์
4.นางสาวปราวีณา ทินกร ณ อยุธยา </v>
          </cell>
          <cell r="BW752" t="str">
            <v>จำเลยที่ 1
คู่สมรสจำเลยที่ 1
จำเลยที่ 2
คู่สมรสจำเลยที่ 2</v>
          </cell>
          <cell r="BX752" t="str">
            <v>3-1020-00467-02-8
3-5099-01230-07-1
3-5307-00190-36-8
3-6599-00633-17-1</v>
          </cell>
          <cell r="BY752"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2" t="str">
            <v>พบทรัพย์</v>
          </cell>
          <cell r="CA752"/>
          <cell r="CB752">
            <v>4</v>
          </cell>
          <cell r="CC752"/>
          <cell r="CD752" t="str">
            <v>นายสรวิชย์ หิญชีระนันทน์</v>
          </cell>
          <cell r="CE752"/>
          <cell r="CF752"/>
          <cell r="CG752"/>
          <cell r="CH752"/>
        </row>
        <row r="753">
          <cell r="B753">
            <v>2225</v>
          </cell>
          <cell r="C753">
            <v>747</v>
          </cell>
          <cell r="D753">
            <v>26</v>
          </cell>
          <cell r="E753">
            <v>5</v>
          </cell>
          <cell r="F753">
            <v>2566</v>
          </cell>
          <cell r="G753">
            <v>800069384694</v>
          </cell>
          <cell r="H753" t="str">
            <v>นาย</v>
          </cell>
          <cell r="I753" t="str">
            <v>จิรพงค์</v>
          </cell>
          <cell r="J753" t="str">
            <v>เรือนกูล</v>
          </cell>
          <cell r="K753">
            <v>3560500050872</v>
          </cell>
          <cell r="L753" t="str">
            <v>มหาวิทยาลัยเชียงใหม่</v>
          </cell>
          <cell r="M753" t="str">
            <v>เชียงใหม่ 2</v>
          </cell>
          <cell r="N753">
            <v>8</v>
          </cell>
          <cell r="O753" t="str">
            <v>สินเชื่อธนาคารประชาชน</v>
          </cell>
          <cell r="P753" t="str">
            <v>1.บุคคลค้ำประกัน</v>
          </cell>
          <cell r="Q753">
            <v>114261</v>
          </cell>
          <cell r="R753"/>
          <cell r="S753" t="str">
            <v>แขวงลำปาง</v>
          </cell>
          <cell r="T753" t="str">
            <v>ผบE709</v>
          </cell>
          <cell r="U753">
            <v>2566</v>
          </cell>
          <cell r="V753" t="str">
            <v>ผบE1493</v>
          </cell>
          <cell r="W753">
            <v>2566</v>
          </cell>
          <cell r="X753">
            <v>4</v>
          </cell>
          <cell r="Y753">
            <v>4</v>
          </cell>
          <cell r="Z753">
            <v>2566</v>
          </cell>
          <cell r="AA753">
            <v>8</v>
          </cell>
          <cell r="AB753">
            <v>9</v>
          </cell>
          <cell r="AC753">
            <v>2563</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26/05/2566//รายงานผลสืบทรัพย์วันที่ 24/10/2566</v>
          </cell>
          <cell r="BC753">
            <v>900</v>
          </cell>
          <cell r="BD753">
            <v>10</v>
          </cell>
          <cell r="BE753">
            <v>6</v>
          </cell>
          <cell r="BF753">
            <v>2567</v>
          </cell>
          <cell r="BG753">
            <v>0</v>
          </cell>
          <cell r="BH753" t="str">
            <v>-</v>
          </cell>
          <cell r="BI753" t="str">
            <v>-</v>
          </cell>
          <cell r="BJ753" t="str">
            <v>-</v>
          </cell>
          <cell r="BK753">
            <v>0</v>
          </cell>
          <cell r="BL753">
            <v>1480</v>
          </cell>
          <cell r="BM753">
            <v>0</v>
          </cell>
          <cell r="BN753" t="str">
            <v/>
          </cell>
          <cell r="BO753" t="str">
            <v/>
          </cell>
          <cell r="BP753" t="str">
            <v/>
          </cell>
          <cell r="BQ753" t="str">
            <v>-</v>
          </cell>
          <cell r="BR753" t="str">
            <v>-</v>
          </cell>
          <cell r="BS753" t="str">
            <v>-</v>
          </cell>
          <cell r="BT753" t="str">
            <v>นายจิรพงค์ เรือนกูล</v>
          </cell>
          <cell r="BU753">
            <v>883265010538</v>
          </cell>
          <cell r="BV753" t="str">
            <v xml:space="preserve">1.นายจิรพงค์ เรือนกูล
2.นายพงศธร วิสาพรม
3.นางสาวธันย์ชนก เครือปินตา
</v>
          </cell>
          <cell r="BW753" t="str">
            <v>จำเลยที่ 1
จำเลยที่ 2
จำเลยที่ 3</v>
          </cell>
          <cell r="BX753" t="str">
            <v>3-5605-00050-87-2
3-5201-00405-74-6
1-5299-00622-67-1</v>
          </cell>
          <cell r="BY753"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3" t="str">
            <v>พบทรัพย์</v>
          </cell>
          <cell r="CA753"/>
          <cell r="CB753">
            <v>3</v>
          </cell>
          <cell r="CC753"/>
          <cell r="CD753" t="str">
            <v>นายจิรพงค์ เรือนกูล</v>
          </cell>
          <cell r="CE753">
            <v>243307</v>
          </cell>
          <cell r="CF753"/>
          <cell r="CG753"/>
          <cell r="CH753"/>
          <cell r="CI753"/>
          <cell r="CJ753"/>
          <cell r="CK753"/>
          <cell r="CL753"/>
          <cell r="CM753"/>
          <cell r="CN753"/>
          <cell r="CO753"/>
        </row>
        <row r="754">
          <cell r="B754">
            <v>2226</v>
          </cell>
          <cell r="C754">
            <v>748</v>
          </cell>
          <cell r="D754">
            <v>30</v>
          </cell>
          <cell r="E754">
            <v>5</v>
          </cell>
          <cell r="F754">
            <v>2566</v>
          </cell>
          <cell r="G754" t="str">
            <v>800108323901,
800073915970</v>
          </cell>
          <cell r="H754" t="str">
            <v>นางสาว</v>
          </cell>
          <cell r="I754" t="str">
            <v xml:space="preserve">สุจิน </v>
          </cell>
          <cell r="J754" t="str">
            <v>จันทร์ปาง</v>
          </cell>
          <cell r="K754">
            <v>3509901239672</v>
          </cell>
          <cell r="L754" t="str">
            <v>แม่แตง</v>
          </cell>
          <cell r="M754" t="str">
            <v>เชียงใหม่ 2</v>
          </cell>
          <cell r="N754">
            <v>8</v>
          </cell>
          <cell r="O754" t="str">
            <v>สินเชื่อธนาคารประชาชน, สินเชื่อแก้ไขปัญหาหนี้นอกระบบ</v>
          </cell>
          <cell r="P754" t="str">
            <v>1.บุคคลค้ำประกัน</v>
          </cell>
          <cell r="Q754">
            <v>52034.94</v>
          </cell>
          <cell r="R754">
            <v>8924.25</v>
          </cell>
          <cell r="S754" t="str">
            <v>แขวงเชียงดาว</v>
          </cell>
          <cell r="T754" t="str">
            <v>ผบE148</v>
          </cell>
          <cell r="U754">
            <v>2566</v>
          </cell>
          <cell r="V754" t="str">
            <v>ผบE262</v>
          </cell>
          <cell r="W754">
            <v>2566</v>
          </cell>
          <cell r="X754">
            <v>20</v>
          </cell>
          <cell r="Y754">
            <v>4</v>
          </cell>
          <cell r="Z754">
            <v>2566</v>
          </cell>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30/05/2566//รายงานสืบทรัพย์วันที่ 18/10/2566</v>
          </cell>
          <cell r="BC754">
            <v>600</v>
          </cell>
          <cell r="BD754">
            <v>10</v>
          </cell>
          <cell r="BE754">
            <v>6</v>
          </cell>
          <cell r="BF754">
            <v>2567</v>
          </cell>
          <cell r="BG754">
            <v>0</v>
          </cell>
          <cell r="BH754" t="str">
            <v>-</v>
          </cell>
          <cell r="BI754" t="str">
            <v>-</v>
          </cell>
          <cell r="BJ754" t="str">
            <v>-</v>
          </cell>
          <cell r="BK754">
            <v>0</v>
          </cell>
          <cell r="BL754">
            <v>575</v>
          </cell>
          <cell r="BM754">
            <v>0</v>
          </cell>
          <cell r="BN754" t="str">
            <v/>
          </cell>
          <cell r="BO754" t="str">
            <v/>
          </cell>
          <cell r="BP754" t="str">
            <v/>
          </cell>
          <cell r="BQ754" t="str">
            <v>-</v>
          </cell>
          <cell r="BR754" t="str">
            <v>-</v>
          </cell>
          <cell r="BS754" t="str">
            <v>-</v>
          </cell>
          <cell r="BT754" t="str">
            <v>นางสาวสุจิน  จันทร์ปาง</v>
          </cell>
          <cell r="BU754">
            <v>883256010863</v>
          </cell>
          <cell r="BV754" t="str">
            <v xml:space="preserve">1.นางสาวสุจิน จันทร์ปาง
2.นายงสาวสมศรี สุวรรณ์
</v>
          </cell>
          <cell r="BW754" t="str">
            <v>จำเลยที่ 1
จำเลยที่ 2</v>
          </cell>
          <cell r="BX754" t="str">
            <v>3-5099-01239-67-2
3-5007-00623-46-9</v>
          </cell>
          <cell r="BY754" t="str">
            <v>-ไม่พบว่ากรรมสิทธิ์ในที่ดิน อ.แม่แตง จ.เชียงใหม่
-ไม่พบว่ากรรมสิทธิ์ในที่ดิน อ.แม่แตง จ.เชียงใหม่</v>
          </cell>
          <cell r="BZ754" t="str">
            <v>ไม่พบ</v>
          </cell>
          <cell r="CA754"/>
          <cell r="CB754">
            <v>2</v>
          </cell>
          <cell r="CC754"/>
          <cell r="CD754" t="str">
            <v>นางสาวสุจิน  จันทร์ปาง</v>
          </cell>
          <cell r="CE754">
            <v>243312</v>
          </cell>
          <cell r="CF754"/>
          <cell r="CG754"/>
          <cell r="CH754"/>
          <cell r="CI754"/>
          <cell r="CJ754"/>
          <cell r="CK754"/>
          <cell r="CL754"/>
          <cell r="CM754"/>
          <cell r="CN754"/>
          <cell r="CO754"/>
        </row>
        <row r="755">
          <cell r="B755">
            <v>2227</v>
          </cell>
          <cell r="C755">
            <v>749</v>
          </cell>
          <cell r="D755">
            <v>26</v>
          </cell>
          <cell r="E755">
            <v>4</v>
          </cell>
          <cell r="F755">
            <v>2566</v>
          </cell>
          <cell r="G755">
            <v>800072203816</v>
          </cell>
          <cell r="H755" t="str">
            <v>นาย</v>
          </cell>
          <cell r="I755" t="str">
            <v>เทพโยธิน</v>
          </cell>
          <cell r="J755" t="str">
            <v>พันธง</v>
          </cell>
          <cell r="K755">
            <v>3500700429395</v>
          </cell>
          <cell r="L755" t="str">
            <v>แม่ริม</v>
          </cell>
          <cell r="M755" t="str">
            <v>เชียงใหม่ 2</v>
          </cell>
          <cell r="N755">
            <v>8</v>
          </cell>
          <cell r="O755" t="str">
            <v>สินเชื่อธนาคารประชาชน</v>
          </cell>
          <cell r="P755" t="str">
            <v>1.บุคคลค้ำประกัน</v>
          </cell>
          <cell r="Q755">
            <v>126786.65</v>
          </cell>
          <cell r="R755">
            <v>37805.64</v>
          </cell>
          <cell r="S755" t="str">
            <v>แขวงเชียงใหม่</v>
          </cell>
          <cell r="T755" t="str">
            <v>ผบE3553</v>
          </cell>
          <cell r="U755">
            <v>2565</v>
          </cell>
          <cell r="V755" t="str">
            <v>ผบE7106</v>
          </cell>
          <cell r="W755">
            <v>2565</v>
          </cell>
          <cell r="X755">
            <v>4</v>
          </cell>
          <cell r="Y755">
            <v>10</v>
          </cell>
          <cell r="Z755">
            <v>2566</v>
          </cell>
          <cell r="AA755">
            <v>4</v>
          </cell>
          <cell r="AB755">
            <v>10</v>
          </cell>
          <cell r="AC755">
            <v>2565</v>
          </cell>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คำสั่งสืบวันที่ 26/04/2566//สืบแล้ว รายงานผลสืบวันที่ 10/11/2566</v>
          </cell>
          <cell r="BC755" t="str">
            <v/>
          </cell>
          <cell r="BD755" t="str">
            <v/>
          </cell>
          <cell r="BE755" t="str">
            <v/>
          </cell>
          <cell r="BF755" t="str">
            <v/>
          </cell>
          <cell r="BG755" t="str">
            <v/>
          </cell>
          <cell r="BH755" t="str">
            <v/>
          </cell>
          <cell r="BI755" t="str">
            <v/>
          </cell>
          <cell r="BJ755" t="str">
            <v/>
          </cell>
          <cell r="BK755" t="str">
            <v/>
          </cell>
          <cell r="BL755" t="str">
            <v/>
          </cell>
          <cell r="BM755" t="str">
            <v/>
          </cell>
          <cell r="BN755" t="str">
            <v/>
          </cell>
          <cell r="BO755" t="str">
            <v/>
          </cell>
          <cell r="BP755" t="str">
            <v/>
          </cell>
          <cell r="BQ755" t="str">
            <v/>
          </cell>
          <cell r="BR755" t="str">
            <v/>
          </cell>
          <cell r="BS755" t="str">
            <v/>
          </cell>
          <cell r="BT755" t="str">
            <v>นายเทพโยธิน พันธง</v>
          </cell>
          <cell r="BU755">
            <v>883265010391</v>
          </cell>
          <cell r="BV755" t="str">
            <v>1.นายเทพโยธิน พันธง
2.นายสมศักดิ์ บุญมี
3.นายภัทรพงศ์ เจริญสุวรรณ
4.นางสาวนฤมล อุโณ</v>
          </cell>
          <cell r="BW755" t="str">
            <v>จำเลยที่ 1
จำเลยที่ 2
จำเลยที่ 3
คู่สมรสจำเลยที่ 3</v>
          </cell>
          <cell r="BX755" t="str">
            <v>3-5007-00429-39-5
3-5007-00183-07-8
3-5007-00413-55-3
3-5006-00024-49-1</v>
          </cell>
          <cell r="BY755"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5" t="str">
            <v>พบทรัพย์</v>
          </cell>
          <cell r="CA755"/>
          <cell r="CB755">
            <v>4</v>
          </cell>
          <cell r="CC755"/>
          <cell r="CD755" t="str">
            <v>นายเทพโยธิน พันธง</v>
          </cell>
          <cell r="CE755">
            <v>243064</v>
          </cell>
          <cell r="CF755">
            <v>243258</v>
          </cell>
          <cell r="CG755"/>
          <cell r="CH755"/>
          <cell r="CI755"/>
          <cell r="CJ755"/>
          <cell r="CK755"/>
          <cell r="CL755"/>
          <cell r="CM755"/>
          <cell r="CN755"/>
          <cell r="CO755"/>
        </row>
        <row r="756">
          <cell r="B756">
            <v>2228</v>
          </cell>
          <cell r="C756">
            <v>750</v>
          </cell>
          <cell r="D756">
            <v>30</v>
          </cell>
          <cell r="E756">
            <v>5</v>
          </cell>
          <cell r="F756">
            <v>2566</v>
          </cell>
          <cell r="G756">
            <v>800044227786</v>
          </cell>
          <cell r="H756" t="str">
            <v>นาง</v>
          </cell>
          <cell r="I756" t="str">
            <v>กำไร</v>
          </cell>
          <cell r="J756" t="str">
            <v>หวานฉ่ำ</v>
          </cell>
          <cell r="K756">
            <v>3650500695238</v>
          </cell>
          <cell r="L756" t="str">
            <v>บวกครกหลวง</v>
          </cell>
          <cell r="M756" t="str">
            <v>เชียงใหม่ 3</v>
          </cell>
          <cell r="N756">
            <v>8</v>
          </cell>
          <cell r="O756" t="str">
            <v>องค์กรชุมชน</v>
          </cell>
          <cell r="P756" t="str">
            <v>1.บุคคลค้ำประกัน</v>
          </cell>
          <cell r="Q756">
            <v>135550.94</v>
          </cell>
          <cell r="R756">
            <v>8924.25</v>
          </cell>
          <cell r="S756" t="str">
            <v>แขวงเชียงใหม่</v>
          </cell>
          <cell r="T756" t="str">
            <v>ผบ13005</v>
          </cell>
          <cell r="U756">
            <v>2559</v>
          </cell>
          <cell r="V756" t="str">
            <v>ผบ1812</v>
          </cell>
          <cell r="W756">
            <v>2560</v>
          </cell>
          <cell r="X756">
            <v>20</v>
          </cell>
          <cell r="Y756">
            <v>4</v>
          </cell>
          <cell r="Z756">
            <v>2566</v>
          </cell>
          <cell r="AA756">
            <v>18</v>
          </cell>
          <cell r="AB756">
            <v>4</v>
          </cell>
          <cell r="AC756">
            <v>2560</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คำสั่งดำเนินการ 8/5/2566//รายงานสืบทรัพย์วันที่ 25/9/2566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นางกำไร หวานฉ่ำ</v>
          </cell>
          <cell r="BU756">
            <v>823659010672</v>
          </cell>
          <cell r="BV756"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6" t="str">
            <v>จำเลยที่ 1
คู่สมรสจำเลยที่ 1
จำเลยที่ 2
คู่สมรสจำเลยที่ 2
จำเลยที่ 3
คู่สมรสจำเลยที่ 3</v>
          </cell>
          <cell r="BX756" t="str">
            <v>3-6506-00695-23-8
3-5308-00501-66-7
5-1014-00004-34-9
3-1014-00471-65-0
3-5711-00522-38-7
3-5701-01664-37-1</v>
          </cell>
          <cell r="BY75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6" t="str">
            <v>ไม่พบ</v>
          </cell>
          <cell r="CA756"/>
          <cell r="CB756">
            <v>2</v>
          </cell>
          <cell r="CC756"/>
          <cell r="CD756" t="str">
            <v>นางสาวสุจิน  จันทร์ปาง</v>
          </cell>
          <cell r="CE756">
            <v>243312</v>
          </cell>
          <cell r="CF756"/>
          <cell r="CG756"/>
          <cell r="CH756"/>
          <cell r="CI756"/>
          <cell r="CJ756"/>
          <cell r="CK756"/>
          <cell r="CL756"/>
          <cell r="CM756"/>
          <cell r="CN756"/>
          <cell r="CO756"/>
        </row>
        <row r="757">
          <cell r="B757">
            <v>2229</v>
          </cell>
          <cell r="C757">
            <v>751</v>
          </cell>
          <cell r="D757">
            <v>26</v>
          </cell>
          <cell r="E757">
            <v>4</v>
          </cell>
          <cell r="F757">
            <v>2566</v>
          </cell>
          <cell r="G757">
            <v>800034550700</v>
          </cell>
          <cell r="H757" t="str">
            <v>นางสาว</v>
          </cell>
          <cell r="I757" t="str">
            <v>ชนัดดา</v>
          </cell>
          <cell r="J757" t="str">
            <v>รอดกระแสร์</v>
          </cell>
          <cell r="K757" t="str">
            <v>3-5899-00031-45-8</v>
          </cell>
          <cell r="L757" t="str">
            <v>หางดง</v>
          </cell>
          <cell r="M757" t="str">
            <v>เชียงใหม่ 3</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ผบ.8958</v>
          </cell>
          <cell r="W757">
            <v>2557</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 xml:space="preserve"> </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นางสาวชนัดดา รอดกระแสร์</v>
          </cell>
          <cell r="BU757">
            <v>0</v>
          </cell>
          <cell r="BV757" t="str">
            <v xml:space="preserve">1.นางสาวชนัดดา  รอดกระแสร์
2.นายวุฒิพล  สมยา
3.นายดนัย  หนุนชาติ
4.นางอรพิน  จันทร์โม
5.นายธนกร  ยุติการ
</v>
          </cell>
          <cell r="BW757" t="str">
            <v xml:space="preserve">จำเลยที่ 1
คู่สมรสจำเลยที่ 1
จำเลยที่ 2
จำเลยที่ 3
คู่สมรสจำเลยที่ 3
</v>
          </cell>
          <cell r="BX757" t="str">
            <v>3-5899-00031-45-8
3-5099-00524-78-1
3-5801-00164-42-1
3-5017-00029-21-5
5-4712-00042-86-4</v>
          </cell>
          <cell r="BY75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7" t="str">
            <v>ไม่พบทรัพย์</v>
          </cell>
          <cell r="CA757"/>
          <cell r="CB757">
            <v>4</v>
          </cell>
          <cell r="CC757"/>
          <cell r="CD757" t="str">
            <v>นางสาวชนัดดา รอดกระแสร์</v>
          </cell>
          <cell r="CE757">
            <v>243064</v>
          </cell>
          <cell r="CF757">
            <v>243258</v>
          </cell>
          <cell r="CG757"/>
          <cell r="CH757"/>
          <cell r="CI757"/>
          <cell r="CJ757"/>
          <cell r="CK757"/>
          <cell r="CL757"/>
          <cell r="CM757"/>
          <cell r="CN757"/>
          <cell r="CO757"/>
        </row>
        <row r="758">
          <cell r="B758">
            <v>2230</v>
          </cell>
          <cell r="C758">
            <v>752</v>
          </cell>
          <cell r="D758">
            <v>25</v>
          </cell>
          <cell r="E758">
            <v>4</v>
          </cell>
          <cell r="F758">
            <v>2566</v>
          </cell>
          <cell r="G758">
            <v>800106183729</v>
          </cell>
          <cell r="H758" t="str">
            <v>นาย</v>
          </cell>
          <cell r="I758" t="str">
            <v>สุเมธ</v>
          </cell>
          <cell r="J758" t="str">
            <v>บุญพากเพียร</v>
          </cell>
          <cell r="K758">
            <v>1509901113192</v>
          </cell>
          <cell r="L758" t="str">
            <v>จอมทอง</v>
          </cell>
          <cell r="M758" t="str">
            <v>เชียงใหม่ 3</v>
          </cell>
          <cell r="N758">
            <v>8</v>
          </cell>
          <cell r="O758" t="str">
            <v>สินเชื่อธนาคารประชาชน</v>
          </cell>
          <cell r="P758" t="str">
            <v>2.หลักทรัพย์ค้ำประกัน</v>
          </cell>
          <cell r="Q758">
            <v>173461.98</v>
          </cell>
          <cell r="R758">
            <v>9083.58</v>
          </cell>
          <cell r="S758" t="str">
            <v>แขวงเชียงใหม่</v>
          </cell>
          <cell r="T758" t="str">
            <v>ผบE5226</v>
          </cell>
          <cell r="U758">
            <v>2565</v>
          </cell>
          <cell r="V758" t="str">
            <v>ผบE8509</v>
          </cell>
          <cell r="W758">
            <v>2565</v>
          </cell>
          <cell r="X758"/>
          <cell r="Y758"/>
          <cell r="Z758"/>
          <cell r="AA758">
            <v>28</v>
          </cell>
          <cell r="AB758">
            <v>11</v>
          </cell>
          <cell r="AC758">
            <v>2565</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สั่งสืบทรัพย์วันที่ 25/4/2566//สืบแล้ว รายงานผลวันที่ 10/11/2566</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นายสุเมธ บุญพากเพียร</v>
          </cell>
          <cell r="BU758">
            <v>888165010036</v>
          </cell>
          <cell r="BV758" t="str">
            <v>1.นายสุเมธ บุญพากเพียร</v>
          </cell>
          <cell r="BW758" t="str">
            <v>จำเลยที่ 1</v>
          </cell>
          <cell r="BX758" t="str">
            <v>1-5099-01113-19-2</v>
          </cell>
          <cell r="BY758" t="str">
            <v>-ไม่พบว่ามีกรรมสิทธิ์ในที่ดิน อ.ดอยหล่อ จ.เชียงใหม่
-ไม่พบว่ามีกรรมสิทธิ์ในที่ดิน อ.จอมทอง จ.เชียงใหม่</v>
          </cell>
          <cell r="BZ758" t="str">
            <v>ไม่พบทรัพย์</v>
          </cell>
          <cell r="CA758"/>
          <cell r="CB758">
            <v>1</v>
          </cell>
          <cell r="CC758"/>
          <cell r="CD758"/>
          <cell r="CE758"/>
          <cell r="CF758"/>
          <cell r="CG758"/>
          <cell r="CH758"/>
          <cell r="CI758"/>
          <cell r="CJ758"/>
          <cell r="CK758"/>
          <cell r="CL758"/>
          <cell r="CM758"/>
          <cell r="CN758"/>
          <cell r="CO758"/>
        </row>
        <row r="759">
          <cell r="B759">
            <v>2231</v>
          </cell>
          <cell r="C759">
            <v>753</v>
          </cell>
          <cell r="D759">
            <v>25</v>
          </cell>
          <cell r="E759">
            <v>4</v>
          </cell>
          <cell r="F759">
            <v>2566</v>
          </cell>
          <cell r="G759">
            <v>800093961830</v>
          </cell>
          <cell r="H759" t="str">
            <v>นางสาว</v>
          </cell>
          <cell r="I759" t="str">
            <v>วาสนา</v>
          </cell>
          <cell r="J759" t="str">
            <v>ปฐมนิมิตร</v>
          </cell>
          <cell r="K759">
            <v>3510101309651</v>
          </cell>
          <cell r="L759" t="str">
            <v>ดอยเต่า</v>
          </cell>
          <cell r="M759" t="str">
            <v>เชียงใหม่ 3</v>
          </cell>
          <cell r="N759">
            <v>8</v>
          </cell>
          <cell r="O759" t="str">
            <v>สินเชื่อแก้ไขปัญหาหนี้นอกระบบPSAระยะที่2</v>
          </cell>
          <cell r="P759" t="str">
            <v>1.บุคคลค้ำประกัน</v>
          </cell>
          <cell r="Q759">
            <v>45914</v>
          </cell>
          <cell r="R759">
            <v>11203.15</v>
          </cell>
          <cell r="S759" t="str">
            <v>จังหวัดลำพูน</v>
          </cell>
          <cell r="T759" t="str">
            <v>ผบE1896</v>
          </cell>
          <cell r="U759">
            <v>2564</v>
          </cell>
          <cell r="V759" t="str">
            <v>ผบE322</v>
          </cell>
          <cell r="W759">
            <v>2565</v>
          </cell>
          <cell r="X759">
            <v>21</v>
          </cell>
          <cell r="Y759">
            <v>2</v>
          </cell>
          <cell r="Z759">
            <v>2565</v>
          </cell>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มีคำสั่งสืบทรัพย์วันที่ 25/04/2566//สืบแล้ว รายงานผลสืบวันที่ 13/11/2566</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นางสาววาสนา ปฐมนิมิตร</v>
          </cell>
          <cell r="BU759">
            <v>888164010460</v>
          </cell>
          <cell r="BV759" t="str">
            <v>1.นางสาววาสนา ปฐมนิมิตร
2.นางสาวกาญจนา ปฐมนิมิตร</v>
          </cell>
          <cell r="BW759" t="str">
            <v>จำเลยที่ 1
จำเลยที่ 2</v>
          </cell>
          <cell r="BX759" t="str">
            <v>3-5101-01309-650-1
1-5052-00003-89-3</v>
          </cell>
          <cell r="BY759"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59" t="str">
            <v>ไม่พบทรัพย์</v>
          </cell>
          <cell r="CA759"/>
          <cell r="CB759">
            <v>2</v>
          </cell>
          <cell r="CC759"/>
          <cell r="CD759" t="str">
            <v>นางสาวชนัดดา รอดกระแสร์</v>
          </cell>
          <cell r="CE759"/>
          <cell r="CF759"/>
          <cell r="CG759"/>
          <cell r="CH759"/>
          <cell r="CI759"/>
          <cell r="CJ759"/>
          <cell r="CK759"/>
          <cell r="CL759"/>
          <cell r="CM759"/>
          <cell r="CN759"/>
          <cell r="CO759"/>
        </row>
        <row r="760">
          <cell r="B760">
            <v>2232</v>
          </cell>
          <cell r="C760">
            <v>754</v>
          </cell>
          <cell r="D760">
            <v>25</v>
          </cell>
          <cell r="E760">
            <v>4</v>
          </cell>
          <cell r="F760">
            <v>2566</v>
          </cell>
          <cell r="G760">
            <v>800094730440</v>
          </cell>
          <cell r="H760" t="str">
            <v>นาย</v>
          </cell>
          <cell r="I760" t="str">
            <v>ธีระยุทธ</v>
          </cell>
          <cell r="J760" t="str">
            <v>สุริยา</v>
          </cell>
          <cell r="K760">
            <v>3500600078744</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41660</v>
          </cell>
          <cell r="R760">
            <v>7927.47</v>
          </cell>
          <cell r="S760" t="str">
            <v>แขวงเชียงใหม่</v>
          </cell>
          <cell r="T760" t="str">
            <v>ผบE242</v>
          </cell>
          <cell r="U760">
            <v>2565</v>
          </cell>
          <cell r="V760" t="str">
            <v>ผบE3885</v>
          </cell>
          <cell r="W760">
            <v>2565</v>
          </cell>
          <cell r="X760">
            <v>21</v>
          </cell>
          <cell r="Y760">
            <v>6</v>
          </cell>
          <cell r="Z760">
            <v>2565</v>
          </cell>
          <cell r="AA760">
            <v>28</v>
          </cell>
          <cell r="AB760">
            <v>11</v>
          </cell>
          <cell r="AC760">
            <v>2565</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17/11/2566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นายธีระยุทธ สุริยา</v>
          </cell>
          <cell r="BU760">
            <v>888164010454</v>
          </cell>
          <cell r="BV760" t="str">
            <v>1.นายธีระยุทธ สุริยา
2.นางสาวหทัยกาญจน์ ศรีนวลอ้าย
3.นางสาวมลณภา ศรีนวลอ้าย</v>
          </cell>
          <cell r="BW760" t="str">
            <v>จำเลยที่ 1
คู่สมรสจำเลยที่ 1
จำเลยที่ 2</v>
          </cell>
          <cell r="BX760" t="str">
            <v>3-5006-00078-74-4
3-5015-00223-14-0
3-5015-00220-26-4</v>
          </cell>
          <cell r="BY760"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0" t="str">
            <v>พบทรัพย์</v>
          </cell>
          <cell r="CA760"/>
          <cell r="CB760">
            <v>1</v>
          </cell>
          <cell r="CC760"/>
          <cell r="CD760"/>
          <cell r="CE760"/>
          <cell r="CF760"/>
          <cell r="CG760"/>
          <cell r="CH760"/>
          <cell r="CI760"/>
          <cell r="CJ760"/>
          <cell r="CK760"/>
          <cell r="CL760"/>
          <cell r="CM760"/>
          <cell r="CN760"/>
          <cell r="CO760"/>
        </row>
        <row r="761">
          <cell r="B761">
            <v>2233</v>
          </cell>
          <cell r="C761">
            <v>755</v>
          </cell>
          <cell r="D761">
            <v>25</v>
          </cell>
          <cell r="E761">
            <v>4</v>
          </cell>
          <cell r="F761">
            <v>2566</v>
          </cell>
          <cell r="G761">
            <v>800125269434</v>
          </cell>
          <cell r="H761" t="str">
            <v>นาย</v>
          </cell>
          <cell r="I761" t="str">
            <v>จรินเดช</v>
          </cell>
          <cell r="J761" t="str">
            <v>ศรีสถิตย์ธรรม</v>
          </cell>
          <cell r="K761">
            <v>1580100058144</v>
          </cell>
          <cell r="L761" t="str">
            <v>จอมทอง</v>
          </cell>
          <cell r="M761" t="str">
            <v>เชียงใหม่ 3</v>
          </cell>
          <cell r="N761">
            <v>8</v>
          </cell>
          <cell r="O761" t="str">
            <v>สินเชื่อผู้รายได้ประจำ Covid-19 (PSA)</v>
          </cell>
          <cell r="P761" t="str">
            <v>1.บุคคลค้ำประกัน</v>
          </cell>
          <cell r="Q761">
            <v>47222</v>
          </cell>
          <cell r="R761">
            <v>3097.69</v>
          </cell>
          <cell r="S761" t="str">
            <v>จังหวัดฮอด</v>
          </cell>
          <cell r="T761" t="str">
            <v>ผบE425</v>
          </cell>
          <cell r="U761">
            <v>2565</v>
          </cell>
          <cell r="V761" t="str">
            <v>ผบE550</v>
          </cell>
          <cell r="W761">
            <v>2565</v>
          </cell>
          <cell r="X761">
            <v>21</v>
          </cell>
          <cell r="Y761">
            <v>2</v>
          </cell>
          <cell r="Z761">
            <v>2565</v>
          </cell>
          <cell r="AA761">
            <v>27</v>
          </cell>
          <cell r="AB761">
            <v>7</v>
          </cell>
          <cell r="AC761">
            <v>2565</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นายจรินเดช ศรีสถิตย์ธรรม</v>
          </cell>
          <cell r="BU761">
            <v>888165010028</v>
          </cell>
          <cell r="BV761"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1" t="str">
            <v xml:space="preserve">จำเลยที่ 1
คู่สมรสจำเลยที่ 1
จำเลยที่ 2
คู่สมรสจำเลยที่ 2
จำเลยที่ 3
</v>
          </cell>
          <cell r="BX761" t="str">
            <v xml:space="preserve">1-5801-00058-14-1
3-5106-00256-63-4
1-5002-00167-60-3
1-5002-00138-35-2
1-5099-01420-17-6
</v>
          </cell>
          <cell r="BY761"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2234</v>
          </cell>
          <cell r="C762">
            <v>756</v>
          </cell>
          <cell r="D762">
            <v>25</v>
          </cell>
          <cell r="E762">
            <v>4</v>
          </cell>
          <cell r="F762">
            <v>2566</v>
          </cell>
          <cell r="G762">
            <v>800121877701</v>
          </cell>
          <cell r="H762" t="str">
            <v>นาง</v>
          </cell>
          <cell r="I762" t="str">
            <v>พัชริดา</v>
          </cell>
          <cell r="J762" t="str">
            <v>สกุลวิวัฒน์</v>
          </cell>
          <cell r="K762">
            <v>3500200476751</v>
          </cell>
          <cell r="L762" t="str">
            <v>จอมทอง</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จังหวัดลำพูน</v>
          </cell>
          <cell r="T762" t="str">
            <v>ผบE1688</v>
          </cell>
          <cell r="U762">
            <v>2565</v>
          </cell>
          <cell r="V762" t="str">
            <v>ผบE2184</v>
          </cell>
          <cell r="W762">
            <v>2565</v>
          </cell>
          <cell r="X762">
            <v>7</v>
          </cell>
          <cell r="Y762">
            <v>11</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คำสั่งสืบทรัพย์วันที่ 25/04/2566//สืบแล้วรายงานผลสืบ วันที่ 13/11/2566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นางพัชริดา สกุลวิวัฒน์</v>
          </cell>
          <cell r="BU762">
            <v>888165010041</v>
          </cell>
          <cell r="BV762" t="str">
            <v>1.นางพัชริดา สกุลวิวัฒน์
2.นายภาคภูมิ สกุลวิวัฒน์</v>
          </cell>
          <cell r="BW762" t="str">
            <v xml:space="preserve">จำเลยที่ 1
คู่สมรสจำเลยที่ 1
</v>
          </cell>
          <cell r="BX762" t="str">
            <v>3-5002-00476-75-1
3-6701-00233-09-0</v>
          </cell>
          <cell r="BY762"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2" t="str">
            <v>ไม่พบทรัพย์</v>
          </cell>
          <cell r="CA762" t="str">
            <v>พบ</v>
          </cell>
          <cell r="CB762">
            <v>2</v>
          </cell>
          <cell r="CC762"/>
          <cell r="CD762"/>
          <cell r="CE762"/>
          <cell r="CF762"/>
          <cell r="CG762"/>
          <cell r="CH762"/>
          <cell r="CI762"/>
          <cell r="CJ762"/>
          <cell r="CK762"/>
          <cell r="CL762"/>
          <cell r="CM762"/>
          <cell r="CN762"/>
          <cell r="CO762"/>
        </row>
        <row r="763">
          <cell r="B763">
            <v>2235</v>
          </cell>
          <cell r="C763">
            <v>757</v>
          </cell>
          <cell r="D763">
            <v>25</v>
          </cell>
          <cell r="E763">
            <v>4</v>
          </cell>
          <cell r="F763">
            <v>2566</v>
          </cell>
          <cell r="G763">
            <v>800093573791</v>
          </cell>
          <cell r="H763" t="str">
            <v>นาง</v>
          </cell>
          <cell r="I763" t="str">
            <v>สายใจ</v>
          </cell>
          <cell r="J763" t="str">
            <v>ผังดี</v>
          </cell>
          <cell r="K763">
            <v>3501400205841</v>
          </cell>
          <cell r="L763" t="str">
            <v>จอมทอง</v>
          </cell>
          <cell r="M763" t="str">
            <v>เชียงใหม่ 3</v>
          </cell>
          <cell r="N763">
            <v>8</v>
          </cell>
          <cell r="O763" t="str">
            <v>สินเชื่อธนาคารประชาชน</v>
          </cell>
          <cell r="P763" t="str">
            <v>1.บุคคลค้ำประกัน</v>
          </cell>
          <cell r="Q763">
            <v>40639.519999999997</v>
          </cell>
          <cell r="R763">
            <v>7492.51</v>
          </cell>
          <cell r="S763" t="str">
            <v>จังหวัดฮอด</v>
          </cell>
          <cell r="T763" t="str">
            <v>ผบE430</v>
          </cell>
          <cell r="U763">
            <v>2565</v>
          </cell>
          <cell r="V763" t="str">
            <v>ผบE540</v>
          </cell>
          <cell r="W763">
            <v>2565</v>
          </cell>
          <cell r="X763">
            <v>7</v>
          </cell>
          <cell r="Y763">
            <v>11</v>
          </cell>
          <cell r="Z763">
            <v>2565</v>
          </cell>
          <cell r="AA763">
            <v>27</v>
          </cell>
          <cell r="AB763">
            <v>7</v>
          </cell>
          <cell r="AC763">
            <v>2565</v>
          </cell>
          <cell r="BB763" t="str">
            <v>มีคำสั่งสืบทรัพย์วันที่ 25/04/2566//สืบแล้ว รายงานผลสืบวันที่ 13/11/2566</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นางสายใจ ผังดี</v>
          </cell>
          <cell r="BU763">
            <v>888165010022</v>
          </cell>
          <cell r="BV763" t="str">
            <v>1.นางสายใจ ฝังดี
2.นายวิชัย ฝังดี
3.นางวาสนา หล้าคำ
4.นางทัศนี ศรีทา
5.นายบุญเริ่ม ศรีทา</v>
          </cell>
          <cell r="BW763" t="str">
            <v>จำเลยที่ 1
คู่สมรสจำเลยที่ 1
จำเลยที่ 2
จำเลยที่ 3
คู่สมรสจำเลยที่ 3</v>
          </cell>
          <cell r="BX763" t="str">
            <v>3-5014-00205-84-1
3-5002-00791-59-1
3-5002-00608-79-7
3-5002-00780-40-9
3-5002-00791-79-6</v>
          </cell>
          <cell r="BY763"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3" t="str">
            <v>ไม่พบ</v>
          </cell>
          <cell r="CB763">
            <v>5</v>
          </cell>
        </row>
        <row r="764">
          <cell r="B764">
            <v>2236</v>
          </cell>
          <cell r="C764">
            <v>758</v>
          </cell>
          <cell r="D764">
            <v>25</v>
          </cell>
          <cell r="E764">
            <v>4</v>
          </cell>
          <cell r="F764">
            <v>2566</v>
          </cell>
          <cell r="G764">
            <v>800093573676</v>
          </cell>
          <cell r="H764" t="str">
            <v>นาง</v>
          </cell>
          <cell r="I764" t="str">
            <v>วาสนา</v>
          </cell>
          <cell r="J764" t="str">
            <v>หล้าคำ</v>
          </cell>
          <cell r="K764">
            <v>3500200608797</v>
          </cell>
          <cell r="L764" t="str">
            <v>จอมทอง</v>
          </cell>
          <cell r="M764" t="str">
            <v>เชียงใหม่ 3</v>
          </cell>
          <cell r="N764">
            <v>8</v>
          </cell>
          <cell r="O764" t="str">
            <v>สินเชื่อแก้ไขปัญหาหนี้นอกระบบ PSAระยะที่2</v>
          </cell>
          <cell r="P764" t="str">
            <v>1.บุคคลค้ำประกัน</v>
          </cell>
          <cell r="Q764">
            <v>38037.14</v>
          </cell>
          <cell r="R764">
            <v>9045.3799999999992</v>
          </cell>
          <cell r="S764" t="str">
            <v>จังหวัดฮอด</v>
          </cell>
          <cell r="T764" t="str">
            <v>ผบE420</v>
          </cell>
          <cell r="U764">
            <v>2565</v>
          </cell>
          <cell r="V764" t="str">
            <v>ผบE546</v>
          </cell>
          <cell r="W764">
            <v>2565</v>
          </cell>
          <cell r="X764">
            <v>7</v>
          </cell>
          <cell r="Y764">
            <v>11</v>
          </cell>
          <cell r="Z764">
            <v>2565</v>
          </cell>
          <cell r="AA764">
            <v>27</v>
          </cell>
          <cell r="AB764">
            <v>7</v>
          </cell>
          <cell r="AC764">
            <v>2565</v>
          </cell>
          <cell r="BB764" t="str">
            <v>คำสั่งสืบทรัพย์วันที่ 25/04/2566//สืบแล้วรายงานผลสืบ 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นางวาสนา หล้าคำ</v>
          </cell>
          <cell r="BU764">
            <v>888165010035</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2237</v>
          </cell>
          <cell r="C765">
            <v>759</v>
          </cell>
          <cell r="D765">
            <v>25</v>
          </cell>
          <cell r="E765">
            <v>4</v>
          </cell>
          <cell r="F765">
            <v>2566</v>
          </cell>
          <cell r="G765">
            <v>800094766196</v>
          </cell>
          <cell r="H765" t="str">
            <v>นาย</v>
          </cell>
          <cell r="I765" t="str">
            <v>ธานินทร์</v>
          </cell>
          <cell r="J765" t="str">
            <v>ธุระนันท์</v>
          </cell>
          <cell r="K765">
            <v>1500200111462</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40439.120000000003</v>
          </cell>
          <cell r="R765">
            <v>8995.06</v>
          </cell>
          <cell r="S765" t="str">
            <v>จังหวัดฮอด</v>
          </cell>
          <cell r="T765" t="str">
            <v>ผบE437</v>
          </cell>
          <cell r="U765">
            <v>2565</v>
          </cell>
          <cell r="V765" t="str">
            <v>ผบE556</v>
          </cell>
          <cell r="W765">
            <v>2565</v>
          </cell>
          <cell r="AA765">
            <v>27</v>
          </cell>
          <cell r="AB765">
            <v>7</v>
          </cell>
          <cell r="AC765">
            <v>2565</v>
          </cell>
          <cell r="AR765"/>
          <cell r="AS765"/>
          <cell r="AT765"/>
          <cell r="AU765"/>
          <cell r="AV765"/>
          <cell r="AW765"/>
          <cell r="AX765"/>
          <cell r="AY765"/>
          <cell r="AZ765"/>
          <cell r="BA765"/>
          <cell r="BB765" t="str">
            <v>คำสั่งสืบทรัพย์วันที่ 25/04/2566//รายงานผลสืบวันที่ 13/11/2566</v>
          </cell>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นายธานินทร์ ธุระนันท์</v>
          </cell>
          <cell r="BU765">
            <v>888165010023</v>
          </cell>
          <cell r="BV765" t="str">
            <v>1.นายธานินทร์ ธุระนันท์
2.นายโยธิน แสงจันทร์</v>
          </cell>
          <cell r="BW765" t="str">
            <v>จำเลยที่ 1
จำเลยที่ 2</v>
          </cell>
          <cell r="BX765" t="str">
            <v>1-5002-00111-46-2
2-5805-00005-02-0</v>
          </cell>
          <cell r="BY765" t="str">
            <v>-ไม่พบว่ามีกรรมสิทธิ์ในที่ดิน อ.จอมทอง จ.เชียงใหม่
-ไม่พบว่ามีกรรมสิทธิ์ในที่ดิน อ.จอมทอง จ.เชียงใหม่</v>
          </cell>
          <cell r="BZ765" t="str">
            <v>ไม่พบทรัพย์</v>
          </cell>
          <cell r="CA765" t="str">
            <v>พบ</v>
          </cell>
          <cell r="CB765">
            <v>2</v>
          </cell>
          <cell r="CC765"/>
          <cell r="CD765"/>
          <cell r="CI765"/>
          <cell r="CJ765"/>
          <cell r="CK765"/>
          <cell r="CL765"/>
          <cell r="CM765"/>
          <cell r="CN765"/>
          <cell r="CO765"/>
        </row>
        <row r="766">
          <cell r="B766">
            <v>2238</v>
          </cell>
          <cell r="C766">
            <v>760</v>
          </cell>
          <cell r="D766">
            <v>25</v>
          </cell>
          <cell r="E766">
            <v>4</v>
          </cell>
          <cell r="F766">
            <v>2566</v>
          </cell>
          <cell r="G766">
            <v>800114089637</v>
          </cell>
          <cell r="H766" t="str">
            <v>นาย</v>
          </cell>
          <cell r="I766" t="str">
            <v>วัชระ</v>
          </cell>
          <cell r="J766" t="str">
            <v>เมืองอินทร์</v>
          </cell>
          <cell r="K766">
            <v>1509900248131</v>
          </cell>
          <cell r="L766" t="str">
            <v>จอมทอง</v>
          </cell>
          <cell r="M766" t="str">
            <v>เชียงใหม่ 3</v>
          </cell>
          <cell r="N766">
            <v>8</v>
          </cell>
          <cell r="O766" t="str">
            <v>สินเชื่อธนาคารประชาชน</v>
          </cell>
          <cell r="P766" t="str">
            <v>1.บุคคลค้ำประกัน</v>
          </cell>
          <cell r="Q766">
            <v>34950.31</v>
          </cell>
          <cell r="R766">
            <v>2650.69</v>
          </cell>
          <cell r="S766" t="str">
            <v>แขวงเชียงใหม่</v>
          </cell>
          <cell r="T766" t="str">
            <v>ผบ.888</v>
          </cell>
          <cell r="U766">
            <v>2565</v>
          </cell>
          <cell r="V766" t="str">
            <v>ผบ.1410</v>
          </cell>
          <cell r="W766">
            <v>2565</v>
          </cell>
          <cell r="X766">
            <v>29</v>
          </cell>
          <cell r="Y766">
            <v>8</v>
          </cell>
          <cell r="Z766">
            <v>2565</v>
          </cell>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คำสั่งสืบวันที่ 25/4/2566//สืบแล้ว รายงานผลสืบวันที่ 17/11/2566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นายวัชระ เมืองอินทร์</v>
          </cell>
          <cell r="BU766">
            <v>888165010032</v>
          </cell>
          <cell r="BV766" t="str">
            <v>1.นายวัชระ เมืองอินทร์ 
2.นางสาววราภรณ์ เมืองอินทร์
3.นายวิกรม มีแสงเงิน</v>
          </cell>
          <cell r="BW766" t="str">
            <v>จำเลยที่ 1
จำเลยที่ 2
คู่สมรสจำเลยที่ 2</v>
          </cell>
          <cell r="BX766" t="str">
            <v>1-5099-00428-13-1
3-5002-00412-15-9
3-1001-00661-62-2</v>
          </cell>
          <cell r="BY766"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6" t="str">
            <v>พบทรัพย์</v>
          </cell>
          <cell r="CA766"/>
          <cell r="CB766"/>
          <cell r="CC766"/>
          <cell r="CD766"/>
          <cell r="CE766"/>
          <cell r="CF766"/>
          <cell r="CG766"/>
          <cell r="CH766"/>
          <cell r="CI766"/>
          <cell r="CJ766"/>
          <cell r="CK766"/>
          <cell r="CL766"/>
          <cell r="CM766"/>
          <cell r="CN766"/>
          <cell r="CO766"/>
        </row>
        <row r="767">
          <cell r="B767">
            <v>2239</v>
          </cell>
          <cell r="C767">
            <v>761</v>
          </cell>
          <cell r="D767">
            <v>25</v>
          </cell>
          <cell r="E767">
            <v>4</v>
          </cell>
          <cell r="F767">
            <v>2566</v>
          </cell>
          <cell r="G767">
            <v>800091939374</v>
          </cell>
          <cell r="H767" t="str">
            <v>นางสาว</v>
          </cell>
          <cell r="I767" t="str">
            <v>ดวงเดือน</v>
          </cell>
          <cell r="J767" t="str">
            <v>ฝั้นศรีหรือต๊ะวันวงค์</v>
          </cell>
          <cell r="K767">
            <v>3500200641425</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36664.480000000003</v>
          </cell>
          <cell r="R767">
            <v>9293.81</v>
          </cell>
          <cell r="S767" t="str">
            <v>จังหวัดฮอด</v>
          </cell>
          <cell r="T767" t="str">
            <v>ผบE433</v>
          </cell>
          <cell r="U767">
            <v>2565</v>
          </cell>
          <cell r="V767" t="str">
            <v>ผบE543</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สืบทรัพย์ครั้งที่ 1//รายงานผลสืบทรัพย์ครังที่ 1 4/6/2567//</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นางสาวดวงเดือน ฝั้นศรีหรือต๊ะวันวงค์</v>
          </cell>
          <cell r="BU767">
            <v>888165010025</v>
          </cell>
          <cell r="BV767" t="str">
            <v xml:space="preserve">1.นางสาวดวงเดือน ฝั้นศรี 
2.นายอ๊อด ฝั้นศรี
3.นายเจษฎา ต๊ะวันวงค์
4.นางสาวจุฑารัตน์ สามารถ
</v>
          </cell>
          <cell r="BW767" t="str">
            <v>จำเลยที่ 1
คู่สมรสจำเลยที่ 1
จำเลยที่ 2
คู่สมรสจำเลยที่ 2</v>
          </cell>
          <cell r="BX767" t="str">
            <v xml:space="preserve">3-5002-00641-42-5
2-5003-01065-99-5
3-5002-00641-43-3
3-5002-00489-58-5
</v>
          </cell>
          <cell r="BY7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7" t="str">
            <v>ไม่พบ</v>
          </cell>
          <cell r="CA767" t="str">
            <v>พบ</v>
          </cell>
          <cell r="CB767">
            <v>4</v>
          </cell>
          <cell r="CC767"/>
          <cell r="CD767"/>
          <cell r="CE767"/>
          <cell r="CF767"/>
          <cell r="CG767"/>
          <cell r="CH767"/>
          <cell r="CI767"/>
          <cell r="CJ767"/>
          <cell r="CK767"/>
          <cell r="CL767"/>
          <cell r="CM767"/>
          <cell r="CN767"/>
          <cell r="CO767"/>
        </row>
        <row r="768">
          <cell r="B768">
            <v>2240</v>
          </cell>
          <cell r="C768">
            <v>762</v>
          </cell>
          <cell r="D768">
            <v>25</v>
          </cell>
          <cell r="E768">
            <v>4</v>
          </cell>
          <cell r="F768">
            <v>2566</v>
          </cell>
          <cell r="G768">
            <v>800090527725</v>
          </cell>
          <cell r="H768" t="str">
            <v>นาง</v>
          </cell>
          <cell r="I768" t="str">
            <v>วัฒนา</v>
          </cell>
          <cell r="J768" t="str">
            <v>กาวิชัย</v>
          </cell>
          <cell r="K768">
            <v>1501700056461</v>
          </cell>
          <cell r="L768" t="str">
            <v>ดอยเต่า</v>
          </cell>
          <cell r="M768" t="str">
            <v>เชียงใหม่ 3</v>
          </cell>
          <cell r="N768">
            <v>8</v>
          </cell>
          <cell r="O768" t="str">
            <v>สินเชื่อแก้ไขปัญหาหนี้นอกระบบ PSAระยะที่2</v>
          </cell>
          <cell r="P768" t="str">
            <v>1.บุคคลค้ำประกัน</v>
          </cell>
          <cell r="Q768">
            <v>31652</v>
          </cell>
          <cell r="R768">
            <v>6587.01</v>
          </cell>
          <cell r="S768" t="str">
            <v>จังหวัดฮอด</v>
          </cell>
          <cell r="T768" t="str">
            <v>ผบE440</v>
          </cell>
          <cell r="U768">
            <v>2565</v>
          </cell>
          <cell r="V768" t="str">
            <v>ผบE559</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คำสั่งสืบทรัพย์วันที่ 25/04/2566//สืบแล้ว รายงานผลสืบวันที่ 13/11/2566</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นางวัฒนา กาวิชัย</v>
          </cell>
          <cell r="BU768">
            <v>888165010010</v>
          </cell>
          <cell r="BV768" t="str">
            <v>1.นายวัฒนา กาวิชัย
2.นางสาวปิยพร วรรณขาว</v>
          </cell>
          <cell r="BW768" t="str">
            <v>จำเลยที่ 1
จำเลยที่ 2</v>
          </cell>
          <cell r="BX768" t="str">
            <v>1-5017-00056-46-1
1-5099-00660-90-4</v>
          </cell>
          <cell r="BY7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8" t="str">
            <v>ไม่พบทรัพย์</v>
          </cell>
          <cell r="CA768">
            <v>1834</v>
          </cell>
          <cell r="CB768">
            <v>2</v>
          </cell>
          <cell r="CD768"/>
          <cell r="CI768"/>
          <cell r="CJ768"/>
          <cell r="CK768"/>
          <cell r="CL768"/>
          <cell r="CM768"/>
          <cell r="CN768"/>
          <cell r="CO768"/>
        </row>
        <row r="769">
          <cell r="B769">
            <v>2241</v>
          </cell>
          <cell r="C769">
            <v>763</v>
          </cell>
          <cell r="D769">
            <v>25</v>
          </cell>
          <cell r="E769">
            <v>4</v>
          </cell>
          <cell r="F769">
            <v>2566</v>
          </cell>
          <cell r="G769">
            <v>800092946584</v>
          </cell>
          <cell r="H769" t="str">
            <v>นางสาว</v>
          </cell>
          <cell r="I769" t="str">
            <v>ภัทราพร</v>
          </cell>
          <cell r="J769" t="str">
            <v>ปัญวงค์ษา</v>
          </cell>
          <cell r="K769">
            <v>1500500081577</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31394.28</v>
          </cell>
          <cell r="R769">
            <v>6578.71</v>
          </cell>
          <cell r="S769" t="str">
            <v>แขวงเชียงใหม่</v>
          </cell>
          <cell r="T769" t="str">
            <v>ผบ.890</v>
          </cell>
          <cell r="U769">
            <v>2565</v>
          </cell>
          <cell r="V769" t="str">
            <v>ผบ.1306</v>
          </cell>
          <cell r="W769">
            <v>2565</v>
          </cell>
          <cell r="X769"/>
          <cell r="Y769"/>
          <cell r="Z769"/>
          <cell r="AA769">
            <v>17</v>
          </cell>
          <cell r="AB769">
            <v>8</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คำสั่งสืบวันที่ 25/4/2566//สืบแล้ว รายงานผลสืบวันที่ 17/11/2566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นางสาวภัทราพร ปัญวงค์ษา</v>
          </cell>
          <cell r="BU769">
            <v>888165010026</v>
          </cell>
          <cell r="BV769" t="str">
            <v>1.นางสาวภัทราพร ปัญวงค์ษา
2.นางสาวทัศนีย์ สิงห์คำ
3.นางทิพวรรณ เตมิมา</v>
          </cell>
          <cell r="BW769" t="str">
            <v>จำเลยที่ 1
จำเลยที่ 2
จำเลยที่ 3</v>
          </cell>
          <cell r="BX769" t="str">
            <v>1-5005-00081-57-7
1-5099-00490-20-1
3-5002-00255-34-7</v>
          </cell>
          <cell r="BY76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69" t="str">
            <v>พบทรัพย์</v>
          </cell>
          <cell r="CA769"/>
          <cell r="CB769">
            <v>4</v>
          </cell>
          <cell r="CC769"/>
          <cell r="CD769"/>
          <cell r="CE769"/>
          <cell r="CF769"/>
          <cell r="CG769"/>
          <cell r="CH769"/>
          <cell r="CI769"/>
          <cell r="CJ769"/>
          <cell r="CK769"/>
          <cell r="CL769"/>
          <cell r="CM769"/>
          <cell r="CN769"/>
          <cell r="CO769"/>
        </row>
        <row r="770">
          <cell r="B770">
            <v>2242</v>
          </cell>
          <cell r="C770">
            <v>764</v>
          </cell>
          <cell r="D770">
            <v>25</v>
          </cell>
          <cell r="E770">
            <v>4</v>
          </cell>
          <cell r="F770">
            <v>2566</v>
          </cell>
          <cell r="G770">
            <v>800096346781</v>
          </cell>
          <cell r="H770" t="str">
            <v>นาย</v>
          </cell>
          <cell r="I770" t="str">
            <v>คำหล้า</v>
          </cell>
          <cell r="J770" t="str">
            <v>ผัดสา</v>
          </cell>
          <cell r="K770">
            <v>3501700141473</v>
          </cell>
          <cell r="L770" t="str">
            <v>ดอยเต่า</v>
          </cell>
          <cell r="M770" t="str">
            <v>เชียงใหม่ 3</v>
          </cell>
          <cell r="N770">
            <v>8</v>
          </cell>
          <cell r="O770" t="str">
            <v>สินเชื่อพัฒนาองค์กรชุมชน(รายบุคคล)</v>
          </cell>
          <cell r="P770" t="str">
            <v>1.บุคคลค้ำประกัน</v>
          </cell>
          <cell r="Q770">
            <v>30000</v>
          </cell>
          <cell r="R770">
            <v>7559.9</v>
          </cell>
          <cell r="S770" t="str">
            <v>จังหวัดฮอด</v>
          </cell>
          <cell r="T770" t="str">
            <v>ผบE427</v>
          </cell>
          <cell r="U770">
            <v>2565</v>
          </cell>
          <cell r="V770" t="str">
            <v>ผบE552</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นายคำหล้า ผัดสา</v>
          </cell>
          <cell r="BU770">
            <v>888164010476</v>
          </cell>
          <cell r="BV770" t="str">
            <v>1.นายคำหล้า ผัดสา
2.นายจันทร์ ปิกแก้ว
3.นางสาวอำพร เงินยง
4.นายแกละ ติ๊บดอก</v>
          </cell>
          <cell r="BW770" t="str">
            <v>จำเลยที่ 1
จำเลยที่ 2
คู่สมรสจำเลยที่ 2
จำเลยที่ 3</v>
          </cell>
          <cell r="BX770" t="str">
            <v>3-5017-00141-47-3
1-5017-00007-93-2
1-5017-00064-15-4
3-5017-00141-65-1</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0" t="str">
            <v>ไม่พบทรัพย์</v>
          </cell>
          <cell r="CA770"/>
          <cell r="CB770">
            <v>4</v>
          </cell>
          <cell r="CC770"/>
          <cell r="CD770"/>
          <cell r="CE770"/>
          <cell r="CF770"/>
          <cell r="CG770"/>
          <cell r="CH770"/>
          <cell r="CI770"/>
          <cell r="CJ770"/>
          <cell r="CK770"/>
          <cell r="CL770"/>
          <cell r="CM770"/>
          <cell r="CN770"/>
          <cell r="CO770"/>
        </row>
        <row r="771">
          <cell r="B771">
            <v>2243</v>
          </cell>
          <cell r="C771">
            <v>765</v>
          </cell>
          <cell r="D771">
            <v>18</v>
          </cell>
          <cell r="E771">
            <v>7</v>
          </cell>
          <cell r="F771">
            <v>2566</v>
          </cell>
          <cell r="G771" t="str">
            <v>800087218064 ,
 800106354981</v>
          </cell>
          <cell r="H771" t="str">
            <v>นางสาว</v>
          </cell>
          <cell r="I771" t="str">
            <v>แสงจันทร์</v>
          </cell>
          <cell r="J771" t="str">
            <v>กันทะโล</v>
          </cell>
          <cell r="K771" t="str">
            <v>3 5002 00018 97 3</v>
          </cell>
          <cell r="L771" t="str">
            <v>เชียงใหม่</v>
          </cell>
          <cell r="M771" t="str">
            <v>เชียงใหม่ 3</v>
          </cell>
          <cell r="N771">
            <v>8</v>
          </cell>
          <cell r="O771" t="str">
            <v>สินเชื่อธนาคารประชาชน , สินเชื่อผู้มีอาชีพอิสระ</v>
          </cell>
          <cell r="P771" t="str">
            <v>4.ไม่มีหลักประกัน</v>
          </cell>
          <cell r="Q771">
            <v>162492.14000000001</v>
          </cell>
          <cell r="R771">
            <v>46559.26</v>
          </cell>
          <cell r="S771" t="str">
            <v>จังหวัดฮอด</v>
          </cell>
          <cell r="T771" t="str">
            <v>ผบE884</v>
          </cell>
          <cell r="U771">
            <v>2565</v>
          </cell>
          <cell r="V771" t="str">
            <v>ผบE143</v>
          </cell>
          <cell r="W771">
            <v>2566</v>
          </cell>
          <cell r="X771">
            <v>13</v>
          </cell>
          <cell r="Y771">
            <v>2</v>
          </cell>
          <cell r="Z771">
            <v>2566</v>
          </cell>
          <cell r="AA771">
            <v>17</v>
          </cell>
          <cell r="AB771">
            <v>8</v>
          </cell>
          <cell r="AC771">
            <v>2565</v>
          </cell>
          <cell r="BB771" t="str">
            <v>คำสั่งสืบวันที่18/07/2566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นางสาวแสงจันทร์ กันทะโล</v>
          </cell>
          <cell r="BU771">
            <v>883165010690</v>
          </cell>
          <cell r="BV771" t="str">
            <v>1.นางสาวแสงจันทร์ กันทะโล</v>
          </cell>
          <cell r="BW771" t="str">
            <v xml:space="preserve">จำเลยที่1 </v>
          </cell>
          <cell r="BX771" t="str">
            <v>3-5002-00018-97-3</v>
          </cell>
          <cell r="BY771" t="str">
            <v>-ไม่พบว่ามีกรรมสิทธิ์ในที่ดิน อ.เมืองเชียงใหม่ จ.เชียงใหม่
-ไม่พบว่ามีกรรมสิทธิ์ในที่ดิน อ.จอมทอง จ.เชียงใหม่</v>
          </cell>
          <cell r="BZ771" t="str">
            <v>ไม่พบทรัพย์</v>
          </cell>
          <cell r="CB771">
            <v>1</v>
          </cell>
        </row>
        <row r="772">
          <cell r="B772">
            <v>2244</v>
          </cell>
          <cell r="C772">
            <v>1396</v>
          </cell>
          <cell r="D772">
            <v>18</v>
          </cell>
          <cell r="E772">
            <v>7</v>
          </cell>
          <cell r="F772">
            <v>2566</v>
          </cell>
          <cell r="G772">
            <v>800098835732</v>
          </cell>
          <cell r="H772" t="str">
            <v>นางสาว</v>
          </cell>
          <cell r="I772" t="str">
            <v>เบ็ญจวรรณ</v>
          </cell>
          <cell r="J772" t="str">
            <v>วันชุ่ม</v>
          </cell>
          <cell r="K772">
            <v>3509900479939</v>
          </cell>
          <cell r="L772" t="str">
            <v>เชียงใหม่</v>
          </cell>
          <cell r="M772" t="str">
            <v>เชียงใหม่ 1</v>
          </cell>
          <cell r="N772">
            <v>8</v>
          </cell>
          <cell r="O772" t="str">
            <v>สินเชื่อธนาคารประชาชน</v>
          </cell>
          <cell r="P772" t="str">
            <v>1.บุคคลค้ำประกัน</v>
          </cell>
          <cell r="Q772">
            <v>88188.96</v>
          </cell>
          <cell r="R772">
            <v>7559.9</v>
          </cell>
          <cell r="S772" t="str">
            <v>แขวงเชียงใหม่</v>
          </cell>
          <cell r="T772" t="str">
            <v>ผบE5354</v>
          </cell>
          <cell r="U772">
            <v>2565</v>
          </cell>
          <cell r="V772" t="str">
            <v>ผบE8533</v>
          </cell>
          <cell r="W772">
            <v>2565</v>
          </cell>
          <cell r="X772">
            <v>13</v>
          </cell>
          <cell r="Y772">
            <v>2</v>
          </cell>
          <cell r="Z772">
            <v>2566</v>
          </cell>
          <cell r="AA772">
            <v>29</v>
          </cell>
          <cell r="AB772">
            <v>11</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มีคำสั่งสืบทรัพย์วันที่ 18/07/2566//สืบแล้ว รายงานผลสืบวันที่ 13/11/2566</v>
          </cell>
          <cell r="BC772" t="str">
            <v/>
          </cell>
          <cell r="BD772" t="str">
            <v/>
          </cell>
          <cell r="BE772" t="str">
            <v/>
          </cell>
          <cell r="BF772" t="str">
            <v/>
          </cell>
          <cell r="BG772" t="str">
            <v/>
          </cell>
          <cell r="BH772" t="str">
            <v/>
          </cell>
          <cell r="BI772" t="str">
            <v/>
          </cell>
          <cell r="BJ772" t="str">
            <v/>
          </cell>
          <cell r="BK772" t="str">
            <v/>
          </cell>
          <cell r="BL772" t="str">
            <v/>
          </cell>
          <cell r="BM772" t="str">
            <v/>
          </cell>
          <cell r="BN772" t="str">
            <v/>
          </cell>
          <cell r="BO772" t="str">
            <v/>
          </cell>
          <cell r="BP772" t="str">
            <v/>
          </cell>
          <cell r="BQ772" t="str">
            <v/>
          </cell>
          <cell r="BR772" t="str">
            <v/>
          </cell>
          <cell r="BS772" t="str">
            <v/>
          </cell>
          <cell r="BT772" t="str">
            <v>นางสาวเบ็ญจวรรณ วันชุ่ม</v>
          </cell>
          <cell r="BU772">
            <v>883165010123</v>
          </cell>
          <cell r="BV772" t="str">
            <v>1.นางสาวเบ็ญจวรรณ วันชุ่ม
2.นางสาววิยะดา สวนแก้ว
3.นางพิกุล ธงดำ
4.นายประเทือง ธงดำ</v>
          </cell>
          <cell r="BW772" t="str">
            <v>จำเลยที่ 1
จำเลยที่ 2
จำเลยที่ 3
คู่สมรสจำเลยที่ 3</v>
          </cell>
          <cell r="BX772" t="str">
            <v>3-5099-00479-93-9
3-6099-00678-03-5
3-5006-00380-73-4
3-5006-00374-30-1</v>
          </cell>
          <cell r="BY77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2" t="str">
            <v>ไม่พบทรัพย์</v>
          </cell>
          <cell r="CA772" t="str">
            <v>พบ</v>
          </cell>
          <cell r="CB772">
            <v>4</v>
          </cell>
          <cell r="CD772" t="str">
            <v>นางสาวเบ็ญจวรรณ วันชุ่ม</v>
          </cell>
          <cell r="CE772"/>
          <cell r="CF772"/>
          <cell r="CG772"/>
          <cell r="CH772"/>
          <cell r="CI772"/>
          <cell r="CJ772"/>
          <cell r="CL772"/>
          <cell r="CM772"/>
          <cell r="CN772"/>
          <cell r="CO772"/>
        </row>
        <row r="773">
          <cell r="B773">
            <v>2245</v>
          </cell>
          <cell r="C773">
            <v>766</v>
          </cell>
          <cell r="D773">
            <v>19</v>
          </cell>
          <cell r="E773">
            <v>6</v>
          </cell>
          <cell r="F773">
            <v>2566</v>
          </cell>
          <cell r="G773" t="str">
            <v>800106649133 , 800085202912</v>
          </cell>
          <cell r="H773" t="str">
            <v>นางสาว</v>
          </cell>
          <cell r="I773" t="str">
            <v>พรพิมล</v>
          </cell>
          <cell r="J773" t="str">
            <v>ตระกูล</v>
          </cell>
          <cell r="K773">
            <v>1530500056530</v>
          </cell>
          <cell r="L773" t="str">
            <v>เมญ่า-เชียงใหม่</v>
          </cell>
          <cell r="M773" t="str">
            <v>เชียงใหม่ 1</v>
          </cell>
          <cell r="N773">
            <v>8</v>
          </cell>
          <cell r="O773" t="str">
            <v>สินเชื่อธนาคารประชาชน</v>
          </cell>
          <cell r="P773" t="str">
            <v>1.บุคคลค้ำประกัน</v>
          </cell>
          <cell r="Q773">
            <v>159045.56</v>
          </cell>
          <cell r="R773">
            <v>54459.72</v>
          </cell>
          <cell r="S773" t="str">
            <v>แขวงเชียงใหม่</v>
          </cell>
          <cell r="T773" t="str">
            <v>ผบE374</v>
          </cell>
          <cell r="U773">
            <v>2566</v>
          </cell>
          <cell r="V773" t="str">
            <v>ผบE2146</v>
          </cell>
          <cell r="W773">
            <v>2566</v>
          </cell>
          <cell r="X773">
            <v>18</v>
          </cell>
          <cell r="Y773">
            <v>4</v>
          </cell>
          <cell r="Z773">
            <v>2566</v>
          </cell>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คำสั่งสืบวันที่19/06/2566//รายงานผลสืบวันที่ 24/10/2566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นางสาวพรพิมล ตระกูล</v>
          </cell>
          <cell r="BU773">
            <v>883165010621</v>
          </cell>
          <cell r="BV773" t="str">
            <v>1.นางสาวพรพิมล ตระกูล
2.นายศิรพิชญ์ ศรีวิไชย
3.นายศราวุฒิ แก้วบุญเรือง
4.นางสาววิรัลพัชร เจือสุทธยากร</v>
          </cell>
          <cell r="BW773" t="str">
            <v>จำเลยที่ 1
คู่สมรสจำเลยที่ 1
จำเลยที่ 2
จำเลยที่ 3</v>
          </cell>
          <cell r="BX773" t="str">
            <v>1-5305-00056-53-0
1-5099-00931-86-0
1-5099-00620-36-8
1-5099-01340-18-1</v>
          </cell>
          <cell r="BY773"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3" t="str">
            <v>พบ</v>
          </cell>
          <cell r="CA773"/>
          <cell r="CB773">
            <v>4</v>
          </cell>
          <cell r="CC773"/>
          <cell r="CD773"/>
          <cell r="CE773"/>
          <cell r="CF773"/>
          <cell r="CG773"/>
          <cell r="CH773"/>
          <cell r="CI773"/>
          <cell r="CJ773"/>
          <cell r="CL773"/>
          <cell r="CM773"/>
          <cell r="CN773"/>
          <cell r="CO773"/>
        </row>
        <row r="774">
          <cell r="B774">
            <v>2246</v>
          </cell>
          <cell r="C774">
            <v>767</v>
          </cell>
          <cell r="D774">
            <v>6</v>
          </cell>
          <cell r="E774">
            <v>7</v>
          </cell>
          <cell r="F774">
            <v>2566</v>
          </cell>
          <cell r="G774">
            <v>800096785962</v>
          </cell>
          <cell r="H774" t="str">
            <v>นางสาว</v>
          </cell>
          <cell r="I774" t="str">
            <v>รัตติกาล</v>
          </cell>
          <cell r="J774" t="str">
            <v>หอมแก่นจันทร์</v>
          </cell>
          <cell r="K774">
            <v>1529900232864</v>
          </cell>
          <cell r="L774" t="str">
            <v>หนองหอย</v>
          </cell>
          <cell r="M774" t="str">
            <v>เชียงใหม่ 1</v>
          </cell>
          <cell r="N774">
            <v>8</v>
          </cell>
          <cell r="O774" t="str">
            <v>สินเชื่อธนาคารประชาชน</v>
          </cell>
          <cell r="P774" t="str">
            <v>1.บุคคลค้ำประกัน</v>
          </cell>
          <cell r="Q774">
            <v>139078</v>
          </cell>
          <cell r="R774">
            <v>33333.629999999997</v>
          </cell>
          <cell r="S774" t="str">
            <v>แขวงลำปาง</v>
          </cell>
          <cell r="T774" t="str">
            <v>ผบE1362</v>
          </cell>
          <cell r="U774">
            <v>2566</v>
          </cell>
          <cell r="V774" t="str">
            <v>ผบE1919</v>
          </cell>
          <cell r="W774">
            <v>2566</v>
          </cell>
          <cell r="X774">
            <v>1</v>
          </cell>
          <cell r="Y774">
            <v>5</v>
          </cell>
          <cell r="Z774">
            <v>2566</v>
          </cell>
          <cell r="AA774">
            <v>29</v>
          </cell>
          <cell r="AB774">
            <v>11</v>
          </cell>
          <cell r="AC774">
            <v>2565</v>
          </cell>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มีคำสั่งสืบทรัพย์วันที่ 6/07/2566//สืบแล้ว รายงานผลสืบวันที่ 13/11/2566</v>
          </cell>
          <cell r="BC774" t="str">
            <v/>
          </cell>
          <cell r="BD774" t="str">
            <v/>
          </cell>
          <cell r="BE774" t="str">
            <v/>
          </cell>
          <cell r="BF774" t="str">
            <v/>
          </cell>
          <cell r="BG774" t="str">
            <v/>
          </cell>
          <cell r="BH774" t="str">
            <v/>
          </cell>
          <cell r="BI774" t="str">
            <v/>
          </cell>
          <cell r="BJ774" t="str">
            <v/>
          </cell>
          <cell r="BK774" t="str">
            <v/>
          </cell>
          <cell r="BL774" t="str">
            <v/>
          </cell>
          <cell r="BM774" t="str">
            <v/>
          </cell>
          <cell r="BN774" t="str">
            <v/>
          </cell>
          <cell r="BO774" t="str">
            <v/>
          </cell>
          <cell r="BP774" t="str">
            <v/>
          </cell>
          <cell r="BQ774" t="str">
            <v/>
          </cell>
          <cell r="BR774" t="str">
            <v/>
          </cell>
          <cell r="BS774" t="str">
            <v/>
          </cell>
          <cell r="BT774" t="str">
            <v>นางสาวรัตติกาล หอมแก่นจันทร์</v>
          </cell>
          <cell r="BU774">
            <v>883164010348</v>
          </cell>
          <cell r="BV774" t="str">
            <v>1.นางสาวรัตติกาล หอมแก่นจันทร์
2.นายพงษ์เทพ แก้วใจ</v>
          </cell>
          <cell r="BW774" t="str">
            <v>จำเลยที่ 1
จำเลยที่ 2</v>
          </cell>
          <cell r="BX774" t="str">
            <v>1-5299-00232-86-4
1-5299-00033-09-8</v>
          </cell>
          <cell r="BY774"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4" t="str">
            <v>ไม่พบทรัพย์</v>
          </cell>
          <cell r="CA774"/>
          <cell r="CB774">
            <v>2</v>
          </cell>
          <cell r="CC774"/>
          <cell r="CD774" t="str">
            <v>นางสาวรัตติกาล หอมแก่นจันทร์</v>
          </cell>
          <cell r="CE774"/>
          <cell r="CF774"/>
          <cell r="CG774"/>
          <cell r="CH774"/>
        </row>
        <row r="775">
          <cell r="B775">
            <v>2247</v>
          </cell>
          <cell r="C775">
            <v>768</v>
          </cell>
          <cell r="D775">
            <v>10</v>
          </cell>
          <cell r="E775">
            <v>7</v>
          </cell>
          <cell r="F775">
            <v>2566</v>
          </cell>
          <cell r="G775">
            <v>800043781536</v>
          </cell>
          <cell r="H775" t="str">
            <v>นางสาว</v>
          </cell>
          <cell r="I775" t="str">
            <v>นัษฐภรณ์</v>
          </cell>
          <cell r="J775" t="str">
            <v>วงษ์เวียน</v>
          </cell>
          <cell r="K775">
            <v>1509900288401</v>
          </cell>
          <cell r="L775" t="str">
            <v>หนองหอย</v>
          </cell>
          <cell r="M775" t="str">
            <v>เชียงใหม่ 1</v>
          </cell>
          <cell r="N775">
            <v>8</v>
          </cell>
          <cell r="O775" t="str">
            <v>สินเชื่อธนาคารประชาชน</v>
          </cell>
          <cell r="P775" t="str">
            <v>1.บุคคลค้ำประกัน</v>
          </cell>
          <cell r="Q775">
            <v>77657.72</v>
          </cell>
          <cell r="R775">
            <v>34422.28</v>
          </cell>
          <cell r="S775" t="str">
            <v>แขวงเชียงใหม่</v>
          </cell>
          <cell r="T775" t="str">
            <v>ผบE1442</v>
          </cell>
          <cell r="U775">
            <v>2566</v>
          </cell>
          <cell r="V775" t="str">
            <v>ผบE3284</v>
          </cell>
          <cell r="W775">
            <v>2566</v>
          </cell>
          <cell r="X775">
            <v>16</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คำสั่งสืบทรัพย์วันที่ 10/07/2566//รายงานผลสืบทรัพย์วันที่ 24/10/2566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นางสาวนัษฐภรณ์ วงษ์เวียน</v>
          </cell>
          <cell r="BU775">
            <v>883165010899</v>
          </cell>
          <cell r="BV775" t="str">
            <v>1.นางสาวนัษฐภรณ์ วงษ์เวียน
2.นางสาวสาวิตรี อินวงค์
3.นายเกรียงไกร สุภฤทธิ์ศิริกุล</v>
          </cell>
          <cell r="BW775" t="str">
            <v>จำเลยที่ 1
จำเลยที่ 2
จำเลยที่ 3</v>
          </cell>
          <cell r="BX775" t="str">
            <v>1-5099-00288-40-1
1-5013-90000-01-3
3-5099-01296-64-1</v>
          </cell>
          <cell r="BY775"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5" t="str">
            <v>พบ</v>
          </cell>
          <cell r="CA775"/>
          <cell r="CB775">
            <v>3</v>
          </cell>
          <cell r="CC775"/>
          <cell r="CD775" t="str">
            <v>นางสาวนัษฐภรณ์ วงษ์เวียน</v>
          </cell>
          <cell r="CE775"/>
          <cell r="CF775"/>
          <cell r="CG775"/>
          <cell r="CH775"/>
        </row>
        <row r="776">
          <cell r="B776">
            <v>2248</v>
          </cell>
          <cell r="C776">
            <v>769</v>
          </cell>
          <cell r="D776">
            <v>10</v>
          </cell>
          <cell r="E776">
            <v>7</v>
          </cell>
          <cell r="F776">
            <v>2566</v>
          </cell>
          <cell r="G776">
            <v>800015392205</v>
          </cell>
          <cell r="H776" t="str">
            <v>นาย</v>
          </cell>
          <cell r="I776" t="str">
            <v>ทวี</v>
          </cell>
          <cell r="J776" t="str">
            <v>อนันต๊ะ</v>
          </cell>
          <cell r="K776">
            <v>3540600168433</v>
          </cell>
          <cell r="L776" t="str">
            <v>เชียงใหม่</v>
          </cell>
          <cell r="M776" t="str">
            <v>เชียงใหม่ 1</v>
          </cell>
          <cell r="N776">
            <v>8</v>
          </cell>
          <cell r="O776" t="str">
            <v>ธปช.</v>
          </cell>
          <cell r="P776" t="str">
            <v>1.บุคคลค้ำประกัน</v>
          </cell>
          <cell r="Q776">
            <v>29560.560000000001</v>
          </cell>
          <cell r="R776">
            <v>12</v>
          </cell>
          <cell r="S776" t="str">
            <v>แขวงเชียงใหม่</v>
          </cell>
          <cell r="T776" t="str">
            <v>ผบ.2624</v>
          </cell>
          <cell r="U776">
            <v>2562</v>
          </cell>
          <cell r="V776" t="str">
            <v>ผบ.3063</v>
          </cell>
          <cell r="W776">
            <v>2562</v>
          </cell>
          <cell r="X776">
            <v>1</v>
          </cell>
          <cell r="Y776">
            <v>5</v>
          </cell>
          <cell r="Z776">
            <v>2566</v>
          </cell>
          <cell r="AA776">
            <v>12</v>
          </cell>
          <cell r="AB776">
            <v>5</v>
          </cell>
          <cell r="AC776">
            <v>2562</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นายทวี อนันต๊ะ</v>
          </cell>
          <cell r="BU776">
            <v>883161010237</v>
          </cell>
          <cell r="BV776" t="str">
            <v>1.นายทวี อนันต๊ะ
2.นางสมจิต อนันต๊ะ
3.นายพิชัย ก๋าวิเต
4.นางสาวอรทัย คำแดง
5.นายแสง บุญวงค์
6.นางสาวจำปี ม่วงสีทอง</v>
          </cell>
          <cell r="BW776" t="str">
            <v xml:space="preserve">จำเลยที่ 1
คู่สมรสจำเลยที่ 1
จำเลยที่ 2
คู่สมรสจำเลยที่ 2
จำเลยที่ 3
คู่สมรสจำเลยที่ 3
</v>
          </cell>
          <cell r="BX776" t="str">
            <v>3-5406-001168-43-3
3-5406-00176-05-3
3-5705-00453-06-3
3-5710-00128-95-4
3-3020-00502-88-8
3-1702-00323-87-7</v>
          </cell>
          <cell r="BY776"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6" t="str">
            <v>พบ</v>
          </cell>
          <cell r="CA776"/>
          <cell r="CB776">
            <v>6</v>
          </cell>
          <cell r="CC776"/>
          <cell r="CD776" t="str">
            <v>นายทวี อนันต๊ะ</v>
          </cell>
          <cell r="CE776"/>
          <cell r="CF776"/>
          <cell r="CG776"/>
          <cell r="CH776"/>
        </row>
        <row r="777">
          <cell r="B777">
            <v>2249</v>
          </cell>
          <cell r="C777">
            <v>770</v>
          </cell>
          <cell r="D777">
            <v>10</v>
          </cell>
          <cell r="E777">
            <v>7</v>
          </cell>
          <cell r="F777">
            <v>2566</v>
          </cell>
          <cell r="G777">
            <v>800014749694</v>
          </cell>
          <cell r="H777" t="str">
            <v>นาง</v>
          </cell>
          <cell r="I777" t="str">
            <v>กชชวรรณ</v>
          </cell>
          <cell r="J777" t="str">
            <v>อาภาภัทรฐานิต</v>
          </cell>
          <cell r="K777">
            <v>3501900651319</v>
          </cell>
          <cell r="L777" t="str">
            <v>เชียงใหม่</v>
          </cell>
          <cell r="M777" t="str">
            <v>เชียงใหม่ 1</v>
          </cell>
          <cell r="N777">
            <v>8</v>
          </cell>
          <cell r="O777" t="str">
            <v>สินเชื่อธนาคารประชาชน</v>
          </cell>
          <cell r="P777" t="str">
            <v>1.บุคคลค้ำประกัน</v>
          </cell>
          <cell r="Q777">
            <v>41769.06</v>
          </cell>
          <cell r="R777">
            <v>26182.04</v>
          </cell>
          <cell r="S777" t="str">
            <v>แขวงเชียงใหม่</v>
          </cell>
          <cell r="T777" t="str">
            <v>ผบE209</v>
          </cell>
          <cell r="U777">
            <v>2564</v>
          </cell>
          <cell r="V777" t="str">
            <v>ผบE2004</v>
          </cell>
          <cell r="W777">
            <v>2564</v>
          </cell>
          <cell r="X777">
            <v>16</v>
          </cell>
          <cell r="Y777">
            <v>5</v>
          </cell>
          <cell r="Z777">
            <v>2566</v>
          </cell>
          <cell r="AA777">
            <v>23</v>
          </cell>
          <cell r="AB777">
            <v>8</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นางกชชวรรณ อาภาภัทรฐานิต</v>
          </cell>
          <cell r="BU777">
            <v>883163011691</v>
          </cell>
          <cell r="BV777" t="str">
            <v>1.นางกชชวรรณ อาภาภัทรฐานิต
2.นายสนั่น เมืองลือ
3.นางวันทนีย์ ธรรมรักษ์
4.นายสุวิวัตร พุทธา</v>
          </cell>
          <cell r="BW777" t="str">
            <v>จำเลยที่ 1
คู่สมรสจำเลยที่ 1
จำเลยที่ 2
คู่สมรสจำเลยที่ 2</v>
          </cell>
          <cell r="BX777" t="str">
            <v>3-5019-00651-31-9
3-5101-00229-07-7
3-5804-00036-86-0
3-3411-00744-93-4</v>
          </cell>
          <cell r="BY777"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7" t="str">
            <v>พบ</v>
          </cell>
          <cell r="CA777"/>
          <cell r="CB777">
            <v>4</v>
          </cell>
          <cell r="CC777"/>
          <cell r="CD777" t="str">
            <v>นางกชชวรรณ อาภาภัทรฐานิต</v>
          </cell>
          <cell r="CE777"/>
          <cell r="CF777"/>
          <cell r="CG777"/>
          <cell r="CH777"/>
        </row>
        <row r="778">
          <cell r="B778">
            <v>2250</v>
          </cell>
          <cell r="C778">
            <v>771</v>
          </cell>
          <cell r="D778">
            <v>15</v>
          </cell>
          <cell r="E778">
            <v>6</v>
          </cell>
          <cell r="F778">
            <v>2566</v>
          </cell>
          <cell r="G778" t="str">
            <v>800085778093,
800085778101,
800095661784</v>
          </cell>
          <cell r="H778" t="str">
            <v>นาย</v>
          </cell>
          <cell r="I778" t="str">
            <v>ชัยณรงค์</v>
          </cell>
          <cell r="J778" t="str">
            <v>วงษาปัดนา</v>
          </cell>
          <cell r="K778">
            <v>1100700968218</v>
          </cell>
          <cell r="L778" t="str">
            <v>ถนนทิพย์เนตร</v>
          </cell>
          <cell r="M778" t="str">
            <v>เชียงใหม่ 1</v>
          </cell>
          <cell r="N778">
            <v>8</v>
          </cell>
          <cell r="O778" t="str">
            <v>สินเชื่อธนาคารประชาชน</v>
          </cell>
          <cell r="P778" t="str">
            <v>1.บุคคลค้ำประกัน</v>
          </cell>
          <cell r="Q778">
            <v>132206</v>
          </cell>
          <cell r="R778">
            <v>62021.51</v>
          </cell>
          <cell r="S778" t="str">
            <v>แขวงเชียงใหม่</v>
          </cell>
          <cell r="T778" t="str">
            <v>ผบE1437</v>
          </cell>
          <cell r="U778">
            <v>2566</v>
          </cell>
          <cell r="V778" t="str">
            <v>ผบE3283</v>
          </cell>
          <cell r="W778">
            <v>2566</v>
          </cell>
          <cell r="X778">
            <v>16</v>
          </cell>
          <cell r="Y778">
            <v>5</v>
          </cell>
          <cell r="Z778">
            <v>2566</v>
          </cell>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15/06/2566//รายงานผลสืบทรัพย์วันที่ 13/11/2566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นายชัยณรงค์ วงษาปัดนา</v>
          </cell>
          <cell r="BU778">
            <v>883165010898</v>
          </cell>
          <cell r="BV778" t="str">
            <v>1.นายชัยณรงค์ วงษาปัดนา
2.นางสาวอรอนงค์ วงษาปัดนา
3.นางสาวสิริพิม ยี่แก้ว</v>
          </cell>
          <cell r="BW778" t="str">
            <v>จำเลยที่ 1
จำเลยที่ 2
จำเลยที่ 3</v>
          </cell>
          <cell r="BX778" t="str">
            <v>1-1007-00968-21-8
1-1007-01797-43-3
1-5009-00193-79-8</v>
          </cell>
          <cell r="BY77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8" t="str">
            <v>ไม่พบทรัพย์</v>
          </cell>
          <cell r="CA778"/>
          <cell r="CB778">
            <v>3</v>
          </cell>
          <cell r="CC778"/>
          <cell r="CD778" t="str">
            <v>นายชัยณรงค์ วงษาปัดนา</v>
          </cell>
          <cell r="CE778"/>
          <cell r="CF778"/>
          <cell r="CG778"/>
          <cell r="CH778"/>
        </row>
        <row r="779">
          <cell r="B779">
            <v>2254</v>
          </cell>
          <cell r="C779">
            <v>772</v>
          </cell>
          <cell r="D779">
            <v>7</v>
          </cell>
          <cell r="E779">
            <v>9</v>
          </cell>
          <cell r="F779">
            <v>2566</v>
          </cell>
          <cell r="G779">
            <v>800030687613</v>
          </cell>
          <cell r="H779" t="str">
            <v>นาย</v>
          </cell>
          <cell r="I779" t="str">
            <v xml:space="preserve">พงษ์ศักด์ </v>
          </cell>
          <cell r="J779" t="str">
            <v>วรรณตระกูล</v>
          </cell>
          <cell r="K779">
            <v>3501900651319</v>
          </cell>
          <cell r="L779" t="str">
            <v>หางดง</v>
          </cell>
          <cell r="M779" t="str">
            <v>เชียงใหม่ 3</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ผบE8518</v>
          </cell>
          <cell r="W779">
            <v>2565</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นำส่งต้นฉบับโฉนดที่ดินและสัญญาจำนอง</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นายพงษ์ศักด์  วรรณตระกูล</v>
          </cell>
          <cell r="BU779">
            <v>0</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2255</v>
          </cell>
          <cell r="C780">
            <v>773</v>
          </cell>
          <cell r="D780">
            <v>7</v>
          </cell>
          <cell r="E780">
            <v>9</v>
          </cell>
          <cell r="F780">
            <v>2566</v>
          </cell>
          <cell r="G780">
            <v>822053004682</v>
          </cell>
          <cell r="H780" t="str">
            <v>นางสาว</v>
          </cell>
          <cell r="I780" t="str">
            <v>กัญญา</v>
          </cell>
          <cell r="J780" t="str">
            <v>แซ่กัง</v>
          </cell>
          <cell r="K780">
            <v>1100700968218</v>
          </cell>
          <cell r="L780" t="str">
            <v>สารภี</v>
          </cell>
          <cell r="M780" t="str">
            <v>เชียงใหม่ 3</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ผบE794</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นางสาวกัญญา แซ่กัง</v>
          </cell>
          <cell r="BU780">
            <v>0</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cell r="CI780"/>
          <cell r="CJ780"/>
          <cell r="CK780"/>
          <cell r="CL780"/>
          <cell r="CM780"/>
          <cell r="CN780"/>
          <cell r="CO780"/>
          <cell r="CP780"/>
        </row>
        <row r="781">
          <cell r="B781">
            <v>2256</v>
          </cell>
          <cell r="C781">
            <v>774</v>
          </cell>
          <cell r="D781">
            <v>7</v>
          </cell>
          <cell r="E781">
            <v>9</v>
          </cell>
          <cell r="F781">
            <v>2566</v>
          </cell>
          <cell r="G781">
            <v>800060316216</v>
          </cell>
          <cell r="H781" t="str">
            <v>นาย</v>
          </cell>
          <cell r="I781" t="str">
            <v>เกรียงไกร</v>
          </cell>
          <cell r="J781" t="str">
            <v>คำแสน</v>
          </cell>
          <cell r="K781">
            <v>3500600214354</v>
          </cell>
          <cell r="L781" t="str">
            <v>แม่วาง</v>
          </cell>
          <cell r="M781" t="str">
            <v>เชียงใหม่ 3</v>
          </cell>
          <cell r="N781">
            <v>8</v>
          </cell>
          <cell r="O781" t="str">
            <v>สินเชื่อเคหะ</v>
          </cell>
          <cell r="P781" t="str">
            <v>2.หลักทรัพย์ค้ำประกัน</v>
          </cell>
          <cell r="Q781">
            <v>1878336.09</v>
          </cell>
          <cell r="R781">
            <v>255343.68</v>
          </cell>
          <cell r="S781" t="str">
            <v>แขวงเชียงใหม่</v>
          </cell>
          <cell r="T781" t="str">
            <v>ผบE20</v>
          </cell>
          <cell r="U781">
            <v>2566</v>
          </cell>
          <cell r="V781" t="str">
            <v>ผบ.3888</v>
          </cell>
          <cell r="W781">
            <v>2555</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นายเกรียงไกร คำแสน</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2257</v>
          </cell>
          <cell r="C782">
            <v>775</v>
          </cell>
          <cell r="D782">
            <v>12</v>
          </cell>
          <cell r="E782">
            <v>9</v>
          </cell>
          <cell r="F782">
            <v>2566</v>
          </cell>
          <cell r="G782" t="str">
            <v>800081547286,
800081547302,
800081547294</v>
          </cell>
          <cell r="H782" t="str">
            <v>นางสาว</v>
          </cell>
          <cell r="I782" t="str">
            <v>ลักษณา</v>
          </cell>
          <cell r="J782" t="str">
            <v>คำเจริญ</v>
          </cell>
          <cell r="K782"/>
          <cell r="L782" t="str">
            <v>แม่วาง</v>
          </cell>
          <cell r="M782" t="str">
            <v>เชียงใหม่ 3</v>
          </cell>
          <cell r="N782">
            <v>8</v>
          </cell>
          <cell r="O782"/>
          <cell r="P782"/>
          <cell r="Q782"/>
          <cell r="R782"/>
          <cell r="S782" t="str">
            <v>แขวงเชียงใหม่</v>
          </cell>
          <cell r="T782"/>
          <cell r="U782"/>
          <cell r="V782" t="str">
            <v>ผบE1951</v>
          </cell>
          <cell r="W782">
            <v>2563</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นำส่งต้นฉบับโฉนดที่ดินและสัญญาจำนอง//บคค.ส่งประกาศที่สนง.21/11/2566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นางสาวลักษณา คำเจริญ</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2258</v>
          </cell>
          <cell r="C783">
            <v>776</v>
          </cell>
          <cell r="D783">
            <v>7</v>
          </cell>
          <cell r="E783">
            <v>9</v>
          </cell>
          <cell r="F783">
            <v>2566</v>
          </cell>
          <cell r="G783">
            <v>800059946361</v>
          </cell>
          <cell r="H783" t="str">
            <v>นาย</v>
          </cell>
          <cell r="I783" t="str">
            <v>วรินทร์นวัต</v>
          </cell>
          <cell r="J783" t="str">
            <v>อัชฌาสุตานันท์</v>
          </cell>
          <cell r="K783"/>
          <cell r="L783" t="str">
            <v>สารภี</v>
          </cell>
          <cell r="M783" t="str">
            <v>เชียงใหม่ 3</v>
          </cell>
          <cell r="N783">
            <v>8</v>
          </cell>
          <cell r="O783"/>
          <cell r="P783"/>
          <cell r="Q783"/>
          <cell r="R783"/>
          <cell r="S783" t="str">
            <v>จังหวัดเชียงใหม่</v>
          </cell>
          <cell r="T783"/>
          <cell r="U783"/>
          <cell r="V783" t="str">
            <v>ผบE1198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นายวรินทร์นวัต อัชฌาสุตานันท์</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2259</v>
          </cell>
          <cell r="C784">
            <v>777</v>
          </cell>
          <cell r="D784">
            <v>24</v>
          </cell>
          <cell r="E784">
            <v>5</v>
          </cell>
          <cell r="F784">
            <v>2566</v>
          </cell>
          <cell r="G784">
            <v>800049845228</v>
          </cell>
          <cell r="H784" t="str">
            <v>กลุ่มเครดิตยูเนี่ยมตำบลโปงทุ่ง</v>
          </cell>
          <cell r="I784" t="str">
            <v>เกรียงไกร</v>
          </cell>
          <cell r="J784" t="str">
            <v>คำแสน</v>
          </cell>
          <cell r="K784"/>
          <cell r="L784" t="str">
            <v>ดอยเต่า</v>
          </cell>
          <cell r="M784" t="str">
            <v>เชียงใหม่ 3</v>
          </cell>
          <cell r="N784">
            <v>8</v>
          </cell>
          <cell r="O784" t="str">
            <v>สินเชื่อพัฒนาชนบท</v>
          </cell>
          <cell r="P784" t="str">
            <v>1.บุคคลค้ำประกัน</v>
          </cell>
          <cell r="Q784">
            <v>438712.61</v>
          </cell>
          <cell r="R784">
            <v>72883.56</v>
          </cell>
          <cell r="S784" t="str">
            <v>จังหวัดฮอด</v>
          </cell>
          <cell r="T784" t="str">
            <v>ผบE300</v>
          </cell>
          <cell r="U784">
            <v>2563</v>
          </cell>
          <cell r="V784" t="str">
            <v>ผบE300</v>
          </cell>
          <cell r="W784">
            <v>2563</v>
          </cell>
          <cell r="X784"/>
          <cell r="Y784"/>
          <cell r="Z784"/>
          <cell r="AA784">
            <v>8</v>
          </cell>
          <cell r="AB784">
            <v>9</v>
          </cell>
          <cell r="AC784">
            <v>2563</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รายงานวันที่ 4/12/2566</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 xml:space="preserve">กลุ่มเครดิตยูเนี่ยมตำบลโปงทุ่ง </v>
          </cell>
          <cell r="BU784">
            <v>883263011408</v>
          </cell>
          <cell r="BV784"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4"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4" t="str">
            <v>3-5017-00237-33-1
3-5017-00239-31-7
1-5017-00057-93-0
3-5017-00188-72-1
3-5106-00640-59-1
3-5017-00234-84-6
3-5017-00244-42-6
3-5103-00050-01-1
3-5013-00050-02-0
3-5017-00237-25-0
3-5017-00241-98-2
3-5017-00210-06-8
3-5017-00192-55-8
3-5017-00246-37-2
3-5017-00244-22-1
3-5017-00244-23-0
3-5017-00192-79-5
3-5106-00648-32-0</v>
          </cell>
          <cell r="BY78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4" t="str">
            <v>ไม่พบทรัพย์</v>
          </cell>
          <cell r="CA784"/>
          <cell r="CB784"/>
          <cell r="CC784"/>
          <cell r="CD784"/>
          <cell r="CE784"/>
          <cell r="CF784"/>
          <cell r="CG784"/>
          <cell r="CH784"/>
          <cell r="CI784"/>
          <cell r="CJ784"/>
          <cell r="CK784"/>
          <cell r="CL784"/>
          <cell r="CM784"/>
          <cell r="CN784"/>
          <cell r="CO784"/>
        </row>
        <row r="785">
          <cell r="B785">
            <v>2260</v>
          </cell>
          <cell r="C785">
            <v>778</v>
          </cell>
          <cell r="D785">
            <v>17</v>
          </cell>
          <cell r="E785">
            <v>8</v>
          </cell>
          <cell r="F785">
            <v>2566</v>
          </cell>
          <cell r="G785" t="str">
            <v>800094984013,
800073309877</v>
          </cell>
          <cell r="H785" t="str">
            <v>นาย</v>
          </cell>
          <cell r="I785" t="str">
            <v>นัฏฐาวุธ</v>
          </cell>
          <cell r="J785" t="str">
            <v>สุภาโพน</v>
          </cell>
          <cell r="K785">
            <v>1500200025761</v>
          </cell>
          <cell r="L785" t="str">
            <v>ฮอด</v>
          </cell>
          <cell r="M785" t="str">
            <v>เชียงใหม่ 3</v>
          </cell>
          <cell r="N785">
            <v>8</v>
          </cell>
          <cell r="O785" t="str">
            <v>สินเชื่อธนาคารประชาชน</v>
          </cell>
          <cell r="P785" t="str">
            <v>1.บุคคลค้ำประกัน</v>
          </cell>
          <cell r="Q785">
            <v>23328</v>
          </cell>
          <cell r="R785">
            <v>8162.56</v>
          </cell>
          <cell r="S785" t="str">
            <v>จังหวัดฮอด</v>
          </cell>
          <cell r="T785" t="str">
            <v>ผบE802</v>
          </cell>
          <cell r="U785">
            <v>2565</v>
          </cell>
          <cell r="V785" t="str">
            <v>ผบE901</v>
          </cell>
          <cell r="W785">
            <v>2565</v>
          </cell>
          <cell r="X785">
            <v>22</v>
          </cell>
          <cell r="Y785">
            <v>11</v>
          </cell>
          <cell r="Z785">
            <v>2565</v>
          </cell>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นายนัฏฐาวุธ สุภาโพน</v>
          </cell>
          <cell r="BU785" t="str">
            <v>888165010301,
888165010302</v>
          </cell>
          <cell r="BV785"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5" t="str">
            <v>จำเลยที่ 1
จำเลยที่ 2
คู่สมรสจำเลยที่ 2
จำเลยที่ 3
คู่สมรสจำเลยที่ 3</v>
          </cell>
          <cell r="BX785" t="str">
            <v xml:space="preserve">1-5002-00025-76-1
3-5106-00238-52-1
3-5002-00155-27-0
3-5002-00165-04-6
1-5002-00104-42-3
</v>
          </cell>
          <cell r="BY785"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5" t="str">
            <v>พบทรัพย์</v>
          </cell>
          <cell r="CA785"/>
          <cell r="CB785"/>
          <cell r="CC785"/>
          <cell r="CD785"/>
          <cell r="CE785"/>
          <cell r="CF785"/>
          <cell r="CG785"/>
          <cell r="CH785"/>
          <cell r="CI785"/>
          <cell r="CJ785"/>
          <cell r="CK785"/>
          <cell r="CL785"/>
          <cell r="CM785"/>
          <cell r="CN785"/>
          <cell r="CO785"/>
        </row>
        <row r="786">
          <cell r="B786">
            <v>2261</v>
          </cell>
          <cell r="C786">
            <v>779</v>
          </cell>
          <cell r="D786"/>
          <cell r="E786"/>
          <cell r="F786"/>
          <cell r="G786">
            <v>800063699394</v>
          </cell>
          <cell r="H786" t="str">
            <v>นาย</v>
          </cell>
          <cell r="I786" t="str">
            <v>ชุติเดช</v>
          </cell>
          <cell r="J786" t="str">
            <v>จันทร์ณรงค์ชัย</v>
          </cell>
          <cell r="K786" t="str">
            <v>1-5099-01003-45-1</v>
          </cell>
          <cell r="L786" t="str">
            <v>สันกำแพง</v>
          </cell>
          <cell r="M786" t="str">
            <v>เชียงใหม่ 3</v>
          </cell>
          <cell r="N786">
            <v>8</v>
          </cell>
          <cell r="O786" t="str">
            <v>สินเชื่อธนาคารประชาชน</v>
          </cell>
          <cell r="P786" t="str">
            <v>1.บุคคลค้ำประกัน</v>
          </cell>
          <cell r="Q786"/>
          <cell r="R786"/>
          <cell r="S786" t="str">
            <v>แขวงเชียงใหม่</v>
          </cell>
          <cell r="T786" t="str">
            <v>ผบE5686</v>
          </cell>
          <cell r="U786">
            <v>2564</v>
          </cell>
          <cell r="V786" t="str">
            <v>ผบE5197</v>
          </cell>
          <cell r="W786">
            <v>2565</v>
          </cell>
          <cell r="X786"/>
          <cell r="Y786"/>
          <cell r="Z786"/>
          <cell r="AA786">
            <v>25</v>
          </cell>
          <cell r="AB786">
            <v>7</v>
          </cell>
          <cell r="AC786">
            <v>2565</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นายชุติเดช จันทร์ณรงค์ชัย</v>
          </cell>
          <cell r="BU786">
            <v>883263010384</v>
          </cell>
          <cell r="BV786" t="str">
            <v xml:space="preserve">1.นายชุติเดช  จันทร์ณรงค์ชัย
2.นายศุภฤกษ์  ต๊ะเรือน
3.นางไข่แก้ว  มีชัย
4.นางสาวขวัญใจ  วรเกษมศักดิ์
</v>
          </cell>
          <cell r="BW786" t="str">
            <v xml:space="preserve">จำเลยที่ 1
จำเลยที่ 2
ทายาทโดยธรรมของจำเลยที่ 3
จำเลยที่ 3
</v>
          </cell>
          <cell r="BX786" t="str">
            <v xml:space="preserve">1-5099-01003-45-1
1-5099-00983-10-0
3-5804-00260-18-2
1-1020-00564-48-5
</v>
          </cell>
          <cell r="BY7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6" t="str">
            <v>ไม่พบทรัพย์</v>
          </cell>
          <cell r="CA786"/>
          <cell r="CB786"/>
          <cell r="CC786"/>
          <cell r="CD786"/>
          <cell r="CE786"/>
          <cell r="CF786"/>
          <cell r="CG786"/>
          <cell r="CH786"/>
          <cell r="CI786"/>
          <cell r="CJ786"/>
          <cell r="CK786"/>
          <cell r="CL786"/>
          <cell r="CM786"/>
          <cell r="CN786"/>
          <cell r="CO786"/>
        </row>
        <row r="787">
          <cell r="B787">
            <v>2262</v>
          </cell>
          <cell r="C787">
            <v>780</v>
          </cell>
          <cell r="D787">
            <v>3</v>
          </cell>
          <cell r="E787">
            <v>8</v>
          </cell>
          <cell r="F787">
            <v>2566</v>
          </cell>
          <cell r="G787">
            <v>800082419931</v>
          </cell>
          <cell r="H787" t="str">
            <v>นาย</v>
          </cell>
          <cell r="I787" t="str">
            <v>เชิดชัย</v>
          </cell>
          <cell r="J787" t="str">
            <v>สุคำ</v>
          </cell>
          <cell r="K787">
            <v>3500600513467</v>
          </cell>
          <cell r="L787" t="str">
            <v>แม่ริม</v>
          </cell>
          <cell r="M787" t="str">
            <v>เชียงใหม่ 2</v>
          </cell>
          <cell r="N787">
            <v>8</v>
          </cell>
          <cell r="O787" t="str">
            <v>สินเชื่อธนาคารประชาชน</v>
          </cell>
          <cell r="P787" t="str">
            <v>1.บุคคลค้ำประกัน</v>
          </cell>
          <cell r="Q787">
            <v>54654</v>
          </cell>
          <cell r="R787">
            <v>24916.84</v>
          </cell>
          <cell r="S787" t="str">
            <v>แขวงเชียงใหม่</v>
          </cell>
          <cell r="T787" t="str">
            <v>ผบE1438</v>
          </cell>
          <cell r="U787">
            <v>2566</v>
          </cell>
          <cell r="V787" t="str">
            <v>ผบE3293</v>
          </cell>
          <cell r="W787">
            <v>2566</v>
          </cell>
          <cell r="X787">
            <v>16</v>
          </cell>
          <cell r="Y787">
            <v>5</v>
          </cell>
          <cell r="Z787">
            <v>2566</v>
          </cell>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มีคำสั่งสืบทรัพย์ วันที่ 3/8/2566 // สืบแล้วรายงานผลวันที่</v>
          </cell>
          <cell r="BC787">
            <v>1200</v>
          </cell>
          <cell r="BD787">
            <v>10</v>
          </cell>
          <cell r="BE787">
            <v>6</v>
          </cell>
          <cell r="BF787">
            <v>2567</v>
          </cell>
          <cell r="BG787">
            <v>0</v>
          </cell>
          <cell r="BH787" t="str">
            <v>-</v>
          </cell>
          <cell r="BI787" t="str">
            <v>-</v>
          </cell>
          <cell r="BJ787" t="str">
            <v>-</v>
          </cell>
          <cell r="BK787">
            <v>0</v>
          </cell>
          <cell r="BL787">
            <v>2085</v>
          </cell>
          <cell r="BM787">
            <v>0</v>
          </cell>
          <cell r="BN787" t="str">
            <v/>
          </cell>
          <cell r="BO787" t="str">
            <v/>
          </cell>
          <cell r="BP787" t="str">
            <v/>
          </cell>
          <cell r="BQ787" t="str">
            <v>-</v>
          </cell>
          <cell r="BR787" t="str">
            <v>-</v>
          </cell>
          <cell r="BS787" t="str">
            <v>-</v>
          </cell>
          <cell r="BT787" t="str">
            <v>นายเชิดชัย สุคำ</v>
          </cell>
          <cell r="BU787">
            <v>800082419931</v>
          </cell>
          <cell r="BV787" t="str">
            <v>1.นายเชิดชัย  สุคำ
2.นางสาวอาฐิชา  จันทรารัตน์ศิริ
3.นางสาวอนุศนิยา  อัจฉริยวงศ์
4.นางณัฐชญา  แสกขุนทด</v>
          </cell>
          <cell r="BW787" t="str">
            <v>จำเลยที่ 1
คู่สมรสจำเลยที่ 1
จำเลยที่ 2
จำเลยที่ 3</v>
          </cell>
          <cell r="BX787" t="str">
            <v>3-5006-00513-46-7
3-3020-00261-98-3
8-5807-73002-05-8
3-3020-00940-70-8</v>
          </cell>
          <cell r="BY787"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7" t="str">
            <v>พบทรัพย์</v>
          </cell>
          <cell r="CA787" t="str">
            <v>พบ</v>
          </cell>
          <cell r="CB787">
            <v>4</v>
          </cell>
          <cell r="CC787"/>
          <cell r="CD787"/>
          <cell r="CE787"/>
          <cell r="CF787"/>
          <cell r="CG787"/>
          <cell r="CH787"/>
          <cell r="CI787"/>
          <cell r="CJ787"/>
          <cell r="CK787"/>
          <cell r="CL787"/>
          <cell r="CM787"/>
          <cell r="CN787"/>
          <cell r="CO787"/>
        </row>
        <row r="788">
          <cell r="B788">
            <v>2263</v>
          </cell>
          <cell r="C788">
            <v>781</v>
          </cell>
          <cell r="D788">
            <v>21</v>
          </cell>
          <cell r="E788">
            <v>8</v>
          </cell>
          <cell r="F788">
            <v>2566</v>
          </cell>
          <cell r="G788">
            <v>800081782453</v>
          </cell>
          <cell r="H788" t="str">
            <v>นางสาว</v>
          </cell>
          <cell r="I788" t="str">
            <v>ฐิติมา</v>
          </cell>
          <cell r="J788" t="str">
            <v>อุ่นเมืองอินทร์</v>
          </cell>
          <cell r="K788" t="str">
            <v>1-5099-00895-15-4</v>
          </cell>
          <cell r="L788" t="str">
            <v>สันทราย</v>
          </cell>
          <cell r="M788" t="str">
            <v>เชียงใหม่ 2</v>
          </cell>
          <cell r="N788">
            <v>8</v>
          </cell>
          <cell r="O788" t="str">
            <v>สินเชื่อธนาคารประชาชน</v>
          </cell>
          <cell r="P788" t="str">
            <v>1.บุคคลค้ำประกัน</v>
          </cell>
          <cell r="Q788">
            <v>103108.2</v>
          </cell>
          <cell r="R788">
            <v>43022.89</v>
          </cell>
          <cell r="S788" t="str">
            <v>แขวงเชียงใหม่</v>
          </cell>
          <cell r="T788" t="str">
            <v>ผบE2738</v>
          </cell>
          <cell r="U788">
            <v>2566</v>
          </cell>
          <cell r="V788" t="str">
            <v>ผบE4432</v>
          </cell>
          <cell r="W788">
            <v>2566</v>
          </cell>
          <cell r="X788">
            <v>12</v>
          </cell>
          <cell r="Y788">
            <v>6</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21/8/2566 // สืบแล้วรายงานผลวันที่ 7/12/2566</v>
          </cell>
          <cell r="BC788">
            <v>900</v>
          </cell>
          <cell r="BD788">
            <v>10</v>
          </cell>
          <cell r="BE788">
            <v>6</v>
          </cell>
          <cell r="BF788">
            <v>2567</v>
          </cell>
          <cell r="BG788">
            <v>0</v>
          </cell>
          <cell r="BH788" t="str">
            <v>-</v>
          </cell>
          <cell r="BI788" t="str">
            <v>-</v>
          </cell>
          <cell r="BJ788" t="str">
            <v>-</v>
          </cell>
          <cell r="BK788">
            <v>0</v>
          </cell>
          <cell r="BL788">
            <v>940</v>
          </cell>
          <cell r="BM788">
            <v>0</v>
          </cell>
          <cell r="BN788" t="str">
            <v/>
          </cell>
          <cell r="BO788" t="str">
            <v/>
          </cell>
          <cell r="BP788" t="str">
            <v/>
          </cell>
          <cell r="BQ788" t="str">
            <v>-</v>
          </cell>
          <cell r="BR788" t="str">
            <v>-</v>
          </cell>
          <cell r="BS788" t="str">
            <v>-</v>
          </cell>
          <cell r="BT788" t="str">
            <v>นางสาวฐิติมา อุ่นเมืองอินทร์</v>
          </cell>
          <cell r="BU788">
            <v>883266010023</v>
          </cell>
          <cell r="BV788" t="str">
            <v>1.นางสาวฐิติมา  อุ่นเมืองอินทร์
2.นางสาวสายฝน  สุนกาย
3.นายวัฒนา  วงค์หมึก</v>
          </cell>
          <cell r="BW788" t="str">
            <v>จำเลยที่ 1
จำเลยที่ 2
จำเลยที่ 3</v>
          </cell>
          <cell r="BX788" t="str">
            <v>1-5099-00895-15-4
3-5007-00340-71-8
1-5099-00957-17-6</v>
          </cell>
          <cell r="BY788"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8" t="str">
            <v>ไม่พบทรัพย์</v>
          </cell>
          <cell r="CA788" t="str">
            <v>พบ</v>
          </cell>
          <cell r="CB788">
            <v>3</v>
          </cell>
          <cell r="CC788"/>
          <cell r="CD788"/>
          <cell r="CE788"/>
          <cell r="CF788"/>
          <cell r="CG788"/>
          <cell r="CH788"/>
          <cell r="CI788"/>
          <cell r="CJ788"/>
          <cell r="CK788"/>
          <cell r="CL788"/>
          <cell r="CM788"/>
          <cell r="CN788"/>
          <cell r="CO788"/>
        </row>
        <row r="789">
          <cell r="B789">
            <v>2264</v>
          </cell>
          <cell r="C789">
            <v>782</v>
          </cell>
          <cell r="D789">
            <v>6</v>
          </cell>
          <cell r="E789">
            <v>9</v>
          </cell>
          <cell r="F789">
            <v>2566</v>
          </cell>
          <cell r="G789">
            <v>800059343817</v>
          </cell>
          <cell r="H789" t="str">
            <v>นาง</v>
          </cell>
          <cell r="I789" t="str">
            <v>งามพิศ</v>
          </cell>
          <cell r="J789" t="str">
            <v>อินต๊ะ</v>
          </cell>
          <cell r="K789" t="str">
            <v>3-5014-00202-13-2</v>
          </cell>
          <cell r="L789" t="str">
            <v>สันทราย</v>
          </cell>
          <cell r="M789" t="str">
            <v>เชียงใหม่ 2</v>
          </cell>
          <cell r="N789">
            <v>8</v>
          </cell>
          <cell r="O789" t="str">
            <v>สินเชื่อธนาคารประชาชน</v>
          </cell>
          <cell r="P789" t="str">
            <v>1.บุคคลค้ำประกัน</v>
          </cell>
          <cell r="Q789">
            <v>96265</v>
          </cell>
          <cell r="R789">
            <v>20217.240000000002</v>
          </cell>
          <cell r="S789" t="str">
            <v>แขวงเชียงใหม่</v>
          </cell>
          <cell r="T789" t="str">
            <v>ผบE2737</v>
          </cell>
          <cell r="U789">
            <v>2566</v>
          </cell>
          <cell r="V789" t="str">
            <v>ผบE4435</v>
          </cell>
          <cell r="W789">
            <v>2566</v>
          </cell>
          <cell r="X789">
            <v>12</v>
          </cell>
          <cell r="Y789">
            <v>6</v>
          </cell>
          <cell r="Z789">
            <v>2566</v>
          </cell>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6/9/2566 // สืบแล้วรายงานผลวันที่ 16/12/2566 // เบิกสืบ 10/6/2567</v>
          </cell>
          <cell r="BC789">
            <v>1500</v>
          </cell>
          <cell r="BD789">
            <v>10</v>
          </cell>
          <cell r="BE789">
            <v>6</v>
          </cell>
          <cell r="BF789">
            <v>2567</v>
          </cell>
          <cell r="BG789">
            <v>0</v>
          </cell>
          <cell r="BH789" t="str">
            <v>-</v>
          </cell>
          <cell r="BI789" t="str">
            <v>-</v>
          </cell>
          <cell r="BJ789" t="str">
            <v>-</v>
          </cell>
          <cell r="BK789">
            <v>0</v>
          </cell>
          <cell r="BL789">
            <v>1645</v>
          </cell>
          <cell r="BM789">
            <v>0</v>
          </cell>
          <cell r="BN789" t="str">
            <v/>
          </cell>
          <cell r="BO789" t="str">
            <v/>
          </cell>
          <cell r="BP789" t="str">
            <v/>
          </cell>
          <cell r="BQ789" t="str">
            <v>-</v>
          </cell>
          <cell r="BR789" t="str">
            <v>-</v>
          </cell>
          <cell r="BS789" t="str">
            <v>-</v>
          </cell>
          <cell r="BT789" t="str">
            <v>นางงามพิศ อินต๊ะ</v>
          </cell>
          <cell r="BU789">
            <v>883266010024</v>
          </cell>
          <cell r="BV789" t="str">
            <v>1.นางสาวงามพิศ อินต๊ะ
2.นายเสน่ห์  อินต๊ะ
3.นางผานิตร  พานคำดาว
4.นายวิวัฒน์  พานคำดาว
5.นางสาววชิราภรณ์  ดมดอก</v>
          </cell>
          <cell r="BW789" t="str">
            <v>จำเลยที่ 1
คู่สมรสจำเลยที่ 1
จำเลยที่ 2
คู่สมรสจำเลยที่ 2
จำเลยที่ 3</v>
          </cell>
          <cell r="BX789" t="str">
            <v>3-5014-00202-13-2
3-5014-00201-67-5
3-5014-00202-23-0
3-5711-00065-50-4
3-5011-00228-62-4</v>
          </cell>
          <cell r="BY789"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89" t="str">
            <v>พบทรัพย์</v>
          </cell>
          <cell r="CA789"/>
          <cell r="CB789">
            <v>5</v>
          </cell>
          <cell r="CC789"/>
          <cell r="CD789"/>
          <cell r="CE789"/>
          <cell r="CF789"/>
          <cell r="CG789"/>
          <cell r="CH789"/>
          <cell r="CI789"/>
          <cell r="CJ789"/>
          <cell r="CK789"/>
          <cell r="CL789"/>
          <cell r="CM789"/>
          <cell r="CN789"/>
          <cell r="CO789"/>
        </row>
        <row r="790">
          <cell r="B790">
            <v>2265</v>
          </cell>
          <cell r="C790">
            <v>783</v>
          </cell>
          <cell r="D790">
            <v>6</v>
          </cell>
          <cell r="E790">
            <v>9</v>
          </cell>
          <cell r="F790">
            <v>2566</v>
          </cell>
          <cell r="G790">
            <v>800085947532</v>
          </cell>
          <cell r="H790" t="str">
            <v>นางสาว</v>
          </cell>
          <cell r="I790" t="str">
            <v xml:space="preserve">รัตนาภรณ์ </v>
          </cell>
          <cell r="J790" t="str">
            <v>พงษ์ตัน</v>
          </cell>
          <cell r="K790">
            <v>1509901584551</v>
          </cell>
          <cell r="L790" t="str">
            <v>สันทราย</v>
          </cell>
          <cell r="M790" t="str">
            <v>เชียงใหม่ 2</v>
          </cell>
          <cell r="N790">
            <v>8</v>
          </cell>
          <cell r="O790" t="str">
            <v>สินเชื่อธนาคารประชาชน</v>
          </cell>
          <cell r="P790" t="str">
            <v>1.บุคคลค้ำประกัน</v>
          </cell>
          <cell r="Q790">
            <v>55988</v>
          </cell>
          <cell r="R790">
            <v>22725.16</v>
          </cell>
          <cell r="S790" t="str">
            <v>แขวงเชียงใหม่</v>
          </cell>
          <cell r="T790" t="str">
            <v>ผบE1467</v>
          </cell>
          <cell r="U790">
            <v>2566</v>
          </cell>
          <cell r="V790" t="str">
            <v>ผบE4441</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v>
          </cell>
          <cell r="BC790">
            <v>900</v>
          </cell>
          <cell r="BD790">
            <v>10</v>
          </cell>
          <cell r="BE790">
            <v>6</v>
          </cell>
          <cell r="BF790">
            <v>2567</v>
          </cell>
          <cell r="BG790">
            <v>0</v>
          </cell>
          <cell r="BH790" t="str">
            <v>-</v>
          </cell>
          <cell r="BI790" t="str">
            <v>-</v>
          </cell>
          <cell r="BJ790" t="str">
            <v>-</v>
          </cell>
          <cell r="BK790">
            <v>0</v>
          </cell>
          <cell r="BL790">
            <v>1190</v>
          </cell>
          <cell r="BM790">
            <v>0</v>
          </cell>
          <cell r="BN790" t="str">
            <v/>
          </cell>
          <cell r="BO790" t="str">
            <v/>
          </cell>
          <cell r="BP790" t="str">
            <v/>
          </cell>
          <cell r="BQ790" t="str">
            <v>-</v>
          </cell>
          <cell r="BR790" t="str">
            <v>-</v>
          </cell>
          <cell r="BS790" t="str">
            <v>-</v>
          </cell>
          <cell r="BT790" t="str">
            <v>นางสาวรัตนาภรณ์  พงษ์ตัน</v>
          </cell>
          <cell r="BU790">
            <v>883265010850</v>
          </cell>
          <cell r="BV790" t="str">
            <v>1.นางสาวรัตนาภรณ์  พงษ์ตัน
2.นายธนกฤต  โตวิเชียร
3.นางสาวกัญจน์ชนา  มูลละ</v>
          </cell>
          <cell r="BW790" t="str">
            <v xml:space="preserve">จำเลยที่ 1
จำเลยที่ 2
จำเลยที่ 3 
</v>
          </cell>
          <cell r="BX790" t="str">
            <v>1-5099-01584-55-1
1-5099-01532--42-0
1-5099-01519-66-1</v>
          </cell>
          <cell r="BY790"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0" t="str">
            <v>พบทรัพย์</v>
          </cell>
          <cell r="CA790"/>
          <cell r="CB790">
            <v>3</v>
          </cell>
          <cell r="CC790"/>
          <cell r="CD790"/>
          <cell r="CE790"/>
          <cell r="CF790"/>
          <cell r="CG790"/>
          <cell r="CH790"/>
          <cell r="CI790"/>
          <cell r="CJ790"/>
          <cell r="CK790"/>
          <cell r="CL790"/>
          <cell r="CM790"/>
          <cell r="CN790"/>
          <cell r="CO790"/>
        </row>
        <row r="791">
          <cell r="B791">
            <v>2266</v>
          </cell>
          <cell r="C791">
            <v>784</v>
          </cell>
          <cell r="D791">
            <v>21</v>
          </cell>
          <cell r="E791">
            <v>8</v>
          </cell>
          <cell r="F791">
            <v>2566</v>
          </cell>
          <cell r="G791">
            <v>800076818585</v>
          </cell>
          <cell r="H791" t="str">
            <v>ว่าที่ร้อยตรี</v>
          </cell>
          <cell r="I791" t="str">
            <v>ณัฐสิมา</v>
          </cell>
          <cell r="J791" t="str">
            <v>ถนอมบุญ</v>
          </cell>
          <cell r="K791" t="str">
            <v>1 5099 01032 29 0</v>
          </cell>
          <cell r="L791" t="str">
            <v>แม่โจ้</v>
          </cell>
          <cell r="M791" t="str">
            <v>เชียงใหม่ 2</v>
          </cell>
          <cell r="N791">
            <v>8</v>
          </cell>
          <cell r="O791" t="str">
            <v>สินเชื่อธนาคารประชาชน</v>
          </cell>
          <cell r="P791" t="str">
            <v>1.บุคคลค้ำประกัน</v>
          </cell>
          <cell r="Q791">
            <v>69067.14</v>
          </cell>
          <cell r="R791">
            <v>27201.83</v>
          </cell>
          <cell r="S791" t="str">
            <v>แขวงเชียงใหม่</v>
          </cell>
          <cell r="T791" t="str">
            <v>ผบE7158</v>
          </cell>
          <cell r="U791">
            <v>2565</v>
          </cell>
          <cell r="V791" t="str">
            <v>ผบE139</v>
          </cell>
          <cell r="W791">
            <v>2566</v>
          </cell>
          <cell r="X791">
            <v>17</v>
          </cell>
          <cell r="Y791">
            <v>1</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7/9/2566 // สืบแล้วรายงานผลวันที่ 7/12/2566</v>
          </cell>
          <cell r="BC791">
            <v>1200</v>
          </cell>
          <cell r="BD791">
            <v>10</v>
          </cell>
          <cell r="BE791">
            <v>6</v>
          </cell>
          <cell r="BF791">
            <v>2567</v>
          </cell>
          <cell r="BG791">
            <v>0</v>
          </cell>
          <cell r="BH791" t="str">
            <v>-</v>
          </cell>
          <cell r="BI791" t="str">
            <v>-</v>
          </cell>
          <cell r="BJ791" t="str">
            <v>-</v>
          </cell>
          <cell r="BK791">
            <v>0</v>
          </cell>
          <cell r="BL791">
            <v>1485</v>
          </cell>
          <cell r="BM791">
            <v>0</v>
          </cell>
          <cell r="BN791" t="str">
            <v/>
          </cell>
          <cell r="BO791" t="str">
            <v/>
          </cell>
          <cell r="BP791" t="str">
            <v/>
          </cell>
          <cell r="BQ791" t="str">
            <v>-</v>
          </cell>
          <cell r="BR791" t="str">
            <v>-</v>
          </cell>
          <cell r="BS791" t="str">
            <v>-</v>
          </cell>
          <cell r="BT791" t="str">
            <v>ว่าที่ร้อยตรีณัฐสิมา ถนอมบุญ</v>
          </cell>
          <cell r="BU791">
            <v>883265010433</v>
          </cell>
          <cell r="BV791" t="str">
            <v>1.ว่าที่ร้อยตรีหญิงณัฐสิมา  ถนอมบุญ
2.ว่าที่ร้อยตรีหญิงอรนภา  แสนเกรียง
3.นางชญาณ์นันท์  บัวเกตุ
4.นายเอกชัย  บัวเกตุ</v>
          </cell>
          <cell r="BW791" t="str">
            <v>จำเลยที่ 1
จำเลยที่ 2
จำเลยที่ 3
คู่สมรสจำเลยที่ 3</v>
          </cell>
          <cell r="BX791" t="str">
            <v>1-5099-01032-29-0
1-5099-01016-87-1
3-5014-00137-87-0
3-8106-00038-81-2</v>
          </cell>
          <cell r="BY79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1" t="str">
            <v>ไม่พบทรัพย์</v>
          </cell>
          <cell r="CA791"/>
          <cell r="CB791">
            <v>4</v>
          </cell>
          <cell r="CC791"/>
          <cell r="CD791"/>
          <cell r="CE791"/>
          <cell r="CF791"/>
          <cell r="CG791"/>
          <cell r="CH791"/>
          <cell r="CI791"/>
          <cell r="CJ791"/>
          <cell r="CK791"/>
          <cell r="CL791"/>
          <cell r="CM791"/>
          <cell r="CN791"/>
          <cell r="CO791"/>
        </row>
        <row r="792">
          <cell r="B792">
            <v>2267</v>
          </cell>
          <cell r="C792">
            <v>785</v>
          </cell>
          <cell r="D792">
            <v>6</v>
          </cell>
          <cell r="E792">
            <v>9</v>
          </cell>
          <cell r="F792">
            <v>2566</v>
          </cell>
          <cell r="G792">
            <v>800145587260</v>
          </cell>
          <cell r="H792" t="str">
            <v>นาย</v>
          </cell>
          <cell r="I792" t="str">
            <v xml:space="preserve">กิตติ </v>
          </cell>
          <cell r="J792" t="str">
            <v>อุ่นเรือน</v>
          </cell>
          <cell r="K792">
            <v>1500700113375</v>
          </cell>
          <cell r="L792" t="str">
            <v>แม่โจ้</v>
          </cell>
          <cell r="M792" t="str">
            <v>เชียงใหม่ 2</v>
          </cell>
          <cell r="N792">
            <v>8</v>
          </cell>
          <cell r="O792" t="str">
            <v>สินเชื่อธนาคารประชาชน</v>
          </cell>
          <cell r="P792" t="str">
            <v>1.บุคคลค้ำประกัน</v>
          </cell>
          <cell r="Q792">
            <v>45833</v>
          </cell>
          <cell r="R792">
            <v>3717.47</v>
          </cell>
          <cell r="S792" t="str">
            <v>แขวงเชียงดาว</v>
          </cell>
          <cell r="T792" t="str">
            <v>ผบE16</v>
          </cell>
          <cell r="U792">
            <v>2566</v>
          </cell>
          <cell r="V792" t="str">
            <v>ผบE96</v>
          </cell>
          <cell r="W792">
            <v>2566</v>
          </cell>
          <cell r="X792">
            <v>6</v>
          </cell>
          <cell r="Y792">
            <v>2</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600</v>
          </cell>
          <cell r="BD792">
            <v>10</v>
          </cell>
          <cell r="BE792">
            <v>6</v>
          </cell>
          <cell r="BF792">
            <v>2567</v>
          </cell>
          <cell r="BG792">
            <v>0</v>
          </cell>
          <cell r="BH792" t="str">
            <v>-</v>
          </cell>
          <cell r="BI792" t="str">
            <v>-</v>
          </cell>
          <cell r="BJ792" t="str">
            <v>-</v>
          </cell>
          <cell r="BK792">
            <v>0</v>
          </cell>
          <cell r="BL792">
            <v>945</v>
          </cell>
          <cell r="BM792">
            <v>0</v>
          </cell>
          <cell r="BN792" t="str">
            <v/>
          </cell>
          <cell r="BO792" t="str">
            <v/>
          </cell>
          <cell r="BP792" t="str">
            <v/>
          </cell>
          <cell r="BQ792" t="str">
            <v>-</v>
          </cell>
          <cell r="BR792" t="str">
            <v>-</v>
          </cell>
          <cell r="BS792" t="str">
            <v>-</v>
          </cell>
          <cell r="BT792" t="str">
            <v>นายกิตติ  อุ่นเรือน</v>
          </cell>
          <cell r="BU792">
            <v>883265010855</v>
          </cell>
          <cell r="BV792" t="str">
            <v>1.นายกิตติ  อุ่นเรือน
2.นายณัฐพงค์  เรือนงาม</v>
          </cell>
          <cell r="BW792" t="str">
            <v>จำเลยที่ 1
จำเลยที่ 2</v>
          </cell>
          <cell r="BX792" t="str">
            <v>1-5007-00113-37-5
1-5005-00086-17-1</v>
          </cell>
          <cell r="BY79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2" t="str">
            <v>ไม่พบทรัพย์</v>
          </cell>
          <cell r="CA792"/>
          <cell r="CB792">
            <v>2</v>
          </cell>
          <cell r="CC792"/>
          <cell r="CD792"/>
          <cell r="CE792"/>
          <cell r="CF792"/>
          <cell r="CG792"/>
          <cell r="CH792"/>
          <cell r="CI792"/>
          <cell r="CJ792"/>
          <cell r="CK792"/>
          <cell r="CL792"/>
          <cell r="CM792"/>
          <cell r="CN792"/>
          <cell r="CO792"/>
        </row>
        <row r="793">
          <cell r="B793">
            <v>2268</v>
          </cell>
          <cell r="C793">
            <v>786</v>
          </cell>
          <cell r="D793">
            <v>4</v>
          </cell>
          <cell r="E793">
            <v>8</v>
          </cell>
          <cell r="F793">
            <v>2566</v>
          </cell>
          <cell r="G793">
            <v>800102279513</v>
          </cell>
          <cell r="H793" t="str">
            <v>นางสาว</v>
          </cell>
          <cell r="I793" t="str">
            <v>ลลิภัทร</v>
          </cell>
          <cell r="J793" t="str">
            <v>คัมภีระ</v>
          </cell>
          <cell r="K793">
            <v>3501300819595</v>
          </cell>
          <cell r="L793" t="str">
            <v>เชียงใหม่</v>
          </cell>
          <cell r="M793" t="str">
            <v>เชียงใหม่ 1</v>
          </cell>
          <cell r="N793">
            <v>8</v>
          </cell>
          <cell r="O793" t="str">
            <v>สินเชื่อธนาคารประชาชน</v>
          </cell>
          <cell r="P793" t="str">
            <v>1.บุคคลค้ำประกัน</v>
          </cell>
          <cell r="Q793">
            <v>197696</v>
          </cell>
          <cell r="R793">
            <v>29343.73</v>
          </cell>
          <cell r="S793" t="str">
            <v>แขวงเชียงใหม่</v>
          </cell>
          <cell r="T793" t="str">
            <v>ผบE6235</v>
          </cell>
          <cell r="U793">
            <v>2565</v>
          </cell>
          <cell r="V793" t="str">
            <v>ผบE8430</v>
          </cell>
          <cell r="W793">
            <v>2565</v>
          </cell>
          <cell r="X793">
            <v>28</v>
          </cell>
          <cell r="Y793">
            <v>11</v>
          </cell>
          <cell r="Z793">
            <v>2565</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4/8/2566 // สืบแล้วรายงานผลวันที่ 8/12/2566</v>
          </cell>
          <cell r="BC793" t="str">
            <v/>
          </cell>
          <cell r="BD793" t="str">
            <v/>
          </cell>
          <cell r="BE793" t="str">
            <v/>
          </cell>
          <cell r="BF793" t="str">
            <v/>
          </cell>
          <cell r="BG793" t="str">
            <v/>
          </cell>
          <cell r="BH793" t="str">
            <v/>
          </cell>
          <cell r="BI793" t="str">
            <v/>
          </cell>
          <cell r="BJ793" t="str">
            <v/>
          </cell>
          <cell r="BK793" t="str">
            <v/>
          </cell>
          <cell r="BL793" t="str">
            <v/>
          </cell>
          <cell r="BM793" t="str">
            <v/>
          </cell>
          <cell r="BN793" t="str">
            <v/>
          </cell>
          <cell r="BO793" t="str">
            <v/>
          </cell>
          <cell r="BP793" t="str">
            <v/>
          </cell>
          <cell r="BQ793" t="str">
            <v/>
          </cell>
          <cell r="BR793" t="str">
            <v/>
          </cell>
          <cell r="BS793" t="str">
            <v/>
          </cell>
          <cell r="BT793" t="str">
            <v>นางสาวลลิภัทร คัมภีระ</v>
          </cell>
          <cell r="BU793">
            <v>883165010124</v>
          </cell>
          <cell r="BV793" t="str">
            <v>1.นางสาวลลิภัทร  คัมภีระ
2.นายฉัตรินทร์  มะโน</v>
          </cell>
          <cell r="BW793" t="str">
            <v>จำเลยที่ 1
จำเลยที่ 2</v>
          </cell>
          <cell r="BX793" t="str">
            <v>3-5013-00819-59-6
1-5099-01338-41-1</v>
          </cell>
          <cell r="BY79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3" t="str">
            <v>ไม่พบทรัพย์</v>
          </cell>
          <cell r="CA793"/>
          <cell r="CB793">
            <v>2</v>
          </cell>
          <cell r="CC793"/>
          <cell r="CD793"/>
          <cell r="CE793"/>
          <cell r="CF793"/>
          <cell r="CG793"/>
          <cell r="CH793"/>
          <cell r="CI793"/>
          <cell r="CJ793"/>
          <cell r="CK793"/>
          <cell r="CL793"/>
          <cell r="CM793"/>
          <cell r="CN793"/>
          <cell r="CO793"/>
        </row>
        <row r="794">
          <cell r="B794">
            <v>2269</v>
          </cell>
          <cell r="C794">
            <v>787</v>
          </cell>
          <cell r="D794">
            <v>4</v>
          </cell>
          <cell r="E794">
            <v>8</v>
          </cell>
          <cell r="F794">
            <v>2566</v>
          </cell>
          <cell r="G794">
            <v>800099092846</v>
          </cell>
          <cell r="H794" t="str">
            <v>นางสาว</v>
          </cell>
          <cell r="I794" t="str">
            <v>มณฑน์รัตน์</v>
          </cell>
          <cell r="J794" t="str">
            <v>จิตรทรวง</v>
          </cell>
          <cell r="K794">
            <v>3500600172422</v>
          </cell>
          <cell r="L794" t="str">
            <v>เชียงใหม่</v>
          </cell>
          <cell r="M794" t="str">
            <v>เชียงใหม่ 1</v>
          </cell>
          <cell r="N794">
            <v>8</v>
          </cell>
          <cell r="O794" t="str">
            <v>สินเชื่อธนาคารประชาชน</v>
          </cell>
          <cell r="P794" t="str">
            <v>1.บุคคลค้ำประกัน</v>
          </cell>
          <cell r="Q794">
            <v>130325</v>
          </cell>
          <cell r="R794">
            <v>34665.800000000003</v>
          </cell>
          <cell r="S794" t="str">
            <v>แขวงเชียงใหม่</v>
          </cell>
          <cell r="T794" t="str">
            <v>ผบE7139</v>
          </cell>
          <cell r="U794">
            <v>2565</v>
          </cell>
          <cell r="V794" t="str">
            <v>ผบE245</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นางสาวมณฑน์รัตน์ จิตรทรวง</v>
          </cell>
          <cell r="BU794">
            <v>883165010179</v>
          </cell>
          <cell r="BV794" t="str">
            <v>1.มณฑน์รัตน์  จิตรทรวง
2.นางสาวมัทนา  รินฤาษี
3.นางบุณยากรณ์  รินทร์ทา</v>
          </cell>
          <cell r="BW794" t="str">
            <v>จำเลยที่ 1
จำเลยที่ 2
จำเลยที่ 3</v>
          </cell>
          <cell r="BX794" t="str">
            <v>3-5006-00172-42-2
1-5016-00014-12-1
3-5012-00636-88-1</v>
          </cell>
          <cell r="BY794"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4" t="str">
            <v>ไม่พบทรัพย์</v>
          </cell>
          <cell r="CA794"/>
          <cell r="CB794">
            <v>3</v>
          </cell>
          <cell r="CC794"/>
          <cell r="CD794"/>
          <cell r="CE794"/>
          <cell r="CF794"/>
          <cell r="CG794"/>
          <cell r="CH794"/>
          <cell r="CI794"/>
          <cell r="CJ794"/>
          <cell r="CK794"/>
          <cell r="CL794"/>
          <cell r="CM794"/>
          <cell r="CN794"/>
          <cell r="CO794"/>
        </row>
        <row r="795">
          <cell r="B795">
            <v>2270</v>
          </cell>
          <cell r="C795">
            <v>788</v>
          </cell>
          <cell r="D795">
            <v>4</v>
          </cell>
          <cell r="E795">
            <v>8</v>
          </cell>
          <cell r="F795">
            <v>2566</v>
          </cell>
          <cell r="G795">
            <v>800027845919</v>
          </cell>
          <cell r="H795" t="str">
            <v>นาง</v>
          </cell>
          <cell r="I795" t="str">
            <v>สุนิสา</v>
          </cell>
          <cell r="J795" t="str">
            <v>จินะชิต</v>
          </cell>
          <cell r="K795">
            <v>3500100044581</v>
          </cell>
          <cell r="L795" t="str">
            <v>เชียงใหม่</v>
          </cell>
          <cell r="M795" t="str">
            <v>เชียงใหม่ 1</v>
          </cell>
          <cell r="N795">
            <v>8</v>
          </cell>
          <cell r="O795" t="str">
            <v>พัฒนากลุ่มอาชีพ (เกื้อกูล)</v>
          </cell>
          <cell r="P795" t="str">
            <v>1.บุคคลค้ำประกัน</v>
          </cell>
          <cell r="Q795">
            <v>1638273.58</v>
          </cell>
          <cell r="R795">
            <v>199719.22</v>
          </cell>
          <cell r="S795" t="str">
            <v>จังหวัดเชียงใหม่</v>
          </cell>
          <cell r="T795" t="str">
            <v>ผบ.2004</v>
          </cell>
          <cell r="U795">
            <v>2562</v>
          </cell>
          <cell r="V795" t="str">
            <v>ผบ.2360</v>
          </cell>
          <cell r="W795">
            <v>2562</v>
          </cell>
          <cell r="X795">
            <v>6</v>
          </cell>
          <cell r="Y795">
            <v>2</v>
          </cell>
          <cell r="Z795">
            <v>2566</v>
          </cell>
          <cell r="AA795">
            <v>28</v>
          </cell>
          <cell r="AB795">
            <v>10</v>
          </cell>
          <cell r="AC795">
            <v>2562</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นางสุนิสา จินะชิต</v>
          </cell>
          <cell r="BU795">
            <v>883162011068</v>
          </cell>
          <cell r="BV795" t="str">
            <v>1.นางสุนิสา  จินะชิต
2.นางศิริพร  พรพิพัฒน์ไพบูลย์
3.นางเยาวนิจ  เนตรศุขำ
4.นายจินดา  เนตรศุขำ
5.นายปรีชา  ตันวัฒนานันท์</v>
          </cell>
          <cell r="BW795" t="str">
            <v xml:space="preserve">จำเลยที่ 1
จำเลยที่ 2
จำเลยที่ 3
คู่สมรสจำเลยที่ 3
จำเลยที่ 4
</v>
          </cell>
          <cell r="BX795" t="str">
            <v>3-5001-00044-58-1
3-5001-00353-42-8
3-5007-00123-02-4
3-5007-00123-01-6
3-5099-00175-30-1</v>
          </cell>
          <cell r="BY79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5" t="str">
            <v>ไม่พบทรัพย์</v>
          </cell>
          <cell r="CA795"/>
          <cell r="CB795">
            <v>5</v>
          </cell>
          <cell r="CC795" t="str">
            <v>ลลิตา</v>
          </cell>
          <cell r="CD795"/>
          <cell r="CE795"/>
          <cell r="CF795"/>
          <cell r="CG795"/>
          <cell r="CH795"/>
          <cell r="CI795"/>
          <cell r="CJ795"/>
          <cell r="CK795"/>
          <cell r="CL795"/>
          <cell r="CM795"/>
          <cell r="CN795"/>
          <cell r="CO795"/>
        </row>
        <row r="796">
          <cell r="B796">
            <v>2271</v>
          </cell>
          <cell r="C796">
            <v>789</v>
          </cell>
          <cell r="D796">
            <v>8</v>
          </cell>
          <cell r="E796">
            <v>8</v>
          </cell>
          <cell r="F796">
            <v>2566</v>
          </cell>
          <cell r="G796">
            <v>800031874046</v>
          </cell>
          <cell r="H796" t="str">
            <v>นาย</v>
          </cell>
          <cell r="I796" t="str">
            <v>ดำเนิน</v>
          </cell>
          <cell r="J796" t="str">
            <v>ชัยมณี</v>
          </cell>
          <cell r="K796" t="str">
            <v>3 5015 00518 16 6</v>
          </cell>
          <cell r="L796" t="str">
            <v>หนองหอย</v>
          </cell>
          <cell r="M796" t="str">
            <v>เชียงใหม่ 1</v>
          </cell>
          <cell r="N796">
            <v>8</v>
          </cell>
          <cell r="O796" t="str">
            <v>สินเชื่อสวัสดิการ</v>
          </cell>
          <cell r="P796" t="str">
            <v>1.บุคคลค้ำประกัน</v>
          </cell>
          <cell r="Q796">
            <v>96054.93</v>
          </cell>
          <cell r="R796">
            <v>15125.83</v>
          </cell>
          <cell r="S796" t="str">
            <v>แขวงเชียงใหม่</v>
          </cell>
          <cell r="T796" t="str">
            <v>ผบE2728</v>
          </cell>
          <cell r="U796">
            <v>2566</v>
          </cell>
          <cell r="V796" t="str">
            <v>ผบE4411</v>
          </cell>
          <cell r="W796">
            <v>2566</v>
          </cell>
          <cell r="X796">
            <v>12</v>
          </cell>
          <cell r="Y796">
            <v>6</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8/8/2566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นายดำเนิน ชัยมณี</v>
          </cell>
          <cell r="BU796">
            <v>883166010005</v>
          </cell>
          <cell r="BV796" t="str">
            <v>1.นายดำเนิน  ชัยมณี
2.นางนลิน  ชัยมณี
3.นายเอกรินทร์  แก้วมณีวรรณ์
4.นายชัยศิริ  ชัว</v>
          </cell>
          <cell r="BW796" t="str">
            <v xml:space="preserve">จำเลยที่ 1
คู่สมรสจำเลยที่ 1
จำเลยที่ 2
จำเลยที่ 3
</v>
          </cell>
          <cell r="BX796" t="str">
            <v>3-5015-00518-16-6
3-5001-00382-21-5
3-5001-00268-80-3
5-5099-00095-90-8</v>
          </cell>
          <cell r="BY79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6" t="str">
            <v>ไม่พบทรัพย์</v>
          </cell>
          <cell r="CA796"/>
          <cell r="CB796">
            <v>4</v>
          </cell>
          <cell r="CC796"/>
          <cell r="CD796"/>
          <cell r="CE796"/>
          <cell r="CF796"/>
          <cell r="CG796"/>
          <cell r="CH796"/>
          <cell r="CI796"/>
          <cell r="CJ796"/>
          <cell r="CK796"/>
          <cell r="CL796"/>
          <cell r="CM796"/>
          <cell r="CN796"/>
          <cell r="CO796"/>
        </row>
        <row r="797">
          <cell r="B797">
            <v>2272</v>
          </cell>
          <cell r="C797">
            <v>790</v>
          </cell>
          <cell r="D797">
            <v>11</v>
          </cell>
          <cell r="E797">
            <v>8</v>
          </cell>
          <cell r="F797">
            <v>2566</v>
          </cell>
          <cell r="G797">
            <v>800054826030</v>
          </cell>
          <cell r="H797" t="str">
            <v>นาง</v>
          </cell>
          <cell r="I797" t="str">
            <v>เกสรา</v>
          </cell>
          <cell r="J797" t="str">
            <v>ไอ่มี</v>
          </cell>
          <cell r="K797">
            <v>5570100082781</v>
          </cell>
          <cell r="L797" t="str">
            <v>ช้างคลาน</v>
          </cell>
          <cell r="M797" t="str">
            <v>เชียงใหม่ 1</v>
          </cell>
          <cell r="N797">
            <v>8</v>
          </cell>
          <cell r="O797" t="str">
            <v>สินเชื่อธนาคารประชาชน</v>
          </cell>
          <cell r="P797" t="str">
            <v>1.บุคคลค้ำประกัน</v>
          </cell>
          <cell r="Q797">
            <v>104194.82</v>
          </cell>
          <cell r="R797">
            <v>16546.91</v>
          </cell>
          <cell r="S797" t="str">
            <v>แขวงเชียงใหม่</v>
          </cell>
          <cell r="T797" t="str">
            <v>ผบ.2560</v>
          </cell>
          <cell r="U797">
            <v>2563</v>
          </cell>
          <cell r="V797" t="str">
            <v>ผบ.5202</v>
          </cell>
          <cell r="W797">
            <v>2563</v>
          </cell>
          <cell r="X797">
            <v>24</v>
          </cell>
          <cell r="Y797">
            <v>7</v>
          </cell>
          <cell r="Z797">
            <v>2563</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คำสั่งสืบทรัพย์วันที่ 11/8/2566//สืบแล้ว รายงานผลสืบ 4/1/2567</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นางเกสรา ไอ่มี</v>
          </cell>
          <cell r="BU797">
            <v>823560011123</v>
          </cell>
          <cell r="BV797" t="str">
            <v>1.นางเกสรา  ไอ่มี
2.นายณรงค์ศักดิ์  ศิริลักษณ์โกศล
3.นายเจษฎา  เจริญกิติศัพท์
4.นางสาวกัณฐิ์ลดา  ทองน้อย</v>
          </cell>
          <cell r="BW797" t="str">
            <v>จำเลยที่ 1
คู่สมรสจำเลยที่ 1
จำเลยที่ 2
คู่สมรสจำเลยที่ 2</v>
          </cell>
          <cell r="BX797" t="str">
            <v>5-5701-00082-78-1
3-5403-00078-10-2
3-7301-00026-32-8
5-5603-00037-24-1</v>
          </cell>
          <cell r="BY797"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7" t="str">
            <v>พบทรัพย์</v>
          </cell>
          <cell r="CA797"/>
          <cell r="CB797">
            <v>3</v>
          </cell>
          <cell r="CC797"/>
          <cell r="CD797"/>
          <cell r="CE797"/>
          <cell r="CF797"/>
          <cell r="CG797"/>
          <cell r="CH797"/>
          <cell r="CI797"/>
          <cell r="CJ797"/>
          <cell r="CK797"/>
          <cell r="CL797"/>
          <cell r="CM797"/>
          <cell r="CN797"/>
          <cell r="CO797"/>
        </row>
        <row r="798">
          <cell r="B798">
            <v>2273</v>
          </cell>
          <cell r="C798">
            <v>791</v>
          </cell>
          <cell r="D798">
            <v>23</v>
          </cell>
          <cell r="E798">
            <v>8</v>
          </cell>
          <cell r="F798">
            <v>2566</v>
          </cell>
          <cell r="G798">
            <v>800065298500</v>
          </cell>
          <cell r="H798" t="str">
            <v>นาย</v>
          </cell>
          <cell r="I798" t="str">
            <v>ปรีชา</v>
          </cell>
          <cell r="J798" t="str">
            <v>ปัญญาอิ่นแก้ว</v>
          </cell>
          <cell r="K798" t="str">
            <v>1 5703 00017 25 5</v>
          </cell>
          <cell r="L798" t="str">
            <v>ถนนทิพย์เนตร</v>
          </cell>
          <cell r="M798" t="str">
            <v>เชียงใหม่ 1</v>
          </cell>
          <cell r="N798">
            <v>8</v>
          </cell>
          <cell r="O798" t="str">
            <v>ประชารัฐเพื่อประชาชน</v>
          </cell>
          <cell r="P798" t="str">
            <v>1.บุคคลค้ำประกัน</v>
          </cell>
          <cell r="Q798">
            <v>1638273.58</v>
          </cell>
          <cell r="R798">
            <v>199719.22</v>
          </cell>
          <cell r="S798" t="str">
            <v>จังหวัดเทิง</v>
          </cell>
          <cell r="T798" t="str">
            <v>ผบ.1962</v>
          </cell>
          <cell r="U798">
            <v>2562</v>
          </cell>
          <cell r="V798" t="str">
            <v>ผบ2403</v>
          </cell>
          <cell r="W798">
            <v>2562</v>
          </cell>
          <cell r="X798">
            <v>25</v>
          </cell>
          <cell r="Y798">
            <v>12</v>
          </cell>
          <cell r="Z798">
            <v>2562</v>
          </cell>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23/8/2566//สืบแล้ว รายงานผลสืบ 8/12/2566</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นายปรีชา ปัญญาอิ่นแก้ว</v>
          </cell>
          <cell r="BU798">
            <v>823560010986</v>
          </cell>
          <cell r="BV798" t="str">
            <v>1.นายปรีชา ปัญญาอิ่นแก้ว</v>
          </cell>
          <cell r="BW798" t="str">
            <v>จำเลย</v>
          </cell>
          <cell r="BX798" t="str">
            <v>1-5703-00017-25-5</v>
          </cell>
          <cell r="BY798" t="str">
            <v>-ไม่พบว่ามีกรรมสิทธิ์ในที่ดิน อ.เมืองเชียงใหม่ จ.เชียงใหม่
-ไม่พบว่ามีกรรมสิทธิ์ในที่ดิน อ.เชียงของ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2274</v>
          </cell>
          <cell r="C799">
            <v>792</v>
          </cell>
          <cell r="D799">
            <v>30</v>
          </cell>
          <cell r="E799">
            <v>8</v>
          </cell>
          <cell r="F799">
            <v>2566</v>
          </cell>
          <cell r="G799" t="str">
            <v>800101752205 ,800121217270</v>
          </cell>
          <cell r="H799" t="str">
            <v>นางสาว</v>
          </cell>
          <cell r="I799" t="str">
            <v>รัตติกาล</v>
          </cell>
          <cell r="J799" t="str">
            <v>พะยามะหนี่</v>
          </cell>
          <cell r="K799">
            <v>8580384010009</v>
          </cell>
          <cell r="L799" t="str">
            <v>เชียงใหม่</v>
          </cell>
          <cell r="M799" t="str">
            <v>เชียงใหม่ 1</v>
          </cell>
          <cell r="N799">
            <v>8</v>
          </cell>
          <cell r="O799" t="str">
            <v>สินเชื่อธนาคารประชาชน</v>
          </cell>
          <cell r="P799" t="str">
            <v>1.บุคคลค้ำประกัน</v>
          </cell>
          <cell r="Q799">
            <v>41716.720000000001</v>
          </cell>
          <cell r="R799">
            <v>8812.16</v>
          </cell>
          <cell r="S799" t="str">
            <v>แขวงเชียงดาว</v>
          </cell>
          <cell r="T799" t="str">
            <v>ผบE40</v>
          </cell>
          <cell r="U799">
            <v>2566</v>
          </cell>
          <cell r="V799" t="str">
            <v>ผบE141</v>
          </cell>
          <cell r="W799">
            <v>2566</v>
          </cell>
          <cell r="X799">
            <v>21</v>
          </cell>
          <cell r="Y799">
            <v>2</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30/8/2566 // สืบแล้วรายงานผลวันที่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นางสาวรัตติกาล พะยามะหนี่</v>
          </cell>
          <cell r="BU799">
            <v>883165010122</v>
          </cell>
          <cell r="BV799" t="str">
            <v xml:space="preserve">1.นางสาวรัตติกาล  พะยามะหนี่
2.นางสาวรัตติกาล  จะแฉ
</v>
          </cell>
          <cell r="BW799" t="str">
            <v>จำเลยที่ 1
จำเลยที่2</v>
          </cell>
          <cell r="BX799" t="str">
            <v>8-5803-84010-00-9
3-5701-01660-96-1</v>
          </cell>
          <cell r="BY799"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799" t="str">
            <v>ไม่พบทรัพย์</v>
          </cell>
          <cell r="CA799"/>
          <cell r="CB799">
            <v>2</v>
          </cell>
          <cell r="CC799"/>
          <cell r="CD799"/>
          <cell r="CE799"/>
          <cell r="CF799"/>
          <cell r="CG799"/>
          <cell r="CH799"/>
          <cell r="CI799"/>
          <cell r="CJ799"/>
          <cell r="CK799"/>
          <cell r="CL799"/>
          <cell r="CM799"/>
          <cell r="CN799"/>
          <cell r="CO799"/>
        </row>
        <row r="800">
          <cell r="B800">
            <v>2275</v>
          </cell>
          <cell r="C800">
            <v>793</v>
          </cell>
          <cell r="D800">
            <v>4</v>
          </cell>
          <cell r="E800">
            <v>9</v>
          </cell>
          <cell r="F800">
            <v>2566</v>
          </cell>
          <cell r="G800">
            <v>800056792784</v>
          </cell>
          <cell r="H800" t="str">
            <v>นางสาว</v>
          </cell>
          <cell r="I800" t="str">
            <v xml:space="preserve">นันท์วรัตถ์   </v>
          </cell>
          <cell r="J800" t="str">
            <v>กลั่นเนียม</v>
          </cell>
          <cell r="K800">
            <v>3739900385398</v>
          </cell>
          <cell r="L800" t="str">
            <v>ประตูช้างเผือก</v>
          </cell>
          <cell r="M800" t="str">
            <v>เชียงใหม่ 1</v>
          </cell>
          <cell r="N800">
            <v>8</v>
          </cell>
          <cell r="O800" t="str">
            <v>สินเชื่อธนาคารประชาชน</v>
          </cell>
          <cell r="P800" t="str">
            <v>1.บุคคลค้ำประกัน</v>
          </cell>
          <cell r="Q800">
            <v>30013.38</v>
          </cell>
          <cell r="R800">
            <v>8969.1299999999992</v>
          </cell>
          <cell r="S800" t="str">
            <v>แขวงเชียงใหม่</v>
          </cell>
          <cell r="T800" t="str">
            <v>ผบ.4812</v>
          </cell>
          <cell r="U800">
            <v>2562</v>
          </cell>
          <cell r="V800" t="str">
            <v>ผบ.4466</v>
          </cell>
          <cell r="W800">
            <v>2562</v>
          </cell>
          <cell r="X800">
            <v>8</v>
          </cell>
          <cell r="Y800">
            <v>6</v>
          </cell>
          <cell r="Z800">
            <v>2562</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4/9/2566 // สืบแล้วรายงานผลวันที่ 27/12/2566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นางสาวนันท์วรัตถ์    กลั่นเนียม</v>
          </cell>
          <cell r="BU800">
            <v>883162010738</v>
          </cell>
          <cell r="BV800" t="str">
            <v xml:space="preserve">1.นางสาวนันท์วรัตถ์  กลั่นเนียม
</v>
          </cell>
          <cell r="BW800" t="str">
            <v>จำเลย</v>
          </cell>
          <cell r="BX800" t="str">
            <v>3-7399-00385-39-8</v>
          </cell>
          <cell r="BY800"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0" t="str">
            <v>พบทรัพย์</v>
          </cell>
          <cell r="CA800"/>
          <cell r="CB800">
            <v>1</v>
          </cell>
          <cell r="CC800"/>
          <cell r="CD800"/>
          <cell r="CE800"/>
          <cell r="CF800"/>
          <cell r="CG800"/>
          <cell r="CH800"/>
          <cell r="CI800"/>
          <cell r="CJ800"/>
          <cell r="CK800"/>
          <cell r="CL800"/>
          <cell r="CM800"/>
          <cell r="CN800"/>
          <cell r="CO800"/>
        </row>
        <row r="801">
          <cell r="B801">
            <v>2276</v>
          </cell>
          <cell r="C801">
            <v>794</v>
          </cell>
          <cell r="D801">
            <v>7</v>
          </cell>
          <cell r="E801">
            <v>9</v>
          </cell>
          <cell r="F801">
            <v>2566</v>
          </cell>
          <cell r="G801">
            <v>800098944039</v>
          </cell>
          <cell r="H801" t="str">
            <v>นาง</v>
          </cell>
          <cell r="I801" t="str">
            <v>พนิตพิชา</v>
          </cell>
          <cell r="J801" t="str">
            <v>แสวงภักดี</v>
          </cell>
          <cell r="K801">
            <v>3900400179152</v>
          </cell>
          <cell r="L801" t="str">
            <v>หนองหอย</v>
          </cell>
          <cell r="M801" t="str">
            <v xml:space="preserve"> เชียงใหม่ 1</v>
          </cell>
          <cell r="N801">
            <v>8</v>
          </cell>
          <cell r="O801" t="str">
            <v>สินเชื่อธนาคารประชาชน</v>
          </cell>
          <cell r="P801" t="str">
            <v>1.บุคคลค้ำประกัน</v>
          </cell>
          <cell r="Q801">
            <v>37499</v>
          </cell>
          <cell r="R801">
            <v>13221.57</v>
          </cell>
          <cell r="S801" t="str">
            <v>แขวงเชียงใหม่</v>
          </cell>
          <cell r="T801" t="str">
            <v>ผบE312</v>
          </cell>
          <cell r="U801">
            <v>2566</v>
          </cell>
          <cell r="V801" t="str">
            <v>ผบE2103</v>
          </cell>
          <cell r="W801">
            <v>2566</v>
          </cell>
          <cell r="X801">
            <v>18</v>
          </cell>
          <cell r="Y801">
            <v>4</v>
          </cell>
          <cell r="Z801">
            <v>2566</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7/9/2566 // สืบแล้วรายงานผลวันที่ 8/12/2566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นางพนิตพิชา แสวงภักดี</v>
          </cell>
          <cell r="BU801">
            <v>883165010611</v>
          </cell>
          <cell r="BV801" t="str">
            <v>1.นางพนิตพิชา  แสวงภักดี
2.นางสาวกุมารี   สะติรัน</v>
          </cell>
          <cell r="BW801" t="str">
            <v xml:space="preserve">จำเลยที่ 1
จำเลยที่ 2
</v>
          </cell>
          <cell r="BX801" t="str">
            <v>3-9004-00179-15-2
3-9099-00793-14-1</v>
          </cell>
          <cell r="BY801"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1" t="str">
            <v>ไม่พบทรัพย์</v>
          </cell>
          <cell r="CA801"/>
          <cell r="CB801">
            <v>2</v>
          </cell>
          <cell r="CC801"/>
          <cell r="CD801"/>
          <cell r="CE801"/>
          <cell r="CF801"/>
          <cell r="CG801"/>
          <cell r="CH801"/>
          <cell r="CI801"/>
          <cell r="CJ801"/>
          <cell r="CK801"/>
          <cell r="CL801"/>
          <cell r="CM801"/>
          <cell r="CN801"/>
          <cell r="CO801"/>
        </row>
        <row r="802">
          <cell r="B802">
            <v>2278</v>
          </cell>
          <cell r="C802">
            <v>795</v>
          </cell>
          <cell r="D802">
            <v>18</v>
          </cell>
          <cell r="E802">
            <v>9</v>
          </cell>
          <cell r="F802">
            <v>2566</v>
          </cell>
          <cell r="G802">
            <v>800085971854</v>
          </cell>
          <cell r="H802" t="str">
            <v>นาย</v>
          </cell>
          <cell r="I802" t="str">
            <v>สมัย</v>
          </cell>
          <cell r="J802" t="str">
            <v>จริยา</v>
          </cell>
          <cell r="K802" t="str">
            <v>3 5207 00229 88 4</v>
          </cell>
          <cell r="L802" t="str">
            <v>เซ็นทรัลแอร์พอร์ตพลาซ่าเชียงใหม่</v>
          </cell>
          <cell r="M802" t="str">
            <v>เชียงใหม่ 1</v>
          </cell>
          <cell r="N802">
            <v>8</v>
          </cell>
          <cell r="O802" t="str">
            <v>สินเชื่อธนาคารประชาชน</v>
          </cell>
          <cell r="P802" t="str">
            <v>1.บุคคลค้ำประกัน</v>
          </cell>
          <cell r="Q802">
            <v>70656</v>
          </cell>
          <cell r="R802">
            <v>22335.599999999999</v>
          </cell>
          <cell r="S802" t="str">
            <v>แขวงเชียงใหม่</v>
          </cell>
          <cell r="T802" t="str">
            <v>ผบ.892</v>
          </cell>
          <cell r="U802">
            <v>2565</v>
          </cell>
          <cell r="V802" t="str">
            <v>ผบ.1386</v>
          </cell>
          <cell r="W802">
            <v>2565</v>
          </cell>
          <cell r="X802">
            <v>21</v>
          </cell>
          <cell r="Y802">
            <v>2</v>
          </cell>
          <cell r="Z802">
            <v>2566</v>
          </cell>
          <cell r="AA802">
            <v>29</v>
          </cell>
          <cell r="AB802">
            <v>8</v>
          </cell>
          <cell r="AC802">
            <v>2565</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ลงผลสืบครั้งที่ 1 13/3/2567 อยู่ระหว่างรอคัดภาพลักษณ์เพื่อรายงาน//รายงานผลสืบครั้งที่1 10/4/2567//</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นายสมัย จริยา</v>
          </cell>
          <cell r="BU802">
            <v>0</v>
          </cell>
          <cell r="BV802" t="str">
            <v xml:space="preserve">1.นายสมัย  จริยา
2.นายพิษณุ  สีโวย
3.นางสาวนิศาชล  ช่างสัก
4.นายเกียรติศักดิ์  ศรีดวงชื่น
5.นางสาวพิมพ์  ลุงจอ
</v>
          </cell>
          <cell r="BW802" t="str">
            <v>จำเลยที่ 1
จำเลยที่ 2
คู่สมรสจำเลยที่ 2
จำเลยที่ 3
คู่สมรสจำเลยที่ 3</v>
          </cell>
          <cell r="BX802" t="str">
            <v>3 5207 00229 88 4
1 5207 00063 62 9
1 5299 00727 17 1
1 5051 00003 47 6
0 5005 89001 14 6</v>
          </cell>
          <cell r="BY802"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2" t="str">
            <v>พบทรัพย์</v>
          </cell>
          <cell r="CA802"/>
          <cell r="CB802">
            <v>5</v>
          </cell>
          <cell r="CC802"/>
          <cell r="CD802"/>
          <cell r="CE802"/>
          <cell r="CF802"/>
          <cell r="CG802"/>
          <cell r="CH802"/>
          <cell r="CI802"/>
          <cell r="CJ802"/>
          <cell r="CK802"/>
          <cell r="CL802"/>
          <cell r="CM802"/>
          <cell r="CN802"/>
          <cell r="CO802"/>
        </row>
        <row r="803">
          <cell r="B803">
            <v>2279</v>
          </cell>
          <cell r="C803">
            <v>796</v>
          </cell>
          <cell r="D803">
            <v>27</v>
          </cell>
          <cell r="E803">
            <v>9</v>
          </cell>
          <cell r="F803">
            <v>2566</v>
          </cell>
          <cell r="G803">
            <v>800075831241</v>
          </cell>
          <cell r="H803" t="str">
            <v>นาย</v>
          </cell>
          <cell r="I803" t="str">
            <v>ณัธชัย</v>
          </cell>
          <cell r="J803" t="str">
            <v>พฤฒิพาณิชย์</v>
          </cell>
          <cell r="K803">
            <v>3570500578745</v>
          </cell>
          <cell r="L803" t="str">
            <v>ประตูช้างเผือก</v>
          </cell>
          <cell r="M803" t="str">
            <v>เชียงใหม่ 1</v>
          </cell>
          <cell r="N803">
            <v>8</v>
          </cell>
          <cell r="O803" t="str">
            <v>สินเชื่อไทรทอง</v>
          </cell>
          <cell r="P803" t="str">
            <v>2.หลักทรัพย์ค้ำประกัน</v>
          </cell>
          <cell r="Q803">
            <v>2076695.32</v>
          </cell>
          <cell r="R803">
            <v>342813.57</v>
          </cell>
          <cell r="S803" t="str">
            <v>จังหวัดเชียงใหม่</v>
          </cell>
          <cell r="T803" t="str">
            <v>ผบE329</v>
          </cell>
          <cell r="U803">
            <v>2566</v>
          </cell>
          <cell r="V803" t="str">
            <v>ผบE1543</v>
          </cell>
          <cell r="W803">
            <v>2566</v>
          </cell>
          <cell r="X803">
            <v>8</v>
          </cell>
          <cell r="Y803">
            <v>6</v>
          </cell>
          <cell r="Z803">
            <v>2562</v>
          </cell>
          <cell r="AA803">
            <v>28</v>
          </cell>
          <cell r="AB803">
            <v>8</v>
          </cell>
          <cell r="AC803">
            <v>2566</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 9/3/2567 อยู่ระหว่างรอคัดภาพลักษณ์เพื่อรายงาน//แก้คัดภาพลักษณ์1/4/2567//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นายณัธชัย พฤฒิพาณิชย์</v>
          </cell>
          <cell r="BU803">
            <v>0</v>
          </cell>
          <cell r="BV803" t="str">
            <v>1.นายณัธชัย  พฤฒิพาณิชย์
2.นางรัศมีเดือน  สรงประภา</v>
          </cell>
          <cell r="BW803" t="str">
            <v>จำเลยที่ 1
จำเลยที่ 2</v>
          </cell>
          <cell r="BX803" t="str">
            <v>3 5705 00578 74 5
3 5014 00077 23 1</v>
          </cell>
          <cell r="BY80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3" t="str">
            <v>พบทรัพย์</v>
          </cell>
          <cell r="CA803"/>
          <cell r="CB803">
            <v>1</v>
          </cell>
          <cell r="CC803"/>
          <cell r="CD803"/>
          <cell r="CE803"/>
          <cell r="CF803"/>
          <cell r="CG803"/>
          <cell r="CH803"/>
          <cell r="CI803"/>
          <cell r="CJ803"/>
          <cell r="CK803"/>
          <cell r="CL803"/>
          <cell r="CM803"/>
          <cell r="CN803"/>
          <cell r="CO803"/>
        </row>
        <row r="804">
          <cell r="B804">
            <v>2280</v>
          </cell>
          <cell r="C804">
            <v>797</v>
          </cell>
          <cell r="D804">
            <v>29</v>
          </cell>
          <cell r="E804">
            <v>9</v>
          </cell>
          <cell r="F804">
            <v>2566</v>
          </cell>
          <cell r="G804">
            <v>800026889371</v>
          </cell>
          <cell r="H804" t="str">
            <v>นาย</v>
          </cell>
          <cell r="I804" t="str">
            <v>สรเดช</v>
          </cell>
          <cell r="J804" t="str">
            <v>จันทร์เที่ยง</v>
          </cell>
          <cell r="K804">
            <v>3501400617979</v>
          </cell>
          <cell r="L804" t="str">
            <v>ช้างคลาน</v>
          </cell>
          <cell r="M804" t="str">
            <v>เชียงใหม่ 1</v>
          </cell>
          <cell r="N804">
            <v>8</v>
          </cell>
          <cell r="O804" t="str">
            <v>สินเชื่อธนาคารประชาชน</v>
          </cell>
          <cell r="P804" t="str">
            <v>1.บุคคลค้ำประกัน</v>
          </cell>
          <cell r="Q804">
            <v>63595</v>
          </cell>
          <cell r="R804">
            <v>12645.52</v>
          </cell>
          <cell r="S804" t="str">
            <v>แขวงเชียงใหม่</v>
          </cell>
          <cell r="T804" t="str">
            <v>ผบ.4821</v>
          </cell>
          <cell r="U804">
            <v>2562</v>
          </cell>
          <cell r="V804" t="str">
            <v>ผบ.4473</v>
          </cell>
          <cell r="W804">
            <v>2562</v>
          </cell>
          <cell r="X804">
            <v>18</v>
          </cell>
          <cell r="Y804">
            <v>4</v>
          </cell>
          <cell r="Z804">
            <v>2566</v>
          </cell>
          <cell r="AA804">
            <v>8</v>
          </cell>
          <cell r="AB804">
            <v>6</v>
          </cell>
          <cell r="AC804">
            <v>2562</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รายงานสืบ 25/3/2567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นายสรเดช จันทร์เที่ยง</v>
          </cell>
          <cell r="BU804">
            <v>883161010266</v>
          </cell>
          <cell r="BV804" t="str">
            <v>1.นายสรเดช  จันทร์เที่ยง
2.นางสาวนงลักษณ์  จันทร์เที่ยง
3.นายชัยยศ  สัมฤทธิ์สกุล
4.นางสาวอังศุธร  มั่งคั่ง</v>
          </cell>
          <cell r="BW804" t="str">
            <v>จำเลยที่ 1
คู่สมรสจำเลยที่ 1
จำเลยที่ 2
คู่สมรสจำเลยที่ 2</v>
          </cell>
          <cell r="BX804" t="str">
            <v>3 5014 00617 97 9
3 5101 00954 03 1
3 5019 00059 73 8
3 2001 00042 05 1</v>
          </cell>
          <cell r="BY804"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4" t="str">
            <v>พบทรัพย์</v>
          </cell>
          <cell r="CA804"/>
          <cell r="CB804">
            <v>2</v>
          </cell>
          <cell r="CC804"/>
          <cell r="CD804"/>
          <cell r="CE804"/>
          <cell r="CF804"/>
          <cell r="CG804"/>
          <cell r="CH804"/>
          <cell r="CI804"/>
          <cell r="CJ804"/>
          <cell r="CK804"/>
          <cell r="CL804"/>
          <cell r="CM804"/>
          <cell r="CN804"/>
          <cell r="CO804"/>
        </row>
        <row r="805">
          <cell r="B805">
            <v>2281</v>
          </cell>
          <cell r="C805">
            <v>798</v>
          </cell>
          <cell r="D805">
            <v>11</v>
          </cell>
          <cell r="E805">
            <v>10</v>
          </cell>
          <cell r="F805">
            <v>2566</v>
          </cell>
          <cell r="G805">
            <v>800115411665</v>
          </cell>
          <cell r="H805" t="str">
            <v>นางสาว</v>
          </cell>
          <cell r="I805" t="str">
            <v>ภัททิรา</v>
          </cell>
          <cell r="J805" t="str">
            <v>สุขเจริญ</v>
          </cell>
          <cell r="K805" t="str">
            <v>3 5019 00233 31 2</v>
          </cell>
          <cell r="L805" t="str">
            <v>หนองหอย</v>
          </cell>
          <cell r="M805" t="str">
            <v>เชียงใหม่ 1</v>
          </cell>
          <cell r="N805">
            <v>8</v>
          </cell>
          <cell r="O805" t="str">
            <v>สินเชื่อธนาคารประชาชน</v>
          </cell>
          <cell r="P805" t="str">
            <v>1.บุคคลค้ำประกัน</v>
          </cell>
          <cell r="Q805">
            <v>50601</v>
          </cell>
          <cell r="R805">
            <v>11087.77</v>
          </cell>
          <cell r="S805" t="str">
            <v>แขวงเชียงใหม่</v>
          </cell>
          <cell r="T805" t="str">
            <v>ผบE2726</v>
          </cell>
          <cell r="U805">
            <v>2566</v>
          </cell>
          <cell r="V805" t="str">
            <v>ผบE5670</v>
          </cell>
          <cell r="W805">
            <v>2566</v>
          </cell>
          <cell r="X805">
            <v>10</v>
          </cell>
          <cell r="Y805">
            <v>7</v>
          </cell>
          <cell r="Z805">
            <v>2566</v>
          </cell>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25/03/67//ลงผล3/4/67//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นางสาวภัททิรา สุขเจริญ</v>
          </cell>
          <cell r="BU805">
            <v>883166010004</v>
          </cell>
          <cell r="BV805"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5" t="str">
            <v>จำเลยที่ 1
จำเลยที่ 2
คู่สมรสจำเลยที่ 2
จำเลยที่ 3
คู่สมรสจำเลยที่ 3</v>
          </cell>
          <cell r="BX805" t="str">
            <v xml:space="preserve">3-5019-00233-31-2
3-5101-00435-97-1
3-5007-00597-17-4
3-5711-00066-74-8
3-4508-00106-93-9
</v>
          </cell>
          <cell r="BY805"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5" t="str">
            <v>พบ</v>
          </cell>
          <cell r="CA805"/>
          <cell r="CB805">
            <v>5</v>
          </cell>
          <cell r="CC805"/>
          <cell r="CD805"/>
          <cell r="CE805"/>
          <cell r="CF805"/>
          <cell r="CG805"/>
          <cell r="CH805"/>
          <cell r="CI805"/>
          <cell r="CJ805"/>
          <cell r="CK805"/>
          <cell r="CL805"/>
          <cell r="CM805"/>
          <cell r="CN805"/>
          <cell r="CO805"/>
        </row>
        <row r="806">
          <cell r="B806">
            <v>2282</v>
          </cell>
          <cell r="C806">
            <v>799</v>
          </cell>
          <cell r="D806">
            <v>18</v>
          </cell>
          <cell r="E806">
            <v>10</v>
          </cell>
          <cell r="F806">
            <v>2566</v>
          </cell>
          <cell r="G806">
            <v>800083099831</v>
          </cell>
          <cell r="H806" t="str">
            <v>นางสาว</v>
          </cell>
          <cell r="I806" t="str">
            <v>ประทุมพร</v>
          </cell>
          <cell r="J806" t="str">
            <v>กายาสา</v>
          </cell>
          <cell r="K806">
            <v>1571200074029</v>
          </cell>
          <cell r="L806" t="str">
            <v>หนองหอย</v>
          </cell>
          <cell r="M806" t="str">
            <v>เชียงใหม่ 1</v>
          </cell>
          <cell r="N806">
            <v>8</v>
          </cell>
          <cell r="O806" t="str">
            <v>สินเชื่อธนาคารประชาชน</v>
          </cell>
          <cell r="P806" t="str">
            <v>1.บุคคลค้ำประกัน</v>
          </cell>
          <cell r="Q806">
            <v>35368.519999999997</v>
          </cell>
          <cell r="R806">
            <v>5513.95</v>
          </cell>
          <cell r="S806" t="str">
            <v>แขวงเชียงใหม่</v>
          </cell>
          <cell r="T806" t="str">
            <v>ผบ.6468</v>
          </cell>
          <cell r="U806">
            <v>2563</v>
          </cell>
          <cell r="V806" t="str">
            <v>ผบ.152</v>
          </cell>
          <cell r="W806">
            <v>2565</v>
          </cell>
          <cell r="X806"/>
          <cell r="Y806"/>
          <cell r="Z806"/>
          <cell r="AA806">
            <v>14</v>
          </cell>
          <cell r="AB806">
            <v>2</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นางสาวประทุมพร กายาสา</v>
          </cell>
          <cell r="BU806">
            <v>883163010409</v>
          </cell>
          <cell r="BV806" t="str">
            <v>1.นางสาวประทุมพร  กายาสา
2.นางสาวสร้อยทิพย์  ศิริปัน
3.นายสุรชาติ  จำปา</v>
          </cell>
          <cell r="BW806" t="str">
            <v>จำเลยที่ 1
จำเลยที่ 2
จำเลยที่ 3</v>
          </cell>
          <cell r="BX806" t="str">
            <v>1 5712 00074 02 9
3 5006 00059 44 8
1 8399 00254 18 1</v>
          </cell>
          <cell r="BY806"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6" t="str">
            <v>ไม่พบทรัพย์</v>
          </cell>
          <cell r="CA806"/>
          <cell r="CB806"/>
          <cell r="CC806" t="str">
            <v>ปฎิยุทธ์</v>
          </cell>
          <cell r="CD806"/>
          <cell r="CE806"/>
          <cell r="CF806"/>
          <cell r="CG806"/>
          <cell r="CH806"/>
          <cell r="CI806"/>
          <cell r="CJ806"/>
          <cell r="CK806"/>
          <cell r="CL806"/>
          <cell r="CM806"/>
          <cell r="CN806"/>
          <cell r="CO806"/>
        </row>
        <row r="807">
          <cell r="B807">
            <v>2283</v>
          </cell>
          <cell r="C807">
            <v>800</v>
          </cell>
          <cell r="D807">
            <v>18</v>
          </cell>
          <cell r="E807">
            <v>10</v>
          </cell>
          <cell r="F807">
            <v>2566</v>
          </cell>
          <cell r="G807">
            <v>800082212112</v>
          </cell>
          <cell r="H807" t="str">
            <v>นาย</v>
          </cell>
          <cell r="I807" t="str">
            <v>วชิรธัน</v>
          </cell>
          <cell r="J807" t="str">
            <v>ธรรมธิ</v>
          </cell>
          <cell r="K807">
            <v>1500700075287</v>
          </cell>
          <cell r="L807" t="str">
            <v>นิมมานเหมินทร์</v>
          </cell>
          <cell r="M807" t="str">
            <v>เชียงใหม่1</v>
          </cell>
          <cell r="N807">
            <v>8</v>
          </cell>
          <cell r="O807" t="str">
            <v>สินเชื่อธนาคารประชาชน</v>
          </cell>
          <cell r="P807" t="str">
            <v>1.บุคคลค้ำประกัน</v>
          </cell>
          <cell r="Q807">
            <v>46454.69</v>
          </cell>
          <cell r="R807">
            <v>17051.2</v>
          </cell>
          <cell r="S807" t="str">
            <v>แขวงเชียงใหม่</v>
          </cell>
          <cell r="T807" t="str">
            <v>ผบE3549</v>
          </cell>
          <cell r="U807">
            <v>2566</v>
          </cell>
          <cell r="V807" t="str">
            <v>ผบE6426</v>
          </cell>
          <cell r="W807">
            <v>2566</v>
          </cell>
          <cell r="X807"/>
          <cell r="Y807"/>
          <cell r="Z807"/>
          <cell r="AA807">
            <v>7</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อยู่ระหว่างรอคัดภาพลักษณ์เพื่อรายงาน//ลงผลคัดภาพลักษณ์ 1/4/2567 // รายงานสืบ 2/4/2567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นายวชิรธัน ธรรมธิ</v>
          </cell>
          <cell r="BU807">
            <v>883165010419</v>
          </cell>
          <cell r="BV807" t="str">
            <v xml:space="preserve">1.นายวชิรธัน  ธรรมธิ
2.นายทรงวุฒิ  ไทยทรงธรรม
3.นางสาวนันทญา  พรหมมินทร์
</v>
          </cell>
          <cell r="BW807" t="str">
            <v>จำเลยที่ 1
จำเลยที่ 2
จำเลยที่ 3</v>
          </cell>
          <cell r="BX807" t="str">
            <v>1 5007 00075 28 7
1 9499 00064 92 5
1 5099 01288 27 8</v>
          </cell>
          <cell r="BY807"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7" t="str">
            <v>พบทรัพย์</v>
          </cell>
          <cell r="CA807"/>
          <cell r="CB807"/>
          <cell r="CC807"/>
          <cell r="CD807"/>
          <cell r="CE807"/>
          <cell r="CF807"/>
          <cell r="CG807"/>
          <cell r="CH807"/>
          <cell r="CI807"/>
          <cell r="CJ807"/>
          <cell r="CK807"/>
          <cell r="CL807"/>
          <cell r="CM807"/>
          <cell r="CN807"/>
          <cell r="CO807"/>
        </row>
        <row r="808">
          <cell r="B808">
            <v>2284</v>
          </cell>
          <cell r="C808">
            <v>801</v>
          </cell>
          <cell r="D808">
            <v>18</v>
          </cell>
          <cell r="E808">
            <v>10</v>
          </cell>
          <cell r="F808">
            <v>2566</v>
          </cell>
          <cell r="G808">
            <v>800075626161</v>
          </cell>
          <cell r="H808" t="str">
            <v>นาย</v>
          </cell>
          <cell r="I808" t="str">
            <v>ชัยทัต</v>
          </cell>
          <cell r="J808" t="str">
            <v>คันทะสาร</v>
          </cell>
          <cell r="K808">
            <v>1550900071455</v>
          </cell>
          <cell r="L808" t="str">
            <v>ถนนทิพย์เนตร</v>
          </cell>
          <cell r="M808" t="str">
            <v>เชียงใหม่ 1</v>
          </cell>
          <cell r="N808">
            <v>8</v>
          </cell>
          <cell r="O808" t="str">
            <v>ธนาคารประชาชน</v>
          </cell>
          <cell r="P808" t="str">
            <v>1.บุคคลค้ำประกัน</v>
          </cell>
          <cell r="Q808">
            <v>50601</v>
          </cell>
          <cell r="R808">
            <v>11087.77</v>
          </cell>
          <cell r="S808" t="str">
            <v>จังหวัดน่าน สาขาปัว</v>
          </cell>
          <cell r="T808" t="str">
            <v>ผบ.1120</v>
          </cell>
          <cell r="U808">
            <v>2562</v>
          </cell>
          <cell r="V808" t="str">
            <v>ผบ1296</v>
          </cell>
          <cell r="W808">
            <v>2562</v>
          </cell>
          <cell r="X808">
            <v>10</v>
          </cell>
          <cell r="Y808">
            <v>7</v>
          </cell>
          <cell r="Z808">
            <v>2566</v>
          </cell>
          <cell r="AA808">
            <v>21</v>
          </cell>
          <cell r="AB808">
            <v>10</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นายชัยทัต คันทะสาร</v>
          </cell>
          <cell r="BU808">
            <v>883162010766</v>
          </cell>
          <cell r="BV808" t="str">
            <v>นายชัยทัต  คันทะสาร</v>
          </cell>
          <cell r="BW808" t="str">
            <v>จำเลย</v>
          </cell>
          <cell r="BX808" t="str">
            <v>1 5509 00071 45 5</v>
          </cell>
          <cell r="BY808" t="str">
            <v>-ไม่พบว่ามีกรรมสิทธิ์ในที่ดิน อเชียงกลาง จ.น่าน</v>
          </cell>
          <cell r="BZ808" t="str">
            <v>ไม่พบทรัพย์</v>
          </cell>
          <cell r="CA808"/>
          <cell r="CB808">
            <v>5</v>
          </cell>
          <cell r="CC808"/>
          <cell r="CD808"/>
          <cell r="CE808"/>
          <cell r="CF808"/>
          <cell r="CG808"/>
          <cell r="CH808"/>
          <cell r="CI808"/>
          <cell r="CJ808"/>
          <cell r="CK808"/>
          <cell r="CL808"/>
          <cell r="CM808"/>
          <cell r="CN808"/>
          <cell r="CO808"/>
        </row>
        <row r="809">
          <cell r="B809">
            <v>2285</v>
          </cell>
          <cell r="C809">
            <v>802</v>
          </cell>
          <cell r="D809">
            <v>18</v>
          </cell>
          <cell r="E809">
            <v>10</v>
          </cell>
          <cell r="F809">
            <v>2566</v>
          </cell>
          <cell r="G809">
            <v>800073956339</v>
          </cell>
          <cell r="H809" t="str">
            <v>นาง</v>
          </cell>
          <cell r="I809" t="str">
            <v>รุ่งนภา</v>
          </cell>
          <cell r="J809" t="str">
            <v>สุขลำภู</v>
          </cell>
          <cell r="K809">
            <v>5529990000782</v>
          </cell>
          <cell r="L809" t="str">
            <v>ถนนทิพย์เนตร</v>
          </cell>
          <cell r="M809" t="str">
            <v>เชียงใหม่ 1</v>
          </cell>
          <cell r="N809">
            <v>8</v>
          </cell>
          <cell r="O809" t="str">
            <v>สินเชื่อธนาคารประชาชน</v>
          </cell>
          <cell r="P809" t="str">
            <v>4.ไม่มีหลักประกัน</v>
          </cell>
          <cell r="Q809">
            <v>113145.36</v>
          </cell>
          <cell r="R809">
            <v>23401.200000000001</v>
          </cell>
          <cell r="S809" t="str">
            <v>แขวงลำปาง</v>
          </cell>
          <cell r="T809" t="str">
            <v>ผบE1843</v>
          </cell>
          <cell r="U809">
            <v>2563</v>
          </cell>
          <cell r="V809" t="str">
            <v>ผบE1589</v>
          </cell>
          <cell r="W809">
            <v>2563</v>
          </cell>
          <cell r="X809"/>
          <cell r="Y809"/>
          <cell r="Z809"/>
          <cell r="AA809">
            <v>20</v>
          </cell>
          <cell r="AB809">
            <v>10</v>
          </cell>
          <cell r="AC809">
            <v>2563</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นางรุ่งนภา สุขลำภู</v>
          </cell>
          <cell r="BU809">
            <v>883163011148</v>
          </cell>
          <cell r="BV809" t="str">
            <v>นางรุ่งนภา  สุขลำภู</v>
          </cell>
          <cell r="BW809" t="str">
            <v>จำเลย</v>
          </cell>
          <cell r="BX809" t="str">
            <v>5 5299 90000 78 2</v>
          </cell>
          <cell r="BY809" t="str">
            <v>-ไม่พบว่ามีกรรมสิทธิ์ในที่ดิน อ.เมืองเชียงใหม่ จ.เชียงใหม่
-ไม่พบว่ามีกรรมสิทธิ์ในที่ดิน อ.เมืองลำปาง จ.ลำปาง</v>
          </cell>
          <cell r="BZ809" t="str">
            <v>ไม่พบทรัพย์</v>
          </cell>
          <cell r="CA809"/>
          <cell r="CB809"/>
          <cell r="CC809"/>
          <cell r="CD809"/>
          <cell r="CE809"/>
          <cell r="CF809"/>
          <cell r="CG809"/>
          <cell r="CH809"/>
          <cell r="CI809"/>
          <cell r="CJ809"/>
          <cell r="CK809"/>
          <cell r="CL809"/>
          <cell r="CM809"/>
          <cell r="CN809"/>
          <cell r="CO809"/>
        </row>
        <row r="810">
          <cell r="B810">
            <v>2286</v>
          </cell>
          <cell r="C810">
            <v>803</v>
          </cell>
          <cell r="D810">
            <v>18</v>
          </cell>
          <cell r="E810">
            <v>10</v>
          </cell>
          <cell r="F810">
            <v>2566</v>
          </cell>
          <cell r="G810">
            <v>800071884574</v>
          </cell>
          <cell r="H810" t="str">
            <v>นางสาว</v>
          </cell>
          <cell r="I810" t="str">
            <v>เกศษิณี</v>
          </cell>
          <cell r="J810" t="str">
            <v>สงวนศิลป์</v>
          </cell>
          <cell r="K810">
            <v>1500700072598</v>
          </cell>
          <cell r="L810" t="str">
            <v>เซ็นทรัลเฟสติวัล เชียงใหม่</v>
          </cell>
          <cell r="M810" t="str">
            <v>เชียงใหม่ 1</v>
          </cell>
          <cell r="N810">
            <v>8</v>
          </cell>
          <cell r="O810" t="str">
            <v>สินเชื่อธนาคารประชาชน</v>
          </cell>
          <cell r="P810" t="str">
            <v>1.บุคคลค้ำประกัน</v>
          </cell>
          <cell r="Q810">
            <v>137438</v>
          </cell>
          <cell r="R810">
            <v>71867.94</v>
          </cell>
          <cell r="S810" t="str">
            <v>แขวงเชียงใหม่</v>
          </cell>
          <cell r="T810" t="str">
            <v>ผบE310</v>
          </cell>
          <cell r="U810">
            <v>2566</v>
          </cell>
          <cell r="V810" t="str">
            <v>ผบE2102</v>
          </cell>
          <cell r="W810">
            <v>2566</v>
          </cell>
          <cell r="X810">
            <v>18</v>
          </cell>
          <cell r="Y810">
            <v>4</v>
          </cell>
          <cell r="Z810">
            <v>2566</v>
          </cell>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นางสาวเกศษิณี สงวนศิลป์</v>
          </cell>
          <cell r="BU810">
            <v>88316501268</v>
          </cell>
          <cell r="BV810" t="str">
            <v>1.นางสาวเกศษิณี  สงวนศิลป์
2.นายดวงคำ  ตาน้อย
3.นายวุฒิภัทร  คงตัน</v>
          </cell>
          <cell r="BW810" t="str">
            <v>จำเลยที่ 1
จำเลยที่ 2
จำเลยที่ 3</v>
          </cell>
          <cell r="BX810" t="str">
            <v>1-5007-00072-59-8
3-5007-00402-32-2
3-5099-00070-92-5</v>
          </cell>
          <cell r="BY810"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0" t="str">
            <v>ไม่พบทรัพย์</v>
          </cell>
          <cell r="CA810"/>
          <cell r="CB810"/>
          <cell r="CC810"/>
          <cell r="CD810"/>
          <cell r="CE810"/>
          <cell r="CF810"/>
          <cell r="CG810"/>
          <cell r="CH810"/>
          <cell r="CI810"/>
          <cell r="CJ810"/>
          <cell r="CK810"/>
          <cell r="CL810"/>
          <cell r="CM810"/>
          <cell r="CN810"/>
          <cell r="CO810"/>
        </row>
        <row r="811">
          <cell r="B811">
            <v>2287</v>
          </cell>
          <cell r="C811">
            <v>804</v>
          </cell>
          <cell r="D811">
            <v>18</v>
          </cell>
          <cell r="E811">
            <v>10</v>
          </cell>
          <cell r="F811">
            <v>2566</v>
          </cell>
          <cell r="G811">
            <v>800074178636</v>
          </cell>
          <cell r="H811" t="str">
            <v>นาง</v>
          </cell>
          <cell r="I811" t="str">
            <v>รุ่งนภา</v>
          </cell>
          <cell r="J811" t="str">
            <v>สุ่มเกิด</v>
          </cell>
          <cell r="K811">
            <v>3640800003445</v>
          </cell>
          <cell r="L811" t="str">
            <v>ช้างม่อย</v>
          </cell>
          <cell r="M811" t="str">
            <v>เชียงใหม่ 1</v>
          </cell>
          <cell r="N811">
            <v>8</v>
          </cell>
          <cell r="O811" t="str">
            <v>สินเชื่อธนาคารประชาชน</v>
          </cell>
          <cell r="P811" t="str">
            <v>1.บุคคลค้ำประกัน</v>
          </cell>
          <cell r="Q811">
            <v>56512</v>
          </cell>
          <cell r="R811">
            <v>23273.279999999999</v>
          </cell>
          <cell r="S811" t="str">
            <v>จังหวัดสวรรคโลก</v>
          </cell>
          <cell r="T811" t="str">
            <v>ผบE258</v>
          </cell>
          <cell r="U811">
            <v>2566</v>
          </cell>
          <cell r="V811" t="str">
            <v>ผบE800</v>
          </cell>
          <cell r="W811">
            <v>2566</v>
          </cell>
          <cell r="X811">
            <v>12</v>
          </cell>
          <cell r="Y811">
            <v>6</v>
          </cell>
          <cell r="Z811">
            <v>2566</v>
          </cell>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นางรุ่งนภา สุ่มเกิด</v>
          </cell>
          <cell r="BU811">
            <v>883165010776</v>
          </cell>
          <cell r="BV811"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1" t="str">
            <v xml:space="preserve">จำเลยที่ 1
คู่สมรสจำเลยที่ 1
จำเลยที่ 2
คู่สมรสจำเลยที่ 2
จำเลยที่ 3
คู่สมรสจำเลยที่ 3
</v>
          </cell>
          <cell r="BX811" t="str">
            <v>3-6408-00003-44-5
3-6408-00159-99-2
1-5805-00009-83-3
3-5805-00079-76-5
3-5805-00079-76-5
1-5805-00053-25-5</v>
          </cell>
          <cell r="BY811"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1" t="str">
            <v>ไม่พบทรัพย์</v>
          </cell>
          <cell r="CA811"/>
          <cell r="CB811"/>
          <cell r="CC811"/>
          <cell r="CD811"/>
          <cell r="CE811"/>
          <cell r="CF811"/>
          <cell r="CG811"/>
          <cell r="CH811"/>
          <cell r="CI811"/>
          <cell r="CJ811"/>
          <cell r="CK811"/>
          <cell r="CL811"/>
          <cell r="CM811"/>
          <cell r="CN811"/>
          <cell r="CO811"/>
        </row>
        <row r="812">
          <cell r="B812">
            <v>2288</v>
          </cell>
          <cell r="C812">
            <v>805</v>
          </cell>
          <cell r="D812">
            <v>18</v>
          </cell>
          <cell r="E812">
            <v>10</v>
          </cell>
          <cell r="F812">
            <v>2566</v>
          </cell>
          <cell r="G812">
            <v>800148801429</v>
          </cell>
          <cell r="H812" t="str">
            <v>นาย</v>
          </cell>
          <cell r="I812" t="str">
            <v>ปิติ</v>
          </cell>
          <cell r="J812" t="str">
            <v>พิบูลย์ศักดิ์กุล</v>
          </cell>
          <cell r="K812" t="str">
            <v>3-1017-01342-21-2</v>
          </cell>
          <cell r="L812" t="str">
            <v>เซ็นทรัล แอร์พอร์ต พลาซ่า เชียงใหม่</v>
          </cell>
          <cell r="M812" t="str">
            <v>เชียงใหม่ 1</v>
          </cell>
          <cell r="N812">
            <v>8</v>
          </cell>
          <cell r="O812" t="str">
            <v>สินเชื่อสร้างงานสร้างอาชีพ</v>
          </cell>
          <cell r="P812" t="str">
            <v>4.ไม่มีหลักประกัน</v>
          </cell>
          <cell r="Q812">
            <v>100000</v>
          </cell>
          <cell r="R812">
            <v>3104.31</v>
          </cell>
          <cell r="S812" t="str">
            <v>แขวงเชียงใหม่</v>
          </cell>
          <cell r="T812" t="str">
            <v>ผบE3673</v>
          </cell>
          <cell r="U812">
            <v>2566</v>
          </cell>
          <cell r="V812" t="str">
            <v>ผบE6655</v>
          </cell>
          <cell r="W812">
            <v>2566</v>
          </cell>
          <cell r="X812">
            <v>15</v>
          </cell>
          <cell r="Y812">
            <v>8</v>
          </cell>
          <cell r="Z812">
            <v>2566</v>
          </cell>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นายปิติ พิบูลย์ศักดิ์กุล</v>
          </cell>
          <cell r="BU812">
            <v>0</v>
          </cell>
          <cell r="BV812" t="str">
            <v>นายปิติ  พิบูลย์ศักดิ์กุล</v>
          </cell>
          <cell r="BW812" t="str">
            <v>จำเลย</v>
          </cell>
          <cell r="BX812" t="str">
            <v>3-1017-01342-21-2</v>
          </cell>
          <cell r="BY812" t="str">
            <v>-ไม่พบว่ามีกรรมสิทธิ์ในที่ดิน อ.สันกำแพง  จ.เชียงใหม่</v>
          </cell>
          <cell r="BZ812" t="str">
            <v>ไม่พบทรัพย์</v>
          </cell>
          <cell r="CA812"/>
          <cell r="CB812"/>
          <cell r="CC812"/>
          <cell r="CD812"/>
          <cell r="CE812"/>
          <cell r="CF812"/>
          <cell r="CG812"/>
          <cell r="CH812"/>
          <cell r="CI812"/>
          <cell r="CJ812"/>
          <cell r="CK812"/>
          <cell r="CL812"/>
          <cell r="CM812"/>
          <cell r="CN812"/>
          <cell r="CO812"/>
        </row>
        <row r="813">
          <cell r="B813">
            <v>2289</v>
          </cell>
          <cell r="C813">
            <v>806</v>
          </cell>
          <cell r="D813">
            <v>18</v>
          </cell>
          <cell r="E813">
            <v>10</v>
          </cell>
          <cell r="F813">
            <v>2566</v>
          </cell>
          <cell r="G813">
            <v>800121272861</v>
          </cell>
          <cell r="H813" t="str">
            <v>นาย</v>
          </cell>
          <cell r="I813" t="str">
            <v>โสฬส</v>
          </cell>
          <cell r="J813" t="str">
            <v>พรหมรักษ์</v>
          </cell>
          <cell r="K813">
            <v>3570101567782</v>
          </cell>
          <cell r="L813" t="str">
            <v>เซ็นทรัล แอร์พอร์ต พลาซ่า เชียงใหม่</v>
          </cell>
          <cell r="M813" t="str">
            <v>เชียงใหม่ 1</v>
          </cell>
          <cell r="N813">
            <v>8</v>
          </cell>
          <cell r="O813" t="str">
            <v>สินเชื่อเสริมพลังฐานราก (PSA)</v>
          </cell>
          <cell r="P813" t="str">
            <v>4.ไม่มีหลักประกัน</v>
          </cell>
          <cell r="Q813">
            <v>30000</v>
          </cell>
          <cell r="R813">
            <v>2398.5</v>
          </cell>
          <cell r="S813" t="str">
            <v>แขวงเชียงใหม่</v>
          </cell>
          <cell r="T813" t="str">
            <v>ผบE5355</v>
          </cell>
          <cell r="U813">
            <v>2565</v>
          </cell>
          <cell r="V813" t="str">
            <v>ผบE7490</v>
          </cell>
          <cell r="W813">
            <v>2565</v>
          </cell>
          <cell r="X813">
            <v>25</v>
          </cell>
          <cell r="Y813">
            <v>10</v>
          </cell>
          <cell r="Z813">
            <v>2565</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นายโสฬส พรหมรักษ์</v>
          </cell>
          <cell r="BU813">
            <v>883165010143</v>
          </cell>
          <cell r="BV813" t="str">
            <v>นายโสฬส  พรหมรักษ์</v>
          </cell>
          <cell r="BW813" t="str">
            <v>จำเลย</v>
          </cell>
          <cell r="BX813" t="str">
            <v>3-5701-01567-78-2</v>
          </cell>
          <cell r="BY813" t="str">
            <v>-ไม่พบว่ามีกรรมสิทธิ์ในที่ดิน อ.ดอยสะเก็ด จ.เชียงใหม่
-ไม่พบว่ามีกรรมสิทธิ์ในที่ดิน อ.ปากเกร็ด  จ.นนทบุรี</v>
          </cell>
          <cell r="BZ813" t="str">
            <v>ไม่พบทรัพย์</v>
          </cell>
          <cell r="CA813"/>
          <cell r="CB813"/>
          <cell r="CC813"/>
          <cell r="CD813"/>
          <cell r="CE813"/>
          <cell r="CF813"/>
          <cell r="CG813"/>
          <cell r="CH813"/>
          <cell r="CI813"/>
          <cell r="CJ813"/>
          <cell r="CK813"/>
          <cell r="CL813"/>
          <cell r="CM813"/>
          <cell r="CN813"/>
          <cell r="CO813"/>
        </row>
        <row r="814">
          <cell r="B814">
            <v>2290</v>
          </cell>
          <cell r="C814">
            <v>807</v>
          </cell>
          <cell r="D814">
            <v>18</v>
          </cell>
          <cell r="E814">
            <v>10</v>
          </cell>
          <cell r="F814">
            <v>2566</v>
          </cell>
          <cell r="G814">
            <v>800121417516</v>
          </cell>
          <cell r="H814" t="str">
            <v>นางสาว</v>
          </cell>
          <cell r="I814" t="str">
            <v>อภิญญา</v>
          </cell>
          <cell r="J814" t="str">
            <v>เมืองมูล</v>
          </cell>
          <cell r="K814">
            <v>1529900108870</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2375.36</v>
          </cell>
          <cell r="S814" t="str">
            <v>แขวงลำปาง</v>
          </cell>
          <cell r="T814" t="str">
            <v>ผบE3082</v>
          </cell>
          <cell r="U814">
            <v>2565</v>
          </cell>
          <cell r="V814" t="str">
            <v>ผบE3551</v>
          </cell>
          <cell r="W814">
            <v>2565</v>
          </cell>
          <cell r="X814">
            <v>11</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นางสาวอภิญญา เมืองมูล</v>
          </cell>
          <cell r="BU814">
            <v>883165010152</v>
          </cell>
          <cell r="BV814" t="str">
            <v>นางสาวอภิญญา  เมืองมูล</v>
          </cell>
          <cell r="BW814" t="str">
            <v>จำเลย</v>
          </cell>
          <cell r="BX814" t="str">
            <v>1-5299-00108-87-0</v>
          </cell>
          <cell r="BY814" t="str">
            <v>-ไม่พบว่ามีกรรมสิทธิ์ในที่ดิน อ.ห้างฉัตร  จ.ลำปาง</v>
          </cell>
          <cell r="BZ814" t="str">
            <v>ไม่พบทรัพย์</v>
          </cell>
          <cell r="CA814"/>
          <cell r="CB814"/>
          <cell r="CC814"/>
          <cell r="CD814"/>
          <cell r="CE814"/>
          <cell r="CF814"/>
          <cell r="CG814"/>
          <cell r="CH814"/>
          <cell r="CI814"/>
          <cell r="CJ814"/>
          <cell r="CK814"/>
          <cell r="CL814"/>
          <cell r="CM814"/>
          <cell r="CN814"/>
          <cell r="CO814"/>
        </row>
        <row r="815">
          <cell r="B815">
            <v>2291</v>
          </cell>
          <cell r="C815">
            <v>808</v>
          </cell>
          <cell r="D815">
            <v>7</v>
          </cell>
          <cell r="E815">
            <v>9</v>
          </cell>
          <cell r="F815">
            <v>2566</v>
          </cell>
          <cell r="G815">
            <v>800093761768</v>
          </cell>
          <cell r="H815" t="str">
            <v>นาง</v>
          </cell>
          <cell r="I815" t="str">
            <v>บัวผาย</v>
          </cell>
          <cell r="J815" t="str">
            <v>ศรีใจ</v>
          </cell>
          <cell r="K815">
            <v>3500500500568</v>
          </cell>
          <cell r="L815" t="str">
            <v>ดอยสะเก็ด</v>
          </cell>
          <cell r="M815" t="str">
            <v>เชียงใหม่ 2</v>
          </cell>
          <cell r="N815">
            <v>8</v>
          </cell>
          <cell r="O815" t="str">
            <v>สินเชื่อแก้ไขปัญหาหนี้นอกระบบ (PSA)</v>
          </cell>
          <cell r="P815" t="str">
            <v>1.บุคคลค้ำประกัน</v>
          </cell>
          <cell r="Q815">
            <v>31526.86</v>
          </cell>
          <cell r="R815">
            <v>6916.47</v>
          </cell>
          <cell r="S815" t="str">
            <v>แขวงเชียงใหม่</v>
          </cell>
          <cell r="T815" t="str">
            <v>ผบE6238</v>
          </cell>
          <cell r="U815">
            <v>2565</v>
          </cell>
          <cell r="V815" t="str">
            <v>ผบE526</v>
          </cell>
          <cell r="W815">
            <v>2566</v>
          </cell>
          <cell r="X815">
            <v>15</v>
          </cell>
          <cell r="Y815">
            <v>8</v>
          </cell>
          <cell r="Z815">
            <v>2566</v>
          </cell>
          <cell r="AA815">
            <v>30</v>
          </cell>
          <cell r="AB815">
            <v>1</v>
          </cell>
          <cell r="AC815">
            <v>2566</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ลงผลสืบ 9/3/2567 อยู่ระหว่างรอคัดภาพลักษณ์เพื่อรายงาน</v>
          </cell>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นางบัวผาย ศรีใจ</v>
          </cell>
          <cell r="BU815">
            <v>883265010314</v>
          </cell>
          <cell r="BV815" t="str">
            <v>1.นางบัวผาย  ศรีใจ
2.นายสมชาย  ศรีใจ
3.นายเจนณรงค์  พรหมเทพ</v>
          </cell>
          <cell r="BW815" t="str">
            <v xml:space="preserve">จำเลยที่ 1
คู่สมรสจำเลยที่ 1
จำเลยที่ 2
</v>
          </cell>
          <cell r="BX815" t="str">
            <v>3 5005 00500 56 8
3 5009 00425 06 7
1 5099 00157 70 6</v>
          </cell>
          <cell r="BY815"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5" t="str">
            <v>พบทรัพย์</v>
          </cell>
          <cell r="CA815"/>
          <cell r="CB815"/>
          <cell r="CC815"/>
          <cell r="CD815"/>
          <cell r="CE815"/>
          <cell r="CF815"/>
          <cell r="CG815"/>
          <cell r="CH815"/>
          <cell r="CI815"/>
          <cell r="CJ815"/>
          <cell r="CK815"/>
          <cell r="CL815"/>
          <cell r="CM815"/>
          <cell r="CN815"/>
          <cell r="CO815"/>
        </row>
        <row r="816">
          <cell r="B816">
            <v>2292</v>
          </cell>
          <cell r="C816">
            <v>809</v>
          </cell>
          <cell r="D816">
            <v>7</v>
          </cell>
          <cell r="E816">
            <v>9</v>
          </cell>
          <cell r="F816">
            <v>2566</v>
          </cell>
          <cell r="G816">
            <v>800094126813</v>
          </cell>
          <cell r="H816" t="str">
            <v>นางสาว</v>
          </cell>
          <cell r="I816" t="str">
            <v>ธันยชนก</v>
          </cell>
          <cell r="J816" t="str">
            <v>สมควร</v>
          </cell>
          <cell r="K816" t="str">
            <v>1 5601 00015 43 7</v>
          </cell>
          <cell r="L816" t="str">
            <v>ดอยสะเก็ด</v>
          </cell>
          <cell r="M816" t="str">
            <v>เชียงใหม่ 2</v>
          </cell>
          <cell r="N816">
            <v>8</v>
          </cell>
          <cell r="O816" t="str">
            <v>สินเชื่อแก้ไขปัญหาหนี้นอกระบบ PSA ระยะที่ 2</v>
          </cell>
          <cell r="P816" t="str">
            <v>1.บุคคลค้ำประกัน</v>
          </cell>
          <cell r="Q816">
            <v>38333</v>
          </cell>
          <cell r="R816">
            <v>7902.65</v>
          </cell>
          <cell r="S816" t="str">
            <v>แขวงเชียงใหม่</v>
          </cell>
          <cell r="T816" t="str">
            <v>ผบE53</v>
          </cell>
          <cell r="U816">
            <v>2566</v>
          </cell>
          <cell r="V816" t="str">
            <v>ผบE1827</v>
          </cell>
          <cell r="W816">
            <v>2566</v>
          </cell>
          <cell r="X816">
            <v>13</v>
          </cell>
          <cell r="Y816">
            <v>3</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อยู่ระหว่างรอคัดภาพลักษณ์เพื่อรายงาน//รายงานผล1/4/2567//</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นางสาวธันยชนก สมควร</v>
          </cell>
          <cell r="BU816">
            <v>883265010430</v>
          </cell>
          <cell r="BV816" t="str">
            <v>1.นางสาวธันยชนก  สมควร
2.นายวีระยุทธ์  สมบูรณ์
3.นางสาววิไลพร  วรรณเลิศ</v>
          </cell>
          <cell r="BW816" t="str">
            <v>จำเลยที่ 1
คู่สมรสจำเลยที่ 1
จำเลยที่ 2</v>
          </cell>
          <cell r="BX816" t="str">
            <v>1 5601 00015 43 7
3 5014 00171 23 7
3 5014 00171 21 1</v>
          </cell>
          <cell r="BY816"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6" t="str">
            <v>พบทรัพย์</v>
          </cell>
          <cell r="CA816"/>
          <cell r="CB816"/>
          <cell r="CC816"/>
          <cell r="CD816"/>
          <cell r="CE816"/>
          <cell r="CF816"/>
          <cell r="CG816"/>
          <cell r="CH816"/>
          <cell r="CI816"/>
          <cell r="CJ816"/>
          <cell r="CK816"/>
          <cell r="CL816"/>
          <cell r="CM816"/>
          <cell r="CN816"/>
          <cell r="CO816"/>
        </row>
        <row r="817">
          <cell r="B817">
            <v>2293</v>
          </cell>
          <cell r="C817">
            <v>810</v>
          </cell>
          <cell r="D817">
            <v>7</v>
          </cell>
          <cell r="E817">
            <v>9</v>
          </cell>
          <cell r="F817">
            <v>2566</v>
          </cell>
          <cell r="G817">
            <v>863053736089</v>
          </cell>
          <cell r="H817" t="str">
            <v>นางสาว</v>
          </cell>
          <cell r="I817" t="str">
            <v>กองทุนหมู่บ้านน้ำแพร่ ม.2ต.ตลาดขวัญ</v>
          </cell>
          <cell r="J817" t="str">
            <v>เมืองมูล</v>
          </cell>
          <cell r="K817">
            <v>1529900108870</v>
          </cell>
          <cell r="L817" t="str">
            <v>ดอยสะเก็ด</v>
          </cell>
          <cell r="M817" t="str">
            <v>เชียงใหม่ 2</v>
          </cell>
          <cell r="N817">
            <v>8</v>
          </cell>
          <cell r="O817" t="str">
            <v>สินเชื่อพัฒนาชนบท(แปลงOD)</v>
          </cell>
          <cell r="P817" t="str">
            <v>1.บุคคลค้ำประกัน</v>
          </cell>
          <cell r="Q817">
            <v>3757545.67</v>
          </cell>
          <cell r="R817">
            <v>175162.11</v>
          </cell>
          <cell r="S817" t="str">
            <v>จังหวัดเชียงใหม่</v>
          </cell>
          <cell r="T817" t="str">
            <v>พE226</v>
          </cell>
          <cell r="U817">
            <v>2566</v>
          </cell>
          <cell r="V817" t="str">
            <v>พE430</v>
          </cell>
          <cell r="W817">
            <v>2566</v>
          </cell>
          <cell r="X817">
            <v>24</v>
          </cell>
          <cell r="Y817">
            <v>7</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 xml:space="preserve">กองทุนหมู่บ้านน้ำแพร่ ม.2ต.ตลาดขวัญ </v>
          </cell>
          <cell r="BU817">
            <v>883265010838</v>
          </cell>
          <cell r="BV817"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7"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7" t="str">
            <v xml:space="preserve">3 5005 00423 98 9
3 8416 00208 54 9
3 5099 00003 14 4
3 5005 00423 94 6
3 5005 00438 32 3
1 5405 00005 33 1
3 5005 00424 44 6
3 7098 00153 27 4
5 5005 00004 83 4
3 5005 00424 10 1
3 5208 00033 91 4
1 5099 00212 83 9
3 5005 00423 73 3
</v>
          </cell>
          <cell r="BY81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7" t="str">
            <v>พบทรัพย์</v>
          </cell>
          <cell r="CA817"/>
          <cell r="CB817">
            <v>13</v>
          </cell>
          <cell r="CC817"/>
          <cell r="CD817"/>
          <cell r="CE817"/>
          <cell r="CF817"/>
          <cell r="CG817"/>
          <cell r="CH817"/>
          <cell r="CI817"/>
          <cell r="CJ817"/>
          <cell r="CK817"/>
          <cell r="CL817"/>
          <cell r="CM817"/>
          <cell r="CN817"/>
          <cell r="CO817"/>
        </row>
        <row r="818">
          <cell r="B818">
            <v>2294</v>
          </cell>
          <cell r="C818">
            <v>811</v>
          </cell>
          <cell r="D818">
            <v>7</v>
          </cell>
          <cell r="E818">
            <v>9</v>
          </cell>
          <cell r="F818">
            <v>2566</v>
          </cell>
          <cell r="G818" t="str">
            <v>800081027107,
800063990819</v>
          </cell>
          <cell r="H818" t="str">
            <v>นางสาว</v>
          </cell>
          <cell r="I818" t="str">
            <v>อัมพร</v>
          </cell>
          <cell r="J818" t="str">
            <v>ชนะเป็ง</v>
          </cell>
          <cell r="K818" t="str">
            <v>3-5011-00034-13-7</v>
          </cell>
          <cell r="L818" t="str">
            <v>พร้าว</v>
          </cell>
          <cell r="M818" t="str">
            <v>เชียงใหม่ 2</v>
          </cell>
          <cell r="N818">
            <v>8</v>
          </cell>
          <cell r="O818" t="str">
            <v>สินเชื่อธนาคารประชาชน</v>
          </cell>
          <cell r="P818" t="str">
            <v>1.บุคคลค้ำประกัน</v>
          </cell>
          <cell r="Q818">
            <v>95779.78</v>
          </cell>
          <cell r="R818">
            <v>33565.78</v>
          </cell>
          <cell r="S818" t="str">
            <v>แขวงเชียงดาว</v>
          </cell>
          <cell r="T818" t="str">
            <v>ผบE464</v>
          </cell>
          <cell r="U818">
            <v>2566</v>
          </cell>
          <cell r="V818" t="str">
            <v>ผบE582</v>
          </cell>
          <cell r="W818">
            <v>2566</v>
          </cell>
          <cell r="X818"/>
          <cell r="Y818"/>
          <cell r="Z818"/>
          <cell r="AA818">
            <v>4</v>
          </cell>
          <cell r="AB818">
            <v>7</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อยู่ระหว่างรอคัดภาพลักษณ์เพื่อรายงาน//รายงานผล 1/4/67//</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นางสาวอัมพร ชนะเป็ง</v>
          </cell>
          <cell r="BU818">
            <v>0</v>
          </cell>
          <cell r="BV818" t="str">
            <v>1.นางสาวอัมพร  ชนะเป็ง
2.นายไพศาล  สมแก้ว
3.นางสาวศิริพร  เมืองใจ
4.นายไชยกาญจน์  อุตะมา
5.นางสาวจตุพร  พุทโธ</v>
          </cell>
          <cell r="BW818" t="str">
            <v>จำเลยที่ 1
จำเลยที่ 2
คู่สมรสจำเลยที่ 2
จำเลยที่ 3
คู่สมรสจำเลยที่ 3</v>
          </cell>
          <cell r="BX818" t="str">
            <v>3 5011 00034 13 7
3 5011 00009 26 4
3 5009 00042 95 8
3 5711 00541 06 3
3 4704 00570 48 4</v>
          </cell>
          <cell r="BY818"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8" t="str">
            <v>พบทรัพย์</v>
          </cell>
          <cell r="CA818"/>
          <cell r="CB818"/>
          <cell r="CC818"/>
          <cell r="CD818"/>
          <cell r="CE818"/>
          <cell r="CF818"/>
          <cell r="CG818"/>
          <cell r="CH818"/>
          <cell r="CI818"/>
          <cell r="CJ818"/>
          <cell r="CK818"/>
          <cell r="CL818"/>
          <cell r="CM818"/>
          <cell r="CN818"/>
          <cell r="CO818"/>
        </row>
        <row r="819">
          <cell r="B819">
            <v>2295</v>
          </cell>
          <cell r="C819">
            <v>812</v>
          </cell>
          <cell r="D819">
            <v>7</v>
          </cell>
          <cell r="E819">
            <v>9</v>
          </cell>
          <cell r="F819">
            <v>2566</v>
          </cell>
          <cell r="G819">
            <v>800063990769</v>
          </cell>
          <cell r="H819" t="str">
            <v>นาย</v>
          </cell>
          <cell r="I819" t="str">
            <v>อดุลย์</v>
          </cell>
          <cell r="J819" t="str">
            <v>จุลมณี</v>
          </cell>
          <cell r="K819">
            <v>3501100059024</v>
          </cell>
          <cell r="L819" t="str">
            <v>พร้าว</v>
          </cell>
          <cell r="M819" t="str">
            <v>เชียงใหม่ 2</v>
          </cell>
          <cell r="N819">
            <v>8</v>
          </cell>
          <cell r="O819" t="str">
            <v>สินเชื่อธนาคารประชาชน</v>
          </cell>
          <cell r="P819" t="str">
            <v>1.บุคคลค้ำประกัน</v>
          </cell>
          <cell r="Q819">
            <v>135471.97</v>
          </cell>
          <cell r="R819">
            <v>28320.400000000001</v>
          </cell>
          <cell r="S819" t="str">
            <v>แขวงเชียงดาว</v>
          </cell>
          <cell r="T819" t="str">
            <v>ผบE406</v>
          </cell>
          <cell r="U819">
            <v>2565</v>
          </cell>
          <cell r="V819" t="str">
            <v>ผบE586</v>
          </cell>
          <cell r="W819">
            <v>2565</v>
          </cell>
          <cell r="X819">
            <v>13</v>
          </cell>
          <cell r="Y819">
            <v>3</v>
          </cell>
          <cell r="Z819">
            <v>2566</v>
          </cell>
          <cell r="AA819">
            <v>18</v>
          </cell>
          <cell r="AB819">
            <v>8</v>
          </cell>
          <cell r="AC819">
            <v>2565</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นายอดุลย์ จุลมณี</v>
          </cell>
          <cell r="BU819">
            <v>883162013092</v>
          </cell>
          <cell r="BV819" t="str">
            <v>1.นายอดุลย์  จุลมณี
2.นายไชยกาญจน์  อุตะมา
3.นางสาวจตุพร  พุทโธ
4.นายไพศาล  สมแก้ว
5.นางสาวศิริพร  เมืองใจ</v>
          </cell>
          <cell r="BW819" t="str">
            <v>จำเลยที่ 1
จำเลยที่ 2
คู่สมรสจำเลยที่ 2
จำเลยที่ 3
คู่สมรสจำเลยที่ 3</v>
          </cell>
          <cell r="BX819" t="str">
            <v>3 5011 00059 02 4
3 5711 00541 06 3
3 4704 00570 48 4
3 5011 00009 26 4
3 5009 00042 95 8</v>
          </cell>
          <cell r="BY81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2296</v>
          </cell>
          <cell r="C820">
            <v>813</v>
          </cell>
          <cell r="D820">
            <v>7</v>
          </cell>
          <cell r="E820">
            <v>9</v>
          </cell>
          <cell r="F820">
            <v>2566</v>
          </cell>
          <cell r="G820">
            <v>800047137340</v>
          </cell>
          <cell r="H820" t="str">
            <v>นาย</v>
          </cell>
          <cell r="I820" t="str">
            <v>สิงห์แก้ว</v>
          </cell>
          <cell r="J820" t="str">
            <v>กุยแก้ว</v>
          </cell>
          <cell r="K820">
            <v>5501100019754</v>
          </cell>
          <cell r="L820" t="str">
            <v>พร้าว</v>
          </cell>
          <cell r="M820" t="str">
            <v>เชียงใหม่ 2</v>
          </cell>
          <cell r="N820">
            <v>8</v>
          </cell>
          <cell r="O820" t="str">
            <v>สินเชื่อธนาคารประชาชน</v>
          </cell>
          <cell r="P820" t="str">
            <v>1.บุคคลค้ำประกัน</v>
          </cell>
          <cell r="Q820">
            <v>63393.440000000002</v>
          </cell>
          <cell r="R820">
            <v>28219.200000000001</v>
          </cell>
          <cell r="S820" t="str">
            <v>แขวงเชียงดาว</v>
          </cell>
          <cell r="T820" t="str">
            <v>ผบE463</v>
          </cell>
          <cell r="U820">
            <v>2566</v>
          </cell>
          <cell r="V820" t="str">
            <v>ผบE673</v>
          </cell>
          <cell r="W820">
            <v>2566</v>
          </cell>
          <cell r="X820">
            <v>31</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13/3/2567 อยู่ระหว่างรอคัดภาพลักษณ์เพื่อรายงาน</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นายสิงห์แก้ว กุยแก้ว</v>
          </cell>
          <cell r="BU820">
            <v>823859010535</v>
          </cell>
          <cell r="BV820" t="str">
            <v xml:space="preserve">1.นายสิงห์แก้ว  กุยแก้ว
นางสุนิสา  ทาวงค์
3.นางสาวณิรุชา  บัวเจตธรรม
</v>
          </cell>
          <cell r="BW820" t="str">
            <v>จำเลยที่ 1
คู่สมรสจำเลยที่ 1
จำเลยที่ 2</v>
          </cell>
          <cell r="BX820" t="str">
            <v>5 5011 00019 75 4
3 5711 00047 60 3
3 1014 03019 78 2</v>
          </cell>
          <cell r="BY820"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0" t="str">
            <v>พบทรัพย์</v>
          </cell>
          <cell r="CA820"/>
          <cell r="CB820">
            <v>13</v>
          </cell>
          <cell r="CC820"/>
          <cell r="CD820"/>
          <cell r="CE820"/>
          <cell r="CF820"/>
          <cell r="CG820"/>
          <cell r="CH820"/>
          <cell r="CI820"/>
          <cell r="CJ820"/>
          <cell r="CK820"/>
          <cell r="CL820"/>
          <cell r="CM820"/>
          <cell r="CN820"/>
          <cell r="CO820"/>
        </row>
        <row r="821">
          <cell r="B821">
            <v>2297</v>
          </cell>
          <cell r="C821">
            <v>814</v>
          </cell>
          <cell r="D821">
            <v>7</v>
          </cell>
          <cell r="E821">
            <v>9</v>
          </cell>
          <cell r="F821">
            <v>2566</v>
          </cell>
          <cell r="G821">
            <v>800094790410</v>
          </cell>
          <cell r="H821" t="str">
            <v>นางสาว</v>
          </cell>
          <cell r="I821" t="str">
            <v>วิไลวรรณ์</v>
          </cell>
          <cell r="J821" t="str">
            <v>สมศรี</v>
          </cell>
          <cell r="K821">
            <v>1501100072547</v>
          </cell>
          <cell r="L821" t="str">
            <v>พร้าว</v>
          </cell>
          <cell r="M821" t="str">
            <v>เชียงใหม่ 2</v>
          </cell>
          <cell r="N821">
            <v>8</v>
          </cell>
          <cell r="O821" t="str">
            <v>สินเชื่อแก้ไขปัญหาหนี้นอกระบบ PSA ระยะที่ 2</v>
          </cell>
          <cell r="P821" t="str">
            <v>1.บุคคลค้ำประกัน</v>
          </cell>
          <cell r="Q821">
            <v>28940.03</v>
          </cell>
          <cell r="R821">
            <v>11459.48</v>
          </cell>
          <cell r="S821" t="str">
            <v>แขวงเชียงดาว</v>
          </cell>
          <cell r="T821" t="str">
            <v>ผบE143</v>
          </cell>
          <cell r="U821">
            <v>2566</v>
          </cell>
          <cell r="V821" t="str">
            <v>ผบE296</v>
          </cell>
          <cell r="W821">
            <v>2566</v>
          </cell>
          <cell r="X821"/>
          <cell r="Y821"/>
          <cell r="Z821"/>
          <cell r="AA821">
            <v>3</v>
          </cell>
          <cell r="AB821">
            <v>5</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18/3/2567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นางสาววิไลวรรณ์ สมศรี</v>
          </cell>
          <cell r="BU821">
            <v>0</v>
          </cell>
          <cell r="BV821"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1" t="str">
            <v>จำเลยที่ 1
คู่สมรสจำเลยที่ 1
จำเลยที่ 2
จำเลยที่ 3
คู่สมรสจำเลยที่ 3</v>
          </cell>
          <cell r="BX821" t="str">
            <v>1 5011 00072 54 7
1 5011 00077 81 6
3 5011 00011 97 8
3 5011 00210 34 2
3 1602 00024 81 1</v>
          </cell>
          <cell r="BY821"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1" t="str">
            <v>พบทรัพย์</v>
          </cell>
          <cell r="CA821"/>
          <cell r="CB821"/>
          <cell r="CC821"/>
          <cell r="CD821"/>
          <cell r="CE821"/>
          <cell r="CF821"/>
          <cell r="CG821"/>
          <cell r="CH821"/>
          <cell r="CI821"/>
          <cell r="CJ821"/>
          <cell r="CK821"/>
          <cell r="CL821"/>
          <cell r="CM821"/>
          <cell r="CN821"/>
          <cell r="CO821"/>
        </row>
        <row r="822">
          <cell r="B822">
            <v>2298</v>
          </cell>
          <cell r="C822">
            <v>815</v>
          </cell>
          <cell r="D822">
            <v>7</v>
          </cell>
          <cell r="E822">
            <v>9</v>
          </cell>
          <cell r="F822">
            <v>2566</v>
          </cell>
          <cell r="G822">
            <v>800130547477</v>
          </cell>
          <cell r="H822" t="str">
            <v>นางสาว</v>
          </cell>
          <cell r="I822" t="str">
            <v>จันทร์แก้ว</v>
          </cell>
          <cell r="J822" t="str">
            <v>พรมแก้ว</v>
          </cell>
          <cell r="K822">
            <v>3500500237221</v>
          </cell>
          <cell r="L822" t="str">
            <v>ดอยสะเก็ด</v>
          </cell>
          <cell r="M822" t="str">
            <v>เชียงใหม่ 2</v>
          </cell>
          <cell r="N822">
            <v>8</v>
          </cell>
          <cell r="O822" t="str">
            <v>สินเชื่อธนาคารประชาชน</v>
          </cell>
          <cell r="P822" t="str">
            <v>4.ไม่มีหลักประกัน</v>
          </cell>
          <cell r="Q822">
            <v>38888</v>
          </cell>
          <cell r="R822">
            <v>4885.58</v>
          </cell>
          <cell r="S822" t="str">
            <v>แขวงเชียงใหม่</v>
          </cell>
          <cell r="T822" t="str">
            <v>ผบE5213</v>
          </cell>
          <cell r="U822">
            <v>2565</v>
          </cell>
          <cell r="V822" t="str">
            <v>ผบE8246</v>
          </cell>
          <cell r="W822">
            <v>2565</v>
          </cell>
          <cell r="X822"/>
          <cell r="Y822"/>
          <cell r="Z822"/>
          <cell r="AA822">
            <v>21</v>
          </cell>
          <cell r="AB822">
            <v>11</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นางสาวจันทร์แก้ว พรมแก้ว</v>
          </cell>
          <cell r="BU822">
            <v>883265010315</v>
          </cell>
          <cell r="BV822" t="str">
            <v>นางสาวจันทร์แก้ว  พรมแก้ว</v>
          </cell>
          <cell r="BW822" t="str">
            <v>จำเลย</v>
          </cell>
          <cell r="BX822" t="str">
            <v>3 5005 00237 22 1</v>
          </cell>
          <cell r="BY822" t="str">
            <v>-ไม่พบว่ามีกรรมสิทธิ์ในที่ดิน อ.ดอยสะเก็ด จ.เชียงใหม่</v>
          </cell>
          <cell r="BZ822" t="str">
            <v>ไม่พบทรัพย์</v>
          </cell>
          <cell r="CA822"/>
          <cell r="CB822"/>
          <cell r="CC822"/>
          <cell r="CD822"/>
          <cell r="CE822"/>
          <cell r="CF822"/>
          <cell r="CG822"/>
          <cell r="CH822"/>
          <cell r="CI822"/>
          <cell r="CJ822"/>
          <cell r="CK822"/>
          <cell r="CL822"/>
          <cell r="CM822"/>
          <cell r="CN822"/>
          <cell r="CO822"/>
        </row>
        <row r="823">
          <cell r="B823">
            <v>2299</v>
          </cell>
          <cell r="C823">
            <v>816</v>
          </cell>
          <cell r="D823">
            <v>13</v>
          </cell>
          <cell r="E823">
            <v>9</v>
          </cell>
          <cell r="F823">
            <v>2566</v>
          </cell>
          <cell r="G823" t="str">
            <v>800089226099,
800104455137</v>
          </cell>
          <cell r="H823" t="str">
            <v>นางสาว</v>
          </cell>
          <cell r="I823" t="str">
            <v>อำไพ</v>
          </cell>
          <cell r="J823" t="str">
            <v>มะหิงษา</v>
          </cell>
          <cell r="K823">
            <v>1501000005881</v>
          </cell>
          <cell r="L823" t="str">
            <v>แม่อาย</v>
          </cell>
          <cell r="M823" t="str">
            <v>เชียงใหม่ 2</v>
          </cell>
          <cell r="N823">
            <v>8</v>
          </cell>
          <cell r="O823" t="str">
            <v>สินเชื่อแก้ไขปัญหาหนี้นอกระบบPSAระยะที่2</v>
          </cell>
          <cell r="P823" t="str">
            <v>1.บุคคลค้ำประกัน</v>
          </cell>
          <cell r="Q823">
            <v>38031.480000000003</v>
          </cell>
          <cell r="R823">
            <v>9399.56</v>
          </cell>
          <cell r="S823" t="str">
            <v>จังหวัดฝาง</v>
          </cell>
          <cell r="T823" t="str">
            <v>ผบE855</v>
          </cell>
          <cell r="U823">
            <v>2565</v>
          </cell>
          <cell r="V823" t="str">
            <v>ผบE1012</v>
          </cell>
          <cell r="W823">
            <v>2565</v>
          </cell>
          <cell r="X823">
            <v>31</v>
          </cell>
          <cell r="Y823">
            <v>7</v>
          </cell>
          <cell r="Z823">
            <v>2566</v>
          </cell>
          <cell r="AA823">
            <v>23</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รายงานสืบ 18/3/2567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นางสาวอำไพ มะหิงษา</v>
          </cell>
          <cell r="BU823">
            <v>883265010754</v>
          </cell>
          <cell r="BV823" t="str">
            <v>1.นางสาวอำไพ  มะหิงษา
2.นายเบญญาภา  ฟองมูล
3.นางสาวญาดาพัฒน์  ภูมิธนศักดิ์เมธา
4.นายธีรภพ  วังตัน</v>
          </cell>
          <cell r="BW823" t="str">
            <v>จำเลยที่ 1
จำเลยที่ 2
จำเลยที่ 3
คู่สมรสจำเลยที่ 3</v>
          </cell>
          <cell r="BX823" t="str">
            <v>1 5010 00005 88 1
1 5010 00008 79 1
2 5010 00016 99 6
1 6308 00043 19 0</v>
          </cell>
          <cell r="BY82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3" t="str">
            <v>ไม่พบทรัพย์</v>
          </cell>
          <cell r="CA823"/>
          <cell r="CB823"/>
          <cell r="CC823"/>
          <cell r="CD823"/>
          <cell r="CE823"/>
          <cell r="CF823"/>
          <cell r="CG823"/>
          <cell r="CH823"/>
          <cell r="CI823"/>
          <cell r="CJ823"/>
          <cell r="CK823"/>
          <cell r="CL823"/>
          <cell r="CM823"/>
          <cell r="CN823"/>
          <cell r="CO823"/>
        </row>
        <row r="824">
          <cell r="B824">
            <v>2300</v>
          </cell>
          <cell r="C824">
            <v>817</v>
          </cell>
          <cell r="D824">
            <v>13</v>
          </cell>
          <cell r="E824">
            <v>9</v>
          </cell>
          <cell r="F824">
            <v>2566</v>
          </cell>
          <cell r="G824">
            <v>800091588882</v>
          </cell>
          <cell r="H824" t="str">
            <v>นางสาว</v>
          </cell>
          <cell r="I824" t="str">
            <v>ดลฤดี</v>
          </cell>
          <cell r="J824" t="str">
            <v>อูปคำแดง</v>
          </cell>
          <cell r="K824">
            <v>3501300035170</v>
          </cell>
          <cell r="L824" t="str">
            <v>ฝาง</v>
          </cell>
          <cell r="M824" t="str">
            <v>เชียงใหม่ 2</v>
          </cell>
          <cell r="N824">
            <v>8</v>
          </cell>
          <cell r="O824" t="str">
            <v>สินเชื่อแก้ไขปัญหาหนี้นอกระบบ PSA ระยะที่ 2</v>
          </cell>
          <cell r="P824" t="str">
            <v>1.บุคคลค้ำประกัน</v>
          </cell>
          <cell r="Q824">
            <v>43199.360000000001</v>
          </cell>
          <cell r="R824">
            <v>11855.75</v>
          </cell>
          <cell r="S824" t="str">
            <v>แขวงเชียงใหม่</v>
          </cell>
          <cell r="T824" t="str">
            <v>ผบE3011</v>
          </cell>
          <cell r="U824">
            <v>2565</v>
          </cell>
          <cell r="V824" t="str">
            <v>ผบE7019</v>
          </cell>
          <cell r="W824">
            <v>2565</v>
          </cell>
          <cell r="X824"/>
          <cell r="Y824"/>
          <cell r="Z824"/>
          <cell r="AA824">
            <v>4</v>
          </cell>
          <cell r="AB824">
            <v>10</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นางสาวดลฤดี อูปคำแดง</v>
          </cell>
          <cell r="BU824">
            <v>88326501035</v>
          </cell>
          <cell r="BV824" t="str">
            <v>1.นางสาวพีระดา ศิรโชติธนาหรือนางดลฤดี อูปคำแดง
2.นายศรีทัน  บุญธิมา</v>
          </cell>
          <cell r="BW824" t="str">
            <v>จำเลยที่ 1
จำเลยที่ 2</v>
          </cell>
          <cell r="BX824" t="str">
            <v>3 5013 00035 17 0
3 1002 02933 90 7</v>
          </cell>
          <cell r="BY824" t="str">
            <v>-ไม่พบว่ามีกรรมสิทธิ์ในที่ดิน อ.แม่ออน จ.เชียงใหม่
-ไม่พบว่ามีกรรมสิทธิ์ในที่ดิน อ.ฝาง จ.เชียงใหม่</v>
          </cell>
          <cell r="BZ824" t="str">
            <v>ไม่พบทรัพย์</v>
          </cell>
          <cell r="CA824"/>
          <cell r="CB824"/>
          <cell r="CC824"/>
          <cell r="CD824"/>
          <cell r="CE824"/>
          <cell r="CF824"/>
          <cell r="CG824"/>
          <cell r="CH824"/>
          <cell r="CI824"/>
          <cell r="CJ824"/>
          <cell r="CK824"/>
          <cell r="CL824"/>
          <cell r="CM824"/>
          <cell r="CN824"/>
          <cell r="CO824"/>
        </row>
        <row r="825">
          <cell r="B825">
            <v>2301</v>
          </cell>
          <cell r="C825">
            <v>818</v>
          </cell>
          <cell r="D825">
            <v>13</v>
          </cell>
          <cell r="E825">
            <v>9</v>
          </cell>
          <cell r="F825">
            <v>2566</v>
          </cell>
          <cell r="G825" t="str">
            <v>800097872611,
800108613152</v>
          </cell>
          <cell r="H825" t="str">
            <v>นาย</v>
          </cell>
          <cell r="I825" t="str">
            <v>สืบสกุล</v>
          </cell>
          <cell r="J825" t="str">
            <v>สิงห์ทร</v>
          </cell>
          <cell r="K825">
            <v>1500900008010</v>
          </cell>
          <cell r="L825" t="str">
            <v>ไชยปราการ</v>
          </cell>
          <cell r="M825" t="str">
            <v>เชียงใหม่ 2</v>
          </cell>
          <cell r="N825">
            <v>8</v>
          </cell>
          <cell r="O825" t="str">
            <v>สินเชื่อธนาคารประชาชน</v>
          </cell>
          <cell r="P825" t="str">
            <v>1.บุคคลค้ำประกัน</v>
          </cell>
          <cell r="Q825">
            <v>44442.99</v>
          </cell>
          <cell r="R825">
            <v>10787.96</v>
          </cell>
          <cell r="S825" t="str">
            <v>จังหวัดฝาง</v>
          </cell>
          <cell r="T825" t="str">
            <v>ผบE471</v>
          </cell>
          <cell r="U825">
            <v>2565</v>
          </cell>
          <cell r="V825" t="str">
            <v>ผบE722</v>
          </cell>
          <cell r="W825">
            <v>2565</v>
          </cell>
          <cell r="X825">
            <v>13</v>
          </cell>
          <cell r="Y825">
            <v>9</v>
          </cell>
          <cell r="Z825">
            <v>2565</v>
          </cell>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นายสืบสกุล สิงห์ทร</v>
          </cell>
          <cell r="BU825">
            <v>883265010039</v>
          </cell>
          <cell r="BV825" t="str">
            <v>1.นายสืบสกุล  สิงห์ทร
2.นางสาวสุกัญญา  ศรีสุวรรณ์
3.นายเอกชัย  ศรีสุวรรณ์
4.นางสาวชลธิดา  อูปเสาร์</v>
          </cell>
          <cell r="BW825" t="str">
            <v>จำเลยที่ 1
จำเลยที่ 2
คู่สมรสจำเลยที่ 2
จำเลยที่ 3</v>
          </cell>
          <cell r="BX825" t="str">
            <v>1 5009 00008 01 0
1 5009 00036 91 9
1 5009 00009 25 3
1 5099 00089 65 4</v>
          </cell>
          <cell r="BY825"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2302</v>
          </cell>
          <cell r="C826">
            <v>819</v>
          </cell>
          <cell r="D826">
            <v>14</v>
          </cell>
          <cell r="E826">
            <v>9</v>
          </cell>
          <cell r="F826">
            <v>2566</v>
          </cell>
          <cell r="G826">
            <v>800088264711</v>
          </cell>
          <cell r="H826" t="str">
            <v>นาง</v>
          </cell>
          <cell r="I826" t="str">
            <v>พัชริน</v>
          </cell>
          <cell r="J826" t="str">
            <v>กองมา</v>
          </cell>
          <cell r="K826">
            <v>3501000073475</v>
          </cell>
          <cell r="L826" t="str">
            <v>แม่อาย</v>
          </cell>
          <cell r="M826" t="str">
            <v>เชียงใหม่ 2</v>
          </cell>
          <cell r="N826">
            <v>8</v>
          </cell>
          <cell r="O826" t="str">
            <v>สินเชื่อธนาคารประชาชน</v>
          </cell>
          <cell r="P826" t="str">
            <v>1.บุคคลค้ำประกัน</v>
          </cell>
          <cell r="Q826">
            <v>36724.71</v>
          </cell>
          <cell r="R826">
            <v>6876.65</v>
          </cell>
          <cell r="S826" t="str">
            <v>จังหวัดฝาง</v>
          </cell>
          <cell r="T826" t="str">
            <v>ผบE5</v>
          </cell>
          <cell r="U826">
            <v>2566</v>
          </cell>
          <cell r="V826" t="str">
            <v>ผบE266</v>
          </cell>
          <cell r="W826">
            <v>2566</v>
          </cell>
          <cell r="X826"/>
          <cell r="Y826"/>
          <cell r="Z826"/>
          <cell r="AA826">
            <v>15</v>
          </cell>
          <cell r="AB826">
            <v>3</v>
          </cell>
          <cell r="AC826">
            <v>2566</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ลงผลสืบ 18/3/2567 อยู่ระหว่างรอคัดภาพลักษณ์เพื่อรายงาน</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นางพัชริน กองมา</v>
          </cell>
          <cell r="BU826">
            <v>0</v>
          </cell>
          <cell r="BV826" t="str">
            <v xml:space="preserve">1.นางพัชริน  กองมา
2.นางรัตติกาล  พงษ์ภมร
3.นายนุกุล  พงษ์ภมร
4.นางสาวพัชรินทร์  อินทร
</v>
          </cell>
          <cell r="BW826" t="str">
            <v>จำเลยที่ 1
จำเลยที่ 2
คู่สมรสจำเลยที่ 2
จำเลยที่ 3</v>
          </cell>
          <cell r="BX826" t="str">
            <v>3 5010 00073 47 5
1 5009 00066 35 4
3 1414 00199 94 1
1 5010 00051 56 4</v>
          </cell>
          <cell r="BY826"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6" t="str">
            <v>พบทรัพย์</v>
          </cell>
          <cell r="CA826"/>
          <cell r="CB826"/>
          <cell r="CC826"/>
          <cell r="CD826"/>
          <cell r="CE826"/>
          <cell r="CF826"/>
          <cell r="CG826"/>
          <cell r="CH826"/>
          <cell r="CI826"/>
          <cell r="CJ826"/>
          <cell r="CK826"/>
          <cell r="CL826"/>
          <cell r="CM826"/>
          <cell r="CN826"/>
          <cell r="CO826"/>
        </row>
        <row r="827">
          <cell r="B827">
            <v>2303</v>
          </cell>
          <cell r="C827">
            <v>820</v>
          </cell>
          <cell r="D827">
            <v>14</v>
          </cell>
          <cell r="E827">
            <v>9</v>
          </cell>
          <cell r="F827">
            <v>2566</v>
          </cell>
          <cell r="G827" t="str">
            <v>800025135495,
800065782974</v>
          </cell>
          <cell r="H827" t="str">
            <v>นาย</v>
          </cell>
          <cell r="I827" t="str">
            <v>สมบัติ</v>
          </cell>
          <cell r="J827" t="str">
            <v>ศรีวิชัย</v>
          </cell>
          <cell r="K827">
            <v>3500900644869</v>
          </cell>
          <cell r="L827" t="str">
            <v>ไชยปราการ</v>
          </cell>
          <cell r="M827" t="str">
            <v>เชียงใหม่ 2</v>
          </cell>
          <cell r="N827">
            <v>8</v>
          </cell>
          <cell r="O827" t="str">
            <v>สินเชื่อธนาคารประชาชน, สินเชื่อห้องแถว</v>
          </cell>
          <cell r="P827" t="str">
            <v>2.หลักทรัพย์ค้ำประกัน</v>
          </cell>
          <cell r="Q827">
            <v>239411.52</v>
          </cell>
          <cell r="R827">
            <v>78903.539999999994</v>
          </cell>
          <cell r="S827" t="str">
            <v>จังหวัดฝาง</v>
          </cell>
          <cell r="T827" t="str">
            <v>ผบE518</v>
          </cell>
          <cell r="U827">
            <v>2566</v>
          </cell>
          <cell r="V827" t="str">
            <v>ผบE677</v>
          </cell>
          <cell r="W827">
            <v>2566</v>
          </cell>
          <cell r="X827">
            <v>12</v>
          </cell>
          <cell r="Y827">
            <v>6</v>
          </cell>
          <cell r="Z827">
            <v>2566</v>
          </cell>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นายสมบัติ ศรีวิชัย</v>
          </cell>
          <cell r="BU827">
            <v>0</v>
          </cell>
          <cell r="BV827"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7" t="str">
            <v>จำเลยที่ 1
คู่สมรสจำเลยที่ 1
จำเลยที่ 2
จำเลยที่ 3</v>
          </cell>
          <cell r="BX827" t="str">
            <v>3 5009 00644 86 9
3 5009 00534 72 9
1 5009 00020 60 5
3 5009 00534 23 1</v>
          </cell>
          <cell r="BY827"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2304</v>
          </cell>
          <cell r="C828">
            <v>821</v>
          </cell>
          <cell r="D828">
            <v>19</v>
          </cell>
          <cell r="E828">
            <v>9</v>
          </cell>
          <cell r="F828">
            <v>2566</v>
          </cell>
          <cell r="G828">
            <v>800033574131</v>
          </cell>
          <cell r="H828" t="str">
            <v>นาย</v>
          </cell>
          <cell r="I828" t="str">
            <v>นิติธรหรือวีระยุทธ</v>
          </cell>
          <cell r="J828" t="str">
            <v xml:space="preserve"> บุญทาทิพย์</v>
          </cell>
          <cell r="K828">
            <v>3500700174681</v>
          </cell>
          <cell r="L828" t="str">
            <v>มหาวิทยาลัยเชียงใหม่</v>
          </cell>
          <cell r="M828" t="str">
            <v>เชียงใหม่ 2</v>
          </cell>
          <cell r="N828">
            <v>8</v>
          </cell>
          <cell r="O828" t="str">
            <v>สินเชื่อสวัสดิการ</v>
          </cell>
          <cell r="P828" t="str">
            <v>1.บุคคลค้ำประกัน</v>
          </cell>
          <cell r="Q828">
            <v>252034.03</v>
          </cell>
          <cell r="R828">
            <v>34497.06</v>
          </cell>
          <cell r="S828" t="str">
            <v>แขวงเชียงใหม่</v>
          </cell>
          <cell r="T828" t="str">
            <v>ผบE1908</v>
          </cell>
          <cell r="U828">
            <v>2566</v>
          </cell>
          <cell r="V828" t="str">
            <v>ผบE5709</v>
          </cell>
          <cell r="W828">
            <v>2566</v>
          </cell>
          <cell r="X828">
            <v>10</v>
          </cell>
          <cell r="Y828">
            <v>7</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นายนิติธรหรือวีระยุทธ  บุญทาทิพย์</v>
          </cell>
          <cell r="BU828">
            <v>883265010839</v>
          </cell>
          <cell r="BV828" t="str">
            <v>1.นายวรพลหรือวีระยุทธ  บุญทาทิพย์
2.นางสาวศิวาพร  สมติ๊บ
3.นางวันเพ็ญ  ปันเจิง</v>
          </cell>
          <cell r="BW828" t="str">
            <v>จำเลยที่ 1
คู่สมรสจำเลยที่ 1
จำเลยที่ 2</v>
          </cell>
          <cell r="BX828" t="str">
            <v>3 5007 00174 68 1
3 5007 0076 85 3
3 5002 00538 78 1</v>
          </cell>
          <cell r="BY82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8" t="str">
            <v>ไม่พบทรัพย์</v>
          </cell>
          <cell r="CA828"/>
          <cell r="CB828"/>
          <cell r="CC828"/>
          <cell r="CD828"/>
          <cell r="CE828"/>
          <cell r="CF828"/>
          <cell r="CG828"/>
          <cell r="CH828"/>
          <cell r="CI828"/>
          <cell r="CJ828"/>
          <cell r="CK828"/>
          <cell r="CL828"/>
          <cell r="CM828"/>
          <cell r="CN828"/>
          <cell r="CO828"/>
        </row>
        <row r="829">
          <cell r="B829">
            <v>2305</v>
          </cell>
          <cell r="C829">
            <v>822</v>
          </cell>
          <cell r="D829">
            <v>16</v>
          </cell>
          <cell r="E829">
            <v>10</v>
          </cell>
          <cell r="F829">
            <v>2566</v>
          </cell>
          <cell r="G829">
            <v>800066610273</v>
          </cell>
          <cell r="H829" t="str">
            <v>นาง</v>
          </cell>
          <cell r="I829" t="str">
            <v>พิทักษ์</v>
          </cell>
          <cell r="J829" t="str">
            <v>ขุนทอง</v>
          </cell>
          <cell r="K829" t="str">
            <v>3 4704 00570 48 4</v>
          </cell>
          <cell r="L829" t="str">
            <v>มีโชค พลาซ่า</v>
          </cell>
          <cell r="M829" t="str">
            <v>เชียงใหม่ 2</v>
          </cell>
          <cell r="N829">
            <v>8</v>
          </cell>
          <cell r="O829" t="str">
            <v>สินเชื่อธนาคารประชาชน</v>
          </cell>
          <cell r="P829" t="str">
            <v>1.บุคคลค้ำประกัน</v>
          </cell>
          <cell r="Q829">
            <v>36724.71</v>
          </cell>
          <cell r="R829">
            <v>6876.65</v>
          </cell>
          <cell r="S829" t="str">
            <v>แขวงเชียงใหม่</v>
          </cell>
          <cell r="T829" t="str">
            <v>ผบ.2544</v>
          </cell>
          <cell r="U829">
            <v>2563</v>
          </cell>
          <cell r="V829" t="str">
            <v>ผบ.4891</v>
          </cell>
          <cell r="W829">
            <v>2563</v>
          </cell>
          <cell r="X829"/>
          <cell r="Y829"/>
          <cell r="Z829"/>
          <cell r="AA829">
            <v>1</v>
          </cell>
          <cell r="AB829">
            <v>7</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นางพิทักษ์ ขุนทอง</v>
          </cell>
          <cell r="BU829">
            <v>0</v>
          </cell>
          <cell r="BV829" t="str">
            <v>1.นางพิทักษ์  ขุนทอง
2.นายสุรสิทธิ์  ขุนทอง
3.นางสาวพชิรา  อินทพันธ์
4.นางสาววีรดา  นาใจยงค์</v>
          </cell>
          <cell r="BW829" t="str">
            <v>จำเลยที่ 1
คู่สมจำเลยที่ 1
จำเลยที่ 2
จำเลยที่ 3</v>
          </cell>
          <cell r="BX829" t="str">
            <v>3 4704 00570 48 4
3 7701 00602 39 6
3 5006 00398 25 1
3 4305 00202 39 8</v>
          </cell>
          <cell r="BY82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29" t="str">
            <v>พบทรัพย์</v>
          </cell>
          <cell r="CA829"/>
          <cell r="CB829"/>
          <cell r="CC829"/>
          <cell r="CD829"/>
          <cell r="CE829"/>
          <cell r="CF829"/>
          <cell r="CG829"/>
          <cell r="CH829"/>
          <cell r="CI829"/>
          <cell r="CJ829"/>
          <cell r="CK829"/>
          <cell r="CL829"/>
          <cell r="CM829"/>
          <cell r="CN829"/>
          <cell r="CO829"/>
        </row>
        <row r="830">
          <cell r="B830">
            <v>2306</v>
          </cell>
          <cell r="C830">
            <v>823</v>
          </cell>
          <cell r="D830">
            <v>17</v>
          </cell>
          <cell r="E830">
            <v>10</v>
          </cell>
          <cell r="F830">
            <v>2566</v>
          </cell>
          <cell r="G830" t="str">
            <v>800004999879,
800002964982</v>
          </cell>
          <cell r="H830" t="str">
            <v>นาย</v>
          </cell>
          <cell r="I830" t="str">
            <v xml:space="preserve">สุรินทร์  </v>
          </cell>
          <cell r="J830" t="str">
            <v>ทองสว่าง</v>
          </cell>
          <cell r="K830">
            <v>3500500568936</v>
          </cell>
          <cell r="L830" t="str">
            <v>ดอยสะเก็ด</v>
          </cell>
          <cell r="M830" t="str">
            <v>เชียงใหม่ 2</v>
          </cell>
          <cell r="N830">
            <v>8</v>
          </cell>
          <cell r="O830" t="str">
            <v>สินเชื่อเพื่อพัฒนากลุ่มอาชีพ</v>
          </cell>
          <cell r="P830" t="str">
            <v>1.บุคคลค้ำประกัน</v>
          </cell>
          <cell r="Q830">
            <v>1250142.54</v>
          </cell>
          <cell r="R830">
            <v>290146.55</v>
          </cell>
          <cell r="S830" t="str">
            <v>จังหวัดเชียงใหม่</v>
          </cell>
          <cell r="T830" t="str">
            <v>ผบE1552</v>
          </cell>
          <cell r="U830">
            <v>2565</v>
          </cell>
          <cell r="V830" t="str">
            <v>ผบE1384</v>
          </cell>
          <cell r="W830">
            <v>2566</v>
          </cell>
          <cell r="X830">
            <v>15</v>
          </cell>
          <cell r="Y830">
            <v>8</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9/3/2567 อยู่ระหว่างรอคัดภาพลักษณ์เพื่อรายงาน // รายงานผล 2/4/67</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นายสุรินทร์   ทองสว่าง</v>
          </cell>
          <cell r="BU830">
            <v>883265010316</v>
          </cell>
          <cell r="BV830" t="str">
            <v>1.นายสุรินทร์  ทองสว่าง
2.นายสมจิตร์  สมร
3.นางวาทินี  สมร
4.นางลมัย  สรัสสมิต
5.นายวิฑูรย์  สรัสสมิต</v>
          </cell>
          <cell r="BW830" t="str">
            <v>จำเลยที่ 1
จำเลยที่ 2
คู่สมรสจำเลยที่ 2 
จำเลยที่ 3
คู่สมรสจำเลยที่ 3</v>
          </cell>
          <cell r="BX830" t="str">
            <v xml:space="preserve">3 5005 00568 93 6
3 5005 00071 00 4
3 5005 00062 54 4
3 5099 01439 47 7
3 5099 01439 48 5
</v>
          </cell>
          <cell r="BY830"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0" t="str">
            <v>พบทรัพย์</v>
          </cell>
          <cell r="CA830"/>
          <cell r="CB830"/>
          <cell r="CC830"/>
          <cell r="CD830"/>
          <cell r="CE830"/>
          <cell r="CF830"/>
          <cell r="CG830"/>
          <cell r="CH830"/>
          <cell r="CI830"/>
          <cell r="CJ830"/>
          <cell r="CK830"/>
          <cell r="CL830"/>
          <cell r="CM830"/>
          <cell r="CN830"/>
          <cell r="CO830"/>
        </row>
        <row r="831">
          <cell r="B831">
            <v>2307</v>
          </cell>
          <cell r="C831">
            <v>824</v>
          </cell>
          <cell r="D831">
            <v>19</v>
          </cell>
          <cell r="E831">
            <v>9</v>
          </cell>
          <cell r="F831">
            <v>2566</v>
          </cell>
          <cell r="G831" t="str">
            <v>800073620398,
800132037154</v>
          </cell>
          <cell r="H831" t="str">
            <v>นางสาว</v>
          </cell>
          <cell r="I831" t="str">
            <v>น้ำฝน</v>
          </cell>
          <cell r="J831" t="str">
            <v>คำป้อ</v>
          </cell>
          <cell r="K831">
            <v>1509900736536</v>
          </cell>
          <cell r="L831" t="str">
            <v>บิ๊กซี หางดง</v>
          </cell>
          <cell r="M831" t="str">
            <v>เชียงใหม่ 3</v>
          </cell>
          <cell r="N831">
            <v>8</v>
          </cell>
          <cell r="O831" t="str">
            <v>สินเชื่อธนาคารประชาชน, สินเชื่อสู้ภัย COVID-19 (PSA)</v>
          </cell>
          <cell r="P831" t="str">
            <v>1.บุคคลค้ำประกัน</v>
          </cell>
          <cell r="Q831">
            <v>132892</v>
          </cell>
          <cell r="R831">
            <v>44665.35</v>
          </cell>
          <cell r="S831" t="str">
            <v>แขวงเชียงใหม่</v>
          </cell>
          <cell r="T831" t="str">
            <v>ผบE371</v>
          </cell>
          <cell r="U831">
            <v>2566</v>
          </cell>
          <cell r="V831" t="str">
            <v>ผบE2133</v>
          </cell>
          <cell r="W831">
            <v>2566</v>
          </cell>
          <cell r="X831">
            <v>10</v>
          </cell>
          <cell r="Y831">
            <v>7</v>
          </cell>
          <cell r="Z831">
            <v>2566</v>
          </cell>
          <cell r="AA831">
            <v>18</v>
          </cell>
          <cell r="AB831">
            <v>4</v>
          </cell>
          <cell r="AC831">
            <v>2566</v>
          </cell>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นางสาวน้ำฝน คำป้อ</v>
          </cell>
          <cell r="BU831">
            <v>888165010639</v>
          </cell>
          <cell r="BV831" t="str">
            <v xml:space="preserve">1.นางสาวน้ำฝน  คำป้อ
2.นายวิชัย  จันปลี
3.นายจิรัตติกาล  ปินตาเสน
4.นายกันตพัฒน์  อิ่นคำ
</v>
          </cell>
          <cell r="BW831" t="str">
            <v>จำเลยที่ 1
คู่สมรสจำเลยที่ 1
จำเลยที่ 2
จำเลยที่ 3</v>
          </cell>
          <cell r="BX831" t="str">
            <v>1-5099-00736-53-6
1-5099-01172-92-0
3-5013-00246-29-4
1-5016-00084-97-8</v>
          </cell>
          <cell r="BY831"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2308</v>
          </cell>
          <cell r="C832">
            <v>825</v>
          </cell>
          <cell r="D832">
            <v>16</v>
          </cell>
          <cell r="E832">
            <v>10</v>
          </cell>
          <cell r="F832">
            <v>2566</v>
          </cell>
          <cell r="G832">
            <v>800097354040</v>
          </cell>
          <cell r="H832" t="str">
            <v>นางสาว</v>
          </cell>
          <cell r="I832" t="str">
            <v>ปวีณา</v>
          </cell>
          <cell r="J832" t="str">
            <v>ยศบุตร</v>
          </cell>
          <cell r="K832">
            <v>3509900921381</v>
          </cell>
          <cell r="L832" t="str">
            <v>บิ๊กซี หางดง</v>
          </cell>
          <cell r="M832" t="str">
            <v>เชียงใหม่ 3</v>
          </cell>
          <cell r="N832">
            <v>8</v>
          </cell>
          <cell r="O832" t="str">
            <v>สินเชื่อธนาคารประชาชน</v>
          </cell>
          <cell r="P832" t="str">
            <v>1.บุคคลค้ำประกัน</v>
          </cell>
          <cell r="Q832">
            <v>38831</v>
          </cell>
          <cell r="R832">
            <v>12870.52</v>
          </cell>
          <cell r="S832" t="str">
            <v>แขวงเชียงใหม่</v>
          </cell>
          <cell r="T832" t="str">
            <v>ผบE370</v>
          </cell>
          <cell r="U832">
            <v>2566</v>
          </cell>
          <cell r="V832" t="str">
            <v>ผบE2132</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นางสาวปวีณา ยศบุตร</v>
          </cell>
          <cell r="BU832">
            <v>888165010623</v>
          </cell>
          <cell r="BV832" t="str">
            <v>1.นางสาวปวีณา  ยศบุตร
2.นายจิรายุ  ศรีสม</v>
          </cell>
          <cell r="BW832" t="str">
            <v>จำเลยที่ 1
จำเลยที่ 2</v>
          </cell>
          <cell r="BX832" t="str">
            <v>3-5099-00921-38-1
1-5099-70020-79-3</v>
          </cell>
          <cell r="BY832" t="str">
            <v>-ไม่พบว่ามีกรรมสิทธิ์ในที่ดิน อ.เมืองเชียงใหม่ จ.เชียงใหม่
-ไม่พบว่ามีกรรมสิทธิ์ในที่ดิน อ.เมืองเชียงใหม่ จ.เชียงใหม่</v>
          </cell>
          <cell r="BZ832" t="str">
            <v>ไม่พบทรัพย์</v>
          </cell>
          <cell r="CA832"/>
          <cell r="CB832"/>
          <cell r="CC832"/>
          <cell r="CD832"/>
          <cell r="CE832"/>
          <cell r="CF832"/>
          <cell r="CG832"/>
          <cell r="CH832"/>
          <cell r="CI832"/>
          <cell r="CJ832"/>
          <cell r="CK832"/>
          <cell r="CL832"/>
          <cell r="CM832"/>
          <cell r="CN832"/>
          <cell r="CO832"/>
        </row>
        <row r="833">
          <cell r="B833">
            <v>2309</v>
          </cell>
          <cell r="C833">
            <v>826</v>
          </cell>
          <cell r="D833">
            <v>17</v>
          </cell>
          <cell r="E833">
            <v>10</v>
          </cell>
          <cell r="F833">
            <v>2566</v>
          </cell>
          <cell r="G833">
            <v>800070156040</v>
          </cell>
          <cell r="H833" t="str">
            <v>นาง</v>
          </cell>
          <cell r="I833" t="str">
            <v>ทองลักษณ์</v>
          </cell>
          <cell r="J833" t="str">
            <v>ทาใจ</v>
          </cell>
          <cell r="K833">
            <v>3501400243254</v>
          </cell>
          <cell r="L833" t="str">
            <v>บวกครกหลวง</v>
          </cell>
          <cell r="M833" t="str">
            <v>เชียงใหม่ 3</v>
          </cell>
          <cell r="N833">
            <v>8</v>
          </cell>
          <cell r="O833" t="str">
            <v>สินเชื่อธนาคารประชาชน</v>
          </cell>
          <cell r="P833" t="str">
            <v>1.บุคคลค้ำประกัน</v>
          </cell>
          <cell r="Q833">
            <v>87018.47</v>
          </cell>
          <cell r="R833">
            <v>139348.21</v>
          </cell>
          <cell r="S833" t="str">
            <v>แขวงเชียงใหม่</v>
          </cell>
          <cell r="T833" t="str">
            <v>ผบE321</v>
          </cell>
          <cell r="U833">
            <v>2566</v>
          </cell>
          <cell r="V833" t="str">
            <v>ผบE2296</v>
          </cell>
          <cell r="W833">
            <v>2566</v>
          </cell>
          <cell r="X833">
            <v>24</v>
          </cell>
          <cell r="Y833">
            <v>4</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บันทึกผลสืบ 6/3/67 (รอคัดภาพลักษณ์ เพื่อรายงานผล) // รายงานผล 2/4/2567 //</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นางทองลักษณ์ ทาใจ</v>
          </cell>
          <cell r="BU833">
            <v>888165010552</v>
          </cell>
          <cell r="BV833" t="str">
            <v>1.นางสาวทองลักษณ์  ทาใจ
2.นายสงกรานต์  เสาร์คำ
3.นางสาวนันทิญา  สุภัสราอรุณ</v>
          </cell>
          <cell r="BW833" t="str">
            <v xml:space="preserve">จำเลยที่ 1
คู่สมรสจำเลยที่ 1
จำเลยที่3
</v>
          </cell>
          <cell r="BX833" t="str">
            <v xml:space="preserve">3-5014-00243-25-4
3-5005-00175-82-9
3-5212-00404-30-1
</v>
          </cell>
          <cell r="BY833"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3" t="str">
            <v>พบทรัพย์</v>
          </cell>
          <cell r="CA833"/>
          <cell r="CB833"/>
          <cell r="CC833"/>
          <cell r="CD833"/>
          <cell r="CE833"/>
          <cell r="CF833"/>
          <cell r="CG833"/>
          <cell r="CH833"/>
          <cell r="CI833"/>
          <cell r="CJ833"/>
          <cell r="CK833"/>
          <cell r="CL833"/>
          <cell r="CM833"/>
          <cell r="CN833"/>
          <cell r="CO833"/>
        </row>
        <row r="834">
          <cell r="B834">
            <v>2310</v>
          </cell>
          <cell r="C834">
            <v>827</v>
          </cell>
          <cell r="D834"/>
          <cell r="E834"/>
          <cell r="F834"/>
          <cell r="G834" t="str">
            <v>800076216152,
800076224586</v>
          </cell>
          <cell r="H834" t="str">
            <v>นางสาว</v>
          </cell>
          <cell r="I834" t="str">
            <v>สุทธิกานต์</v>
          </cell>
          <cell r="J834" t="str">
            <v>ปันใจ</v>
          </cell>
          <cell r="K834">
            <v>1559900204747</v>
          </cell>
          <cell r="L834" t="str">
            <v>บิ๊กซี หางดง</v>
          </cell>
          <cell r="M834" t="str">
            <v>เชียงใหม่ 3</v>
          </cell>
          <cell r="N834">
            <v>8</v>
          </cell>
          <cell r="O834" t="str">
            <v>สินเชื่อธนาคารประชาชน, สินเชื่อแก้ไขปัญหาหนี้นอกระบบPSA</v>
          </cell>
          <cell r="P834" t="str">
            <v>1.บุคคลค้ำประกัน</v>
          </cell>
          <cell r="Q834">
            <v>80267</v>
          </cell>
          <cell r="R834">
            <v>33439.71</v>
          </cell>
          <cell r="S834" t="str">
            <v>แขวงเชียงดาว</v>
          </cell>
          <cell r="T834" t="str">
            <v>ผบE42</v>
          </cell>
          <cell r="U834">
            <v>2566</v>
          </cell>
          <cell r="V834" t="str">
            <v>ผบE143</v>
          </cell>
          <cell r="W834">
            <v>2566</v>
          </cell>
          <cell r="X834"/>
          <cell r="Y834"/>
          <cell r="Z834"/>
          <cell r="AA834">
            <v>21</v>
          </cell>
          <cell r="AB834">
            <v>2</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นางสาวสุทธิกานต์ ปันใจ</v>
          </cell>
          <cell r="BU834">
            <v>888165010642</v>
          </cell>
          <cell r="BV834" t="str">
            <v xml:space="preserve">1.นางสาวสุทธิกานต์  ปันใจ
2.นงสาวรัชนี  วิเศษ
</v>
          </cell>
          <cell r="BW834" t="str">
            <v xml:space="preserve">จำเลยที่ 1
จำเลยที่ 2
</v>
          </cell>
          <cell r="BX834" t="str">
            <v>1-5599-00204-74-7
1-5011-00095-95-4</v>
          </cell>
          <cell r="BY834"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4" t="str">
            <v>ไม่พบทรัพย์</v>
          </cell>
          <cell r="CA834"/>
          <cell r="CB834"/>
          <cell r="CC834"/>
          <cell r="CD834"/>
          <cell r="CE834"/>
          <cell r="CF834"/>
          <cell r="CG834"/>
          <cell r="CH834"/>
          <cell r="CI834"/>
          <cell r="CJ834"/>
          <cell r="CK834"/>
          <cell r="CL834"/>
          <cell r="CM834"/>
          <cell r="CN834"/>
          <cell r="CO834"/>
        </row>
        <row r="835">
          <cell r="B835">
            <v>2311</v>
          </cell>
          <cell r="C835">
            <v>828</v>
          </cell>
          <cell r="D835"/>
          <cell r="E835"/>
          <cell r="F835"/>
          <cell r="G835">
            <v>800120791655</v>
          </cell>
          <cell r="H835" t="str">
            <v>นางสาว</v>
          </cell>
          <cell r="I835" t="str">
            <v>จิตฤดี</v>
          </cell>
          <cell r="J835" t="str">
            <v>ปางไธสงค์</v>
          </cell>
          <cell r="K835">
            <v>1505300028898</v>
          </cell>
          <cell r="L835" t="str">
            <v>บิ๊กซี หางดง</v>
          </cell>
          <cell r="M835" t="str">
            <v>เชียงใหม่ 3</v>
          </cell>
          <cell r="N835">
            <v>8</v>
          </cell>
          <cell r="O835" t="str">
            <v>สินเชื่อธนาคารประชาชน</v>
          </cell>
          <cell r="P835" t="str">
            <v>1.บุคคลค้ำประกัน</v>
          </cell>
          <cell r="Q835">
            <v>23328</v>
          </cell>
          <cell r="R835">
            <v>1306.24</v>
          </cell>
          <cell r="S835" t="str">
            <v>จังหวัดลำพูน</v>
          </cell>
          <cell r="T835" t="str">
            <v>ผบE86</v>
          </cell>
          <cell r="U835">
            <v>2566</v>
          </cell>
          <cell r="V835" t="str">
            <v>ผบE860</v>
          </cell>
          <cell r="W835">
            <v>2566</v>
          </cell>
          <cell r="X835"/>
          <cell r="Y835"/>
          <cell r="Z835"/>
          <cell r="AA835">
            <v>4</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นางสาวจิตฤดี ปางไธสงค์</v>
          </cell>
          <cell r="BU835">
            <v>8000165010651</v>
          </cell>
          <cell r="BV835" t="str">
            <v>นางสาวจิตฤดี  ปางไธสงค์</v>
          </cell>
          <cell r="BW835" t="str">
            <v>จำเลย</v>
          </cell>
          <cell r="BX835" t="str">
            <v>1-5053-00028-89-8</v>
          </cell>
          <cell r="BY835" t="str">
            <v>-ไม่พบว่ามีกรรมสิทธิ์ในที่ดิน อ.เมืองลำพูน จ.ลำพูน</v>
          </cell>
          <cell r="BZ835" t="str">
            <v>ไม่พบทรัพย์</v>
          </cell>
          <cell r="CA835"/>
          <cell r="CB835"/>
          <cell r="CC835"/>
          <cell r="CD835"/>
          <cell r="CE835"/>
          <cell r="CF835"/>
          <cell r="CG835"/>
          <cell r="CH835"/>
          <cell r="CI835"/>
          <cell r="CJ835"/>
          <cell r="CK835"/>
          <cell r="CL835"/>
          <cell r="CM835"/>
          <cell r="CN835"/>
          <cell r="CO835"/>
        </row>
        <row r="836">
          <cell r="B836">
            <v>2312</v>
          </cell>
          <cell r="C836">
            <v>829</v>
          </cell>
          <cell r="D836">
            <v>9</v>
          </cell>
          <cell r="E836">
            <v>11</v>
          </cell>
          <cell r="F836">
            <v>2566</v>
          </cell>
          <cell r="G836">
            <v>800030271186</v>
          </cell>
          <cell r="H836" t="str">
            <v>นางสาว</v>
          </cell>
          <cell r="I836" t="str">
            <v>ดวงนภาไร</v>
          </cell>
          <cell r="J836" t="str">
            <v>ปันวิชัย</v>
          </cell>
          <cell r="K836" t="str">
            <v>3 5017 00181 59 9</v>
          </cell>
          <cell r="L836" t="str">
            <v>ดอยเต่า</v>
          </cell>
          <cell r="M836" t="str">
            <v>เชียงใหม่ 3</v>
          </cell>
          <cell r="N836">
            <v>8</v>
          </cell>
          <cell r="O836" t="str">
            <v>สินเชื่อพัฒนาองค์กรชุมชน</v>
          </cell>
          <cell r="P836" t="str">
            <v>1.บุคคลค้ำประกัน</v>
          </cell>
          <cell r="Q836">
            <v>87018.47</v>
          </cell>
          <cell r="R836">
            <v>139348.21</v>
          </cell>
          <cell r="S836" t="str">
            <v>จังหวัดฮอด</v>
          </cell>
          <cell r="T836" t="str">
            <v>ผบ.955</v>
          </cell>
          <cell r="U836">
            <v>2560</v>
          </cell>
          <cell r="V836" t="str">
            <v>ผบ.28</v>
          </cell>
          <cell r="W836">
            <v>2561</v>
          </cell>
          <cell r="X836">
            <v>25</v>
          </cell>
          <cell r="Y836">
            <v>1</v>
          </cell>
          <cell r="Z836">
            <v>2561</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นางสาวดวงนภาไร ปันวิชัย</v>
          </cell>
          <cell r="BU836">
            <v>823760010255</v>
          </cell>
          <cell r="BV836" t="str">
            <v xml:space="preserve">1.นางสาวดวงนภาไร  ปันวิชัย
2.ร.ต.อ.เนตรดุลย์  กาพย์ไชย
3.นายสุทัศน์  ติ๊บแก้ว
4.นางบัวแก้ว  ติ๊บแก้ว
</v>
          </cell>
          <cell r="BW836" t="str">
            <v>จำเลยที่ 1
จำเลยที่ 2
จำเลยที่ 3
คู่สมรสจำเลยที่ 3</v>
          </cell>
          <cell r="BX836" t="str">
            <v>3-5017-001810-59-9
3-6501-01169-47-6
3-5017-00226-74-6
3-5017-00226-75-4</v>
          </cell>
          <cell r="BY83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6" t="str">
            <v>ไม่พบทรัพย์</v>
          </cell>
          <cell r="CA836"/>
          <cell r="CB836"/>
          <cell r="CC836"/>
          <cell r="CD836"/>
          <cell r="CE836"/>
          <cell r="CF836"/>
          <cell r="CG836"/>
          <cell r="CH836"/>
          <cell r="CI836"/>
          <cell r="CJ836"/>
          <cell r="CK836"/>
          <cell r="CL836"/>
          <cell r="CM836"/>
          <cell r="CN836"/>
          <cell r="CO836"/>
        </row>
        <row r="837">
          <cell r="B837">
            <v>2313</v>
          </cell>
          <cell r="C837">
            <v>830</v>
          </cell>
          <cell r="D837">
            <v>9</v>
          </cell>
          <cell r="E837">
            <v>11</v>
          </cell>
          <cell r="F837">
            <v>2566</v>
          </cell>
          <cell r="G837">
            <v>800038308246</v>
          </cell>
          <cell r="H837" t="str">
            <v>นางสาว</v>
          </cell>
          <cell r="I837" t="str">
            <v>พนิดา</v>
          </cell>
          <cell r="J837" t="str">
            <v>ธิแก้ว</v>
          </cell>
          <cell r="K837" t="str">
            <v>3 5017 00139 49 5</v>
          </cell>
          <cell r="L837" t="str">
            <v>ดอยเต่า</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จังหวัดฮอด</v>
          </cell>
          <cell r="T837" t="str">
            <v>ผบ.1025</v>
          </cell>
          <cell r="U837">
            <v>2560</v>
          </cell>
          <cell r="V837" t="str">
            <v>ผบ.1153</v>
          </cell>
          <cell r="W837">
            <v>2560</v>
          </cell>
          <cell r="X837"/>
          <cell r="Y837"/>
          <cell r="Z837"/>
          <cell r="AA837">
            <v>27</v>
          </cell>
          <cell r="AB837">
            <v>12</v>
          </cell>
          <cell r="AC837">
            <v>2560</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นางสาวพนิดา ธิแก้ว</v>
          </cell>
          <cell r="BU837">
            <v>0</v>
          </cell>
          <cell r="BV837" t="str">
            <v xml:space="preserve">1.นางสาวพนิดา  ธิแก้ว
2.นางสาวรำพันธ์  ศรีโยธา
3.นางสาวพัชรินทร์  ศรีมา
</v>
          </cell>
          <cell r="BW837" t="str">
            <v xml:space="preserve">จำเลยที่ 1
จำเลยที่ 2
จำเลยที่ 3
</v>
          </cell>
          <cell r="BX837" t="str">
            <v xml:space="preserve">3-5017-00139-49-5
3-4014-000225-96-7
3-5017-00064-52-5
</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2314</v>
          </cell>
          <cell r="C838">
            <v>831</v>
          </cell>
          <cell r="D838">
            <v>9</v>
          </cell>
          <cell r="E838">
            <v>11</v>
          </cell>
          <cell r="F838">
            <v>2566</v>
          </cell>
          <cell r="G838">
            <v>800034635386</v>
          </cell>
          <cell r="H838" t="str">
            <v>นาง</v>
          </cell>
          <cell r="I838" t="str">
            <v>เกี๋ยงคำ</v>
          </cell>
          <cell r="J838" t="str">
            <v>แก้วปลูก</v>
          </cell>
          <cell r="K838" t="str">
            <v>3 5017 00171 69 1</v>
          </cell>
          <cell r="L838" t="str">
            <v>ดอยเต่า</v>
          </cell>
          <cell r="M838" t="str">
            <v>เชียงใหม่ 3</v>
          </cell>
          <cell r="N838">
            <v>8</v>
          </cell>
          <cell r="O838" t="str">
            <v>สินเชื่อองค์กรชุมชน</v>
          </cell>
          <cell r="P838" t="str">
            <v>1.บุคคลค้ำประกัน</v>
          </cell>
          <cell r="Q838">
            <v>23328</v>
          </cell>
          <cell r="R838">
            <v>1306.24</v>
          </cell>
          <cell r="S838" t="str">
            <v>จังหวัดฮอด</v>
          </cell>
          <cell r="T838" t="str">
            <v>ผบ.1469</v>
          </cell>
          <cell r="U838">
            <v>2559</v>
          </cell>
          <cell r="V838" t="str">
            <v>ผบ.105</v>
          </cell>
          <cell r="W838">
            <v>2560</v>
          </cell>
          <cell r="X838"/>
          <cell r="Y838"/>
          <cell r="Z838"/>
          <cell r="AA838">
            <v>6</v>
          </cell>
          <cell r="AB838">
            <v>3</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นางเกี๋ยงคำ แก้วปลูก</v>
          </cell>
          <cell r="BU838">
            <v>823759010016</v>
          </cell>
          <cell r="BV838" t="str">
            <v xml:space="preserve">1.นางเกี๋ยงคำ  แก้วปลูก
2.นายชอน  แก้วจา
3.นางสายพิน  แก้วจา
4.นางชนิตรา  แก้วจา
5.นายทวีทรัพย์  ยาวิชัยพรรณ
</v>
          </cell>
          <cell r="BW838" t="str">
            <v xml:space="preserve">จำเลยที่ 1
จำเลยที่ 2
คู่สมรสจำเลยที่ 2
จำเลยที่ 3
คู่สมรสจำเลยที่ 3
</v>
          </cell>
          <cell r="BX838" t="str">
            <v>3-5017-00171-69-1
3-5017-00167-52-9
3-5104-00140-84-5
3-5017-00167-53-7
5-5705-90004-43-0</v>
          </cell>
          <cell r="BY838"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2315</v>
          </cell>
          <cell r="C839">
            <v>832</v>
          </cell>
          <cell r="D839">
            <v>9</v>
          </cell>
          <cell r="E839">
            <v>11</v>
          </cell>
          <cell r="F839">
            <v>2566</v>
          </cell>
          <cell r="G839">
            <v>800037933952</v>
          </cell>
          <cell r="H839" t="str">
            <v>นางสาว</v>
          </cell>
          <cell r="I839" t="str">
            <v>มนันสนันท์</v>
          </cell>
          <cell r="J839" t="str">
            <v>ปัญญาแดง</v>
          </cell>
          <cell r="K839" t="str">
            <v>3 5016 00037 88 7</v>
          </cell>
          <cell r="L839" t="str">
            <v>ฮอด</v>
          </cell>
          <cell r="M839" t="str">
            <v>เชียงใหม่ 3</v>
          </cell>
          <cell r="N839">
            <v>8</v>
          </cell>
          <cell r="O839" t="str">
            <v>สินเชื่อธนาคารประชาชน</v>
          </cell>
          <cell r="P839" t="str">
            <v>1.บุคคลค้ำประกัน</v>
          </cell>
          <cell r="Q839"/>
          <cell r="R839"/>
          <cell r="S839" t="str">
            <v>จังหวัดฮอด</v>
          </cell>
          <cell r="T839" t="str">
            <v>ผบ.629</v>
          </cell>
          <cell r="U839">
            <v>2558</v>
          </cell>
          <cell r="V839" t="str">
            <v>ผบ.27</v>
          </cell>
          <cell r="W839">
            <v>2559</v>
          </cell>
          <cell r="X839">
            <v>25</v>
          </cell>
          <cell r="Y839">
            <v>1</v>
          </cell>
          <cell r="Z839">
            <v>2561</v>
          </cell>
          <cell r="AA839">
            <v>1</v>
          </cell>
          <cell r="AB839">
            <v>2</v>
          </cell>
          <cell r="AC839">
            <v>2559</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นางสาวมนันสนันท์ ปัญญาแดง</v>
          </cell>
          <cell r="BU839">
            <v>823758010438</v>
          </cell>
          <cell r="BV839"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39" t="str">
            <v xml:space="preserve">จำเลยที่ 1
จำเลยที่ 2
คู่สมรสจำเลยที่ 2
จำเลยที่ 3
คู่สมรสจำเลยที่ 3
</v>
          </cell>
          <cell r="BX839" t="str">
            <v>3-5016-00037-88-7
3-5002-00123-20-3
3-5002-00065-78-5
1-5099-00124-24-7
3-5015-00260-43-6</v>
          </cell>
          <cell r="BY839"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39" t="str">
            <v>พบทรัพย์</v>
          </cell>
          <cell r="CA839"/>
          <cell r="CB839"/>
          <cell r="CC839"/>
          <cell r="CD839"/>
          <cell r="CE839"/>
          <cell r="CF839"/>
          <cell r="CG839"/>
          <cell r="CH839"/>
          <cell r="CI839"/>
          <cell r="CJ839"/>
          <cell r="CK839"/>
          <cell r="CL839"/>
          <cell r="CM839"/>
          <cell r="CN839"/>
          <cell r="CO839"/>
        </row>
        <row r="840">
          <cell r="B840">
            <v>2316</v>
          </cell>
          <cell r="C840">
            <v>833</v>
          </cell>
          <cell r="D840">
            <v>9</v>
          </cell>
          <cell r="E840">
            <v>11</v>
          </cell>
          <cell r="F840">
            <v>2566</v>
          </cell>
          <cell r="G840">
            <v>800032376736</v>
          </cell>
          <cell r="H840" t="str">
            <v>นาง</v>
          </cell>
          <cell r="I840" t="str">
            <v>ทินประภา</v>
          </cell>
          <cell r="J840" t="str">
            <v>เพียงจันทร์</v>
          </cell>
          <cell r="K840" t="str">
            <v>3 5002 00709 18 6</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ผบ.433</v>
          </cell>
          <cell r="U840">
            <v>2561</v>
          </cell>
          <cell r="V840" t="str">
            <v>ผบ.890</v>
          </cell>
          <cell r="W840">
            <v>2561</v>
          </cell>
          <cell r="X840"/>
          <cell r="Y840"/>
          <cell r="Z840"/>
          <cell r="AA840">
            <v>28</v>
          </cell>
          <cell r="AB840">
            <v>8</v>
          </cell>
          <cell r="AC840">
            <v>2561</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นางทินประภา เพียงจันทร์</v>
          </cell>
          <cell r="BU840">
            <v>0</v>
          </cell>
          <cell r="BV840"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0" t="str">
            <v xml:space="preserve">จำเลยที่ 1
คู่สมรสจำเลยที่ 1
จำเลยที่ 2
คู่สมรสจำเลยที่ 2
จำเลยที่ 3
คู่สมรสจำเลยที่ 3
</v>
          </cell>
          <cell r="BX840" t="str">
            <v xml:space="preserve">3-5002-00709-18-6
3-5002-00597-38-8
3-1901-00234-80-5
3-5804-00007-79-7
3-5016-00324-46-1
3-5002-00390-75-9
</v>
          </cell>
          <cell r="BY840"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0" t="str">
            <v>พบทรัพย์</v>
          </cell>
          <cell r="CA840" t="str">
            <v>พบ</v>
          </cell>
          <cell r="CB840"/>
          <cell r="CC840"/>
          <cell r="CD840"/>
          <cell r="CE840"/>
          <cell r="CF840"/>
          <cell r="CG840"/>
          <cell r="CH840"/>
          <cell r="CI840"/>
          <cell r="CJ840"/>
          <cell r="CK840"/>
          <cell r="CL840"/>
          <cell r="CM840"/>
          <cell r="CN840"/>
          <cell r="CO840"/>
        </row>
        <row r="841">
          <cell r="B841">
            <v>2317</v>
          </cell>
          <cell r="C841">
            <v>834</v>
          </cell>
          <cell r="D841">
            <v>9</v>
          </cell>
          <cell r="E841">
            <v>11</v>
          </cell>
          <cell r="F841">
            <v>2566</v>
          </cell>
          <cell r="G841">
            <v>800017698765</v>
          </cell>
          <cell r="H841" t="str">
            <v>นางสาว</v>
          </cell>
          <cell r="I841" t="str">
            <v>กมลวรรณ</v>
          </cell>
          <cell r="J841" t="str">
            <v>แก้วคำมา</v>
          </cell>
          <cell r="K841" t="str">
            <v>3 5016 00001 47 5</v>
          </cell>
          <cell r="L841" t="str">
            <v>อมก๋อย</v>
          </cell>
          <cell r="M841" t="str">
            <v>เชียงใหม่ 3</v>
          </cell>
          <cell r="N841">
            <v>8</v>
          </cell>
          <cell r="O841" t="str">
            <v>สินเชื่อพัฒนากลุ่มอาชีพ (เกื้อกูล)</v>
          </cell>
          <cell r="P841" t="str">
            <v>1.บุคคลค้ำประกัน</v>
          </cell>
          <cell r="Q841"/>
          <cell r="R841"/>
          <cell r="S841" t="str">
            <v>จังหวัดฮอด</v>
          </cell>
          <cell r="T841" t="str">
            <v>ผบ.1269</v>
          </cell>
          <cell r="U841">
            <v>2559</v>
          </cell>
          <cell r="V841" t="str">
            <v>ผบ.1515</v>
          </cell>
          <cell r="W841">
            <v>2559</v>
          </cell>
          <cell r="X841"/>
          <cell r="Y841"/>
          <cell r="Z841"/>
          <cell r="AA841">
            <v>30</v>
          </cell>
          <cell r="AB841">
            <v>11</v>
          </cell>
          <cell r="AC841">
            <v>2559</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นางสาวกมลวรรณ แก้วคำมา</v>
          </cell>
          <cell r="BU841">
            <v>0</v>
          </cell>
          <cell r="BV841"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1" t="str">
            <v xml:space="preserve">จำเลยที่ 1
จำเลยที่ 2
คู่สมรสจำเลยที่ 2
จำเลยที่ 3
จำเลยที่ 4
</v>
          </cell>
          <cell r="BX841" t="str">
            <v xml:space="preserve">3-5016-00001-47-5
3-5005-00470-94-4
3-5005-00441-18-9
3-5017-00042-20-3
3-5103-00098-65-1
</v>
          </cell>
          <cell r="BY841"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2318</v>
          </cell>
          <cell r="C842">
            <v>835</v>
          </cell>
          <cell r="D842">
            <v>30</v>
          </cell>
          <cell r="E842">
            <v>11</v>
          </cell>
          <cell r="F842">
            <v>2566</v>
          </cell>
          <cell r="G842">
            <v>800039581163</v>
          </cell>
          <cell r="H842" t="str">
            <v>นาย</v>
          </cell>
          <cell r="I842" t="str">
            <v xml:space="preserve">ธีระวัช  </v>
          </cell>
          <cell r="J842" t="str">
            <v>ไชยพูน</v>
          </cell>
          <cell r="K842" t="str">
            <v>3 5016 00037 88 7</v>
          </cell>
          <cell r="L842" t="str">
            <v>ฮอด</v>
          </cell>
          <cell r="M842" t="str">
            <v>เชียงใหม่ 3</v>
          </cell>
          <cell r="N842">
            <v>8</v>
          </cell>
          <cell r="O842" t="str">
            <v>สินเชื่อห้องแถว</v>
          </cell>
          <cell r="P842" t="str">
            <v>1.บุคคลค้ำประกัน</v>
          </cell>
          <cell r="Q842">
            <v>237938.71</v>
          </cell>
          <cell r="R842">
            <v>16792.12</v>
          </cell>
          <cell r="S842" t="str">
            <v>จังหวัดฮอด</v>
          </cell>
          <cell r="T842" t="str">
            <v>ผบ.168</v>
          </cell>
          <cell r="U842">
            <v>2561</v>
          </cell>
          <cell r="V842" t="str">
            <v>ผบ.406</v>
          </cell>
          <cell r="W842">
            <v>2561</v>
          </cell>
          <cell r="X842"/>
          <cell r="Y842"/>
          <cell r="Z842"/>
          <cell r="AA842">
            <v>14</v>
          </cell>
          <cell r="AB842">
            <v>6</v>
          </cell>
          <cell r="AC842">
            <v>2561</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สืบทรัพย์ 22/03/67//ลงผล3/4/67//รายงานผล21/5/67</v>
          </cell>
          <cell r="BC842" t="str">
            <v/>
          </cell>
          <cell r="BD842" t="str">
            <v/>
          </cell>
          <cell r="BE842" t="str">
            <v/>
          </cell>
          <cell r="BF842" t="str">
            <v/>
          </cell>
          <cell r="BG842" t="str">
            <v/>
          </cell>
          <cell r="BH842" t="str">
            <v/>
          </cell>
          <cell r="BI842" t="str">
            <v/>
          </cell>
          <cell r="BJ842" t="str">
            <v/>
          </cell>
          <cell r="BK842" t="str">
            <v/>
          </cell>
          <cell r="BL842" t="str">
            <v/>
          </cell>
          <cell r="BM842" t="str">
            <v/>
          </cell>
          <cell r="BN842" t="str">
            <v/>
          </cell>
          <cell r="BO842" t="str">
            <v/>
          </cell>
          <cell r="BP842" t="str">
            <v/>
          </cell>
          <cell r="BQ842" t="str">
            <v/>
          </cell>
          <cell r="BR842" t="str">
            <v/>
          </cell>
          <cell r="BS842" t="str">
            <v/>
          </cell>
          <cell r="BT842" t="str">
            <v>นายธีระวัช   ไชยพูน</v>
          </cell>
          <cell r="BU842">
            <v>823760010344</v>
          </cell>
          <cell r="BV842" t="str">
            <v xml:space="preserve">1.นายธีระวัช ไชยพูน
2.นายธีระศักดิ์ ไชยพูน
3.นางงสาวณัฐริณทร์ ไชยพูน
4.นายธนาวุฒิ ยาวิชัย
5.นายวิชัยยุทธส์ พึงหิรัญ 
</v>
          </cell>
          <cell r="BW842" t="str">
            <v>จำเลยที่ 1
จำเลยที่ 2
คู่สมรสจำเลยที่ 2
จำเลยที่ 3
จำเลยที่ 4</v>
          </cell>
          <cell r="BX842" t="str">
            <v>3-5103-00098-65-1
3-5103-00098-66-9
3-5013-00755-07-5
3-5016-00009-16-6
3-5103-00415-05-2</v>
          </cell>
          <cell r="BY842"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2" t="str">
            <v>พบ</v>
          </cell>
          <cell r="CA842" t="str">
            <v>พบ</v>
          </cell>
          <cell r="CB842">
            <v>5</v>
          </cell>
          <cell r="CC842"/>
          <cell r="CD842"/>
          <cell r="CE842"/>
          <cell r="CF842"/>
          <cell r="CG842"/>
          <cell r="CH842"/>
          <cell r="CI842"/>
          <cell r="CJ842"/>
          <cell r="CK842"/>
          <cell r="CL842"/>
          <cell r="CM842"/>
          <cell r="CN842"/>
          <cell r="CO842"/>
        </row>
        <row r="843">
          <cell r="B843">
            <v>2319</v>
          </cell>
          <cell r="C843">
            <v>836</v>
          </cell>
          <cell r="D843">
            <v>30</v>
          </cell>
          <cell r="E843">
            <v>11</v>
          </cell>
          <cell r="F843">
            <v>2566</v>
          </cell>
          <cell r="G843">
            <v>800059760374</v>
          </cell>
          <cell r="H843" t="str">
            <v>นาง</v>
          </cell>
          <cell r="I843" t="str">
            <v>นรมน</v>
          </cell>
          <cell r="J843" t="str">
            <v>บุญทวี</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v>50208.41</v>
          </cell>
          <cell r="R843">
            <v>5776.48</v>
          </cell>
          <cell r="S843" t="str">
            <v>จังหวัดฮอด</v>
          </cell>
          <cell r="T843" t="str">
            <v>ผบ.351</v>
          </cell>
          <cell r="U843">
            <v>2561</v>
          </cell>
          <cell r="V843" t="str">
            <v>ผบ.896</v>
          </cell>
          <cell r="W843">
            <v>2561</v>
          </cell>
          <cell r="X843"/>
          <cell r="Y843"/>
          <cell r="Z843"/>
          <cell r="AA843">
            <v>30</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นางนรมน บุญทวี</v>
          </cell>
          <cell r="BU843">
            <v>823760010345</v>
          </cell>
          <cell r="BV843" t="str">
            <v>1.นางสาวนรมน  บุญทาเมือง
2.นายรรงค์  บุญทวี
3.นางสาววรรณวิภา  มิ่งมาลีโชคชัย
4.นางนงคราญ  สุวีระ
5.นายสันติ  แสงศรีจันทร์</v>
          </cell>
          <cell r="BW843" t="str">
            <v>จำเลยที่ 1
คู่สมรสจำเลยที่ 1
จำเลยที่ 2
จำเลยที่ 3
คู่สมรสจำเลยที่ 3</v>
          </cell>
          <cell r="BX843" t="str">
            <v>3 5016 00086 73 0
3 5016 00089 23 2
1 6398 00084 52 8
3 5016 00086 30 6
3 5603 00496 89 3</v>
          </cell>
          <cell r="BY84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3" t="str">
            <v>ไม่พบทรัพย์</v>
          </cell>
          <cell r="CA843" t="str">
            <v>พบ</v>
          </cell>
          <cell r="CB843"/>
          <cell r="CC843"/>
          <cell r="CD843"/>
          <cell r="CE843"/>
          <cell r="CF843"/>
          <cell r="CG843"/>
          <cell r="CH843"/>
          <cell r="CI843"/>
          <cell r="CJ843"/>
          <cell r="CK843"/>
          <cell r="CL843"/>
          <cell r="CM843"/>
          <cell r="CN843"/>
          <cell r="CO843"/>
        </row>
        <row r="844">
          <cell r="B844">
            <v>2320</v>
          </cell>
          <cell r="C844">
            <v>837</v>
          </cell>
          <cell r="D844">
            <v>30</v>
          </cell>
          <cell r="E844">
            <v>11</v>
          </cell>
          <cell r="F844">
            <v>2566</v>
          </cell>
          <cell r="G844">
            <v>800039117679</v>
          </cell>
          <cell r="H844" t="str">
            <v>นาย</v>
          </cell>
          <cell r="I844" t="str">
            <v>วิชิต</v>
          </cell>
          <cell r="J844" t="str">
            <v>สมศักดิ์</v>
          </cell>
          <cell r="K844" t="str">
            <v>3 5016 00001 47 5</v>
          </cell>
          <cell r="L844" t="str">
            <v>ฮอด</v>
          </cell>
          <cell r="M844" t="str">
            <v>เชียงใหม่ 3</v>
          </cell>
          <cell r="N844">
            <v>8</v>
          </cell>
          <cell r="O844" t="str">
            <v>สินเชื่อธนาคารประชาชน</v>
          </cell>
          <cell r="P844" t="str">
            <v>1.บุคคลค้ำประกัน</v>
          </cell>
          <cell r="Q844">
            <v>49546.96</v>
          </cell>
          <cell r="R844">
            <v>6619.79</v>
          </cell>
          <cell r="S844" t="str">
            <v>จังหวัดฮอด</v>
          </cell>
          <cell r="T844" t="str">
            <v>ผบ.36</v>
          </cell>
          <cell r="U844">
            <v>2561</v>
          </cell>
          <cell r="V844" t="str">
            <v>ผบ.187</v>
          </cell>
          <cell r="W844">
            <v>2561</v>
          </cell>
          <cell r="X844">
            <v>19</v>
          </cell>
          <cell r="Y844">
            <v>4</v>
          </cell>
          <cell r="Z844">
            <v>2561</v>
          </cell>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นายวิชิต สมศักดิ์</v>
          </cell>
          <cell r="BU844">
            <v>883262010046</v>
          </cell>
          <cell r="BV844" t="str">
            <v>1.นายวิชิต  สมศักดิ์
2.นางสาวอำไพ  ใจคำปัน
3.นายสมหมาย  คำวงษา
4.นางสาวอภิชญา  มุสิกวัตร์
5.นายพฤทธิคุณ  ปัญญาวงค์</v>
          </cell>
          <cell r="BW844" t="str">
            <v>จำเลยที่ 1
จำเลยที่ 2
คู่สมรสจำเลยที่ 2
จำเลยที่ 3
คู่สมรสจำเลยที่ 3</v>
          </cell>
          <cell r="BX844" t="str">
            <v>1 5099 00433 75 4 
1 5016 00068 71 9
3 5017 00015 14 1
1 5016 00013 81 7
1 5016 00002 10 6</v>
          </cell>
          <cell r="BY844"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4" t="str">
            <v>ไม่พบทรัพย์</v>
          </cell>
          <cell r="CA844"/>
          <cell r="CB844"/>
          <cell r="CC844"/>
          <cell r="CD844"/>
          <cell r="CE844"/>
          <cell r="CF844"/>
          <cell r="CG844"/>
          <cell r="CH844"/>
          <cell r="CI844"/>
          <cell r="CJ844"/>
          <cell r="CK844"/>
          <cell r="CL844"/>
          <cell r="CM844"/>
          <cell r="CN844"/>
          <cell r="CO844"/>
        </row>
        <row r="845">
          <cell r="B845">
            <v>2321</v>
          </cell>
          <cell r="C845">
            <v>838</v>
          </cell>
          <cell r="D845">
            <v>30</v>
          </cell>
          <cell r="E845">
            <v>11</v>
          </cell>
          <cell r="F845">
            <v>2566</v>
          </cell>
          <cell r="G845">
            <v>800050393365</v>
          </cell>
          <cell r="H845" t="str">
            <v>นาง</v>
          </cell>
          <cell r="I845" t="str">
            <v>เพียร</v>
          </cell>
          <cell r="J845" t="str">
            <v>ปิ่นงาม</v>
          </cell>
          <cell r="K845"/>
          <cell r="L845" t="str">
            <v>แม่แจ่ม</v>
          </cell>
          <cell r="M845" t="str">
            <v>เชียงใหม่ 3</v>
          </cell>
          <cell r="N845">
            <v>8</v>
          </cell>
          <cell r="O845" t="str">
            <v>สินเชื่อธนาคารประชาชน (สุขใจ)</v>
          </cell>
          <cell r="P845" t="str">
            <v>4.ไม่มีหลักประกัน</v>
          </cell>
          <cell r="Q845">
            <v>23657.33</v>
          </cell>
          <cell r="R845">
            <v>8919.5499999999993</v>
          </cell>
          <cell r="S845" t="str">
            <v>จังหวัดฮอด</v>
          </cell>
          <cell r="T845" t="str">
            <v>ผบ.1429</v>
          </cell>
          <cell r="U845">
            <v>2562</v>
          </cell>
          <cell r="V845" t="str">
            <v>ผบ.2316</v>
          </cell>
          <cell r="W845">
            <v>2563</v>
          </cell>
          <cell r="X845"/>
          <cell r="Y845"/>
          <cell r="Z845"/>
          <cell r="AA845">
            <v>27</v>
          </cell>
          <cell r="AB845">
            <v>1</v>
          </cell>
          <cell r="AC845">
            <v>2563</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นางเพียร ปิ่นงาม</v>
          </cell>
          <cell r="BU845">
            <v>823761010169</v>
          </cell>
          <cell r="BV845" t="str">
            <v>1.นางเพียร  ปิ่นงาม 
2.นายสมคิด  ปิ่นงาม</v>
          </cell>
          <cell r="BW845" t="str">
            <v>จำเลย
คู่สมรสจำเลย</v>
          </cell>
          <cell r="BX845" t="str">
            <v>3 5003 00442 57 2
3 1005 02059 33 1</v>
          </cell>
          <cell r="BY845"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5" t="str">
            <v>ไม่พบทรัพย์</v>
          </cell>
          <cell r="CA845"/>
          <cell r="CB845">
            <v>5</v>
          </cell>
          <cell r="CC845"/>
          <cell r="CD845"/>
          <cell r="CE845"/>
          <cell r="CF845"/>
          <cell r="CG845"/>
          <cell r="CH845"/>
          <cell r="CI845"/>
          <cell r="CJ845"/>
          <cell r="CK845"/>
          <cell r="CL845"/>
          <cell r="CM845"/>
          <cell r="CN845"/>
          <cell r="CO845"/>
        </row>
        <row r="846">
          <cell r="B846">
            <v>2322</v>
          </cell>
          <cell r="C846">
            <v>839</v>
          </cell>
          <cell r="D846">
            <v>30</v>
          </cell>
          <cell r="E846">
            <v>11</v>
          </cell>
          <cell r="F846">
            <v>2566</v>
          </cell>
          <cell r="G846">
            <v>800052098897</v>
          </cell>
          <cell r="H846" t="str">
            <v>นางสาว</v>
          </cell>
          <cell r="I846" t="str">
            <v>สุนิสา</v>
          </cell>
          <cell r="J846" t="str">
            <v>นาวงษา</v>
          </cell>
          <cell r="K846"/>
          <cell r="L846" t="str">
            <v>แม่แจ่ม</v>
          </cell>
          <cell r="M846" t="str">
            <v>เชียงใหม่ 3</v>
          </cell>
          <cell r="N846">
            <v>8</v>
          </cell>
          <cell r="O846" t="str">
            <v>สินเชื่อธนาคารประชาชน</v>
          </cell>
          <cell r="P846" t="str">
            <v>1.บุคคลค้ำประกัน</v>
          </cell>
          <cell r="Q846">
            <v>111819.6</v>
          </cell>
          <cell r="R846">
            <v>16334.45</v>
          </cell>
          <cell r="S846" t="str">
            <v>จังหวัดฮอด</v>
          </cell>
          <cell r="T846" t="str">
            <v>ผบ.2538</v>
          </cell>
          <cell r="U846">
            <v>2562</v>
          </cell>
          <cell r="V846" t="str">
            <v>ผบ.411</v>
          </cell>
          <cell r="W846">
            <v>2562</v>
          </cell>
          <cell r="X846">
            <v>17</v>
          </cell>
          <cell r="Y846">
            <v>6</v>
          </cell>
          <cell r="Z846">
            <v>2562</v>
          </cell>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นางสาวสุนิสา นาวงษา</v>
          </cell>
          <cell r="BU846">
            <v>883261010108</v>
          </cell>
          <cell r="BV846" t="str">
            <v>1.นางสาวสุนิสา  นาวงษา
2.นางปรารถนา  พิทาคำ
3.นางสมหญิง  โทเวียง
4.นายสาคร  โทเวียง</v>
          </cell>
          <cell r="BW846" t="str">
            <v>จำเลยที่ 1
จำเลยที่ 2
จำเลยที่ 3
คู่สมรสจำเลยที่ 3</v>
          </cell>
          <cell r="BX846" t="str">
            <v>1 5017 00062 40 2
3 5003 00021 51 8
3 6406 00681 23 7
3 5003 00408 27 7</v>
          </cell>
          <cell r="BY846"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6" t="str">
            <v>ไม่พบทรัพย์</v>
          </cell>
          <cell r="CA846"/>
          <cell r="CB846"/>
          <cell r="CC846"/>
          <cell r="CD846"/>
          <cell r="CE846"/>
          <cell r="CF846"/>
          <cell r="CG846"/>
          <cell r="CH846"/>
          <cell r="CI846"/>
          <cell r="CJ846"/>
          <cell r="CK846"/>
          <cell r="CL846"/>
          <cell r="CM846"/>
          <cell r="CN846"/>
          <cell r="CO846"/>
        </row>
        <row r="847">
          <cell r="B847">
            <v>2323</v>
          </cell>
          <cell r="C847">
            <v>840</v>
          </cell>
          <cell r="D847">
            <v>30</v>
          </cell>
          <cell r="E847">
            <v>11</v>
          </cell>
          <cell r="F847">
            <v>2566</v>
          </cell>
          <cell r="G847">
            <v>800057193693</v>
          </cell>
          <cell r="H847" t="str">
            <v>นางสาว</v>
          </cell>
          <cell r="I847" t="str">
            <v>กัลยา</v>
          </cell>
          <cell r="J847" t="str">
            <v>ทานา</v>
          </cell>
          <cell r="K847"/>
          <cell r="L847" t="str">
            <v>แม่แจ่ม</v>
          </cell>
          <cell r="M847" t="str">
            <v>เชียงใหม่ 3</v>
          </cell>
          <cell r="N847">
            <v>8</v>
          </cell>
          <cell r="O847" t="str">
            <v>สินเชื่อพัฒนาองค์กรชุมชน(รายบุคคล)</v>
          </cell>
          <cell r="P847" t="str">
            <v>1.บุคคลค้ำประกัน</v>
          </cell>
          <cell r="Q847">
            <v>415952.24</v>
          </cell>
          <cell r="R847">
            <v>145592.95000000001</v>
          </cell>
          <cell r="S847" t="str">
            <v>จังหวัดฮอด</v>
          </cell>
          <cell r="T847" t="str">
            <v>ผบ.777</v>
          </cell>
          <cell r="U847">
            <v>2562</v>
          </cell>
          <cell r="V847" t="str">
            <v>ผบ.1017</v>
          </cell>
          <cell r="W847">
            <v>2562</v>
          </cell>
          <cell r="X847">
            <v>19</v>
          </cell>
          <cell r="Y847">
            <v>4</v>
          </cell>
          <cell r="Z847">
            <v>2561</v>
          </cell>
          <cell r="AA847">
            <v>29</v>
          </cell>
          <cell r="AB847">
            <v>10</v>
          </cell>
          <cell r="AC847">
            <v>2562</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นางสาวกัลยา ทานา</v>
          </cell>
          <cell r="BU847">
            <v>883262011342</v>
          </cell>
          <cell r="BV847" t="str">
            <v>1.นางสาวกัลยา  อินทาศรี
2.นางบัวผัน  จันแก้วมูล
3.นายสาคร  จันแก้วมูล
4.นางทองใบ  ทานา
5.นายอินสอน  ทานา
6.นางกัญญา  ทานา</v>
          </cell>
          <cell r="BW847" t="str">
            <v>จำเลยที่ 1
จำเลยที่ 2
คู่สมรสจำเลยที่ 2
จำเลยที่ 3
คู่สมรสจำเลยที่ 3
จำเลยที่ 4</v>
          </cell>
          <cell r="BX847" t="str">
            <v>3 5003 00038 98 4
3 5003 00375 37 9
3 5003 00039 10 7
5 5003 00001 35 1
3 5003 00039 04 2
5 5003 00019 36 6</v>
          </cell>
          <cell r="BY84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7" t="str">
            <v>ไม่พบทรัพย์</v>
          </cell>
          <cell r="CA847"/>
          <cell r="CB847"/>
          <cell r="CC847"/>
          <cell r="CD847"/>
          <cell r="CE847"/>
          <cell r="CF847"/>
          <cell r="CG847"/>
          <cell r="CH847"/>
          <cell r="CI847"/>
          <cell r="CJ847"/>
          <cell r="CK847"/>
          <cell r="CL847"/>
          <cell r="CM847"/>
          <cell r="CN847"/>
          <cell r="CO847"/>
        </row>
        <row r="848">
          <cell r="B848">
            <v>2324</v>
          </cell>
          <cell r="C848">
            <v>841</v>
          </cell>
          <cell r="D848">
            <v>30</v>
          </cell>
          <cell r="E848">
            <v>11</v>
          </cell>
          <cell r="F848">
            <v>2566</v>
          </cell>
          <cell r="G848">
            <v>800055305414</v>
          </cell>
          <cell r="H848" t="str">
            <v>นาง</v>
          </cell>
          <cell r="I848" t="str">
            <v>มณีรัตน์</v>
          </cell>
          <cell r="J848" t="str">
            <v>ใจแก้ว</v>
          </cell>
          <cell r="K848"/>
          <cell r="L848" t="str">
            <v>แม่แจ่ม</v>
          </cell>
          <cell r="M848" t="str">
            <v>เชียงใหม่ 3</v>
          </cell>
          <cell r="N848">
            <v>8</v>
          </cell>
          <cell r="O848" t="str">
            <v>สินเชื่อธนาคารประชาชน</v>
          </cell>
          <cell r="P848" t="str">
            <v>1.บุคคลค้ำประกัน</v>
          </cell>
          <cell r="Q848">
            <v>57559.17</v>
          </cell>
          <cell r="R848">
            <v>12041.07</v>
          </cell>
          <cell r="S848" t="str">
            <v>จังหวัดฮอด</v>
          </cell>
          <cell r="T848" t="str">
            <v>ผบ.E264</v>
          </cell>
          <cell r="U848">
            <v>2563</v>
          </cell>
          <cell r="V848" t="str">
            <v>ผบ.E101</v>
          </cell>
          <cell r="W848">
            <v>2563</v>
          </cell>
          <cell r="X848"/>
          <cell r="Y848"/>
          <cell r="Z848"/>
          <cell r="AA848">
            <v>6</v>
          </cell>
          <cell r="AB848">
            <v>8</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t="str">
            <v>ยกเลิกสืบทรัพย์ 28/5/2567 เนื่องจากชำระหนี้ปิดบัญชี</v>
          </cell>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นางมณีรัตน์ ใจแก้ว</v>
          </cell>
          <cell r="BU848">
            <v>883263010546</v>
          </cell>
          <cell r="BV848" t="str">
            <v>1.นางมณีรัตน์  ใจแก้ว
2.นายวันชัย  ใจแก้ว
3.นางบุปาผา  จริยา
4.นายอุดม  จริยา</v>
          </cell>
          <cell r="BW848" t="str">
            <v xml:space="preserve">จำเลยที่ 1
คู่สมรสจำเลยที่ 1
จำเลยที่ 2
คู่สมรสจำเลยที่ 2
</v>
          </cell>
          <cell r="BX848" t="str">
            <v xml:space="preserve">3 5003 00338 17 1 
3 5002 00338 33 1
3 5003 00447 12 4
3 5003 00342 54 3
</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2325</v>
          </cell>
          <cell r="C849">
            <v>842</v>
          </cell>
          <cell r="D849">
            <v>30</v>
          </cell>
          <cell r="E849">
            <v>11</v>
          </cell>
          <cell r="F849">
            <v>2566</v>
          </cell>
          <cell r="G849">
            <v>800051181066</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11781.3</v>
          </cell>
          <cell r="R849">
            <v>7061.3</v>
          </cell>
          <cell r="S849" t="str">
            <v>จังหวัดฮอด</v>
          </cell>
          <cell r="T849" t="str">
            <v>ผบ.E217</v>
          </cell>
          <cell r="U849">
            <v>2563</v>
          </cell>
          <cell r="V849" t="str">
            <v>ผบ.E88</v>
          </cell>
          <cell r="W849">
            <v>2563</v>
          </cell>
          <cell r="X849">
            <v>17</v>
          </cell>
          <cell r="Y849">
            <v>6</v>
          </cell>
          <cell r="Z849">
            <v>2562</v>
          </cell>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883263011197</v>
          </cell>
          <cell r="BV849" t="str">
            <v>1.นางมณีรัตน์  ใจแก้ว
2.นายวันชัย  ใจแก้ว</v>
          </cell>
          <cell r="BW849" t="str">
            <v>จำเลย
คู่สมรสจำเลย</v>
          </cell>
          <cell r="BX849" t="str">
            <v>3 5003 00338 17 1 
3 5002 00338 33 1</v>
          </cell>
          <cell r="BY849" t="str">
            <v xml:space="preserve">-ไม่พบว่ามีกรรมสิทธิ์ในที่ดิน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2326</v>
          </cell>
          <cell r="C850">
            <v>843</v>
          </cell>
          <cell r="D850">
            <v>30</v>
          </cell>
          <cell r="E850">
            <v>11</v>
          </cell>
          <cell r="F850">
            <v>2566</v>
          </cell>
          <cell r="G850">
            <v>800056679601</v>
          </cell>
          <cell r="H850" t="str">
            <v>นาย</v>
          </cell>
          <cell r="I850" t="str">
            <v>แก้วมา</v>
          </cell>
          <cell r="J850" t="str">
            <v>กรรณิกา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193052.96</v>
          </cell>
          <cell r="R850">
            <v>71129.72</v>
          </cell>
          <cell r="S850" t="str">
            <v>จังหวัดฮอด</v>
          </cell>
          <cell r="T850" t="str">
            <v>ผบ.E251</v>
          </cell>
          <cell r="U850">
            <v>2563</v>
          </cell>
          <cell r="V850" t="str">
            <v>ผบ.E93</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นายแก้วมา กรรณิกา</v>
          </cell>
          <cell r="BU850">
            <v>883263010548</v>
          </cell>
          <cell r="BV850" t="str">
            <v>1.นายแก้วมา  กรรณิกา
2.นายมณี  ริจ่าม
3.นางจันทร์ดี  ริจ่าม
4.นายวัน  ศรีเที่ยง
5.นางบัวผัด  ศรีเที่ยง</v>
          </cell>
          <cell r="BW850" t="str">
            <v>จำเลยที่ 1
จำเลยที่ 2
คู่สมรสจำเลยที่ 2
จำเลยที่ 3
คู่สมรสจำเลยที่ 3</v>
          </cell>
          <cell r="BX850" t="str">
            <v>3 5003 00042 35 3
3 5003 0052 56 1
3 5003 00042 23 0
3 5003 00041 82 9
3 5003 00041 81 1</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2327</v>
          </cell>
          <cell r="C851">
            <v>844</v>
          </cell>
          <cell r="D851">
            <v>30</v>
          </cell>
          <cell r="E851">
            <v>11</v>
          </cell>
          <cell r="F851">
            <v>2566</v>
          </cell>
          <cell r="G851">
            <v>800073616990</v>
          </cell>
          <cell r="H851" t="str">
            <v>นางสาว</v>
          </cell>
          <cell r="I851" t="str">
            <v>น้ำฝน</v>
          </cell>
          <cell r="J851" t="str">
            <v>ยมแก้ว</v>
          </cell>
          <cell r="K851"/>
          <cell r="L851" t="str">
            <v>แม่แจ่ม</v>
          </cell>
          <cell r="M851" t="str">
            <v>เชียงใหม่ 3</v>
          </cell>
          <cell r="N851">
            <v>8</v>
          </cell>
          <cell r="O851" t="str">
            <v>สินเชื่อเพื่อการบริโภค</v>
          </cell>
          <cell r="P851" t="str">
            <v>1.บุคคลค้ำประกัน</v>
          </cell>
          <cell r="Q851">
            <v>77382.490000000005</v>
          </cell>
          <cell r="R851">
            <v>9240.31</v>
          </cell>
          <cell r="S851" t="str">
            <v>จังหวัดฮอด</v>
          </cell>
          <cell r="T851" t="str">
            <v>ผบ.E253</v>
          </cell>
          <cell r="U851">
            <v>2563</v>
          </cell>
          <cell r="V851" t="str">
            <v>ผบ.E94</v>
          </cell>
          <cell r="W851">
            <v>2563</v>
          </cell>
          <cell r="X851">
            <v>6</v>
          </cell>
          <cell r="Y851">
            <v>8</v>
          </cell>
          <cell r="Z851">
            <v>2563</v>
          </cell>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ลงผลสืบ 18/3/2567 อยู่ระหว่างรอคัดภาพลักษณ์เพื่อรายงาน</v>
          </cell>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นางสาวน้ำฝน ยมแก้ว</v>
          </cell>
          <cell r="BU851">
            <v>883263010550</v>
          </cell>
          <cell r="BV851"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1" t="str">
            <v>จำเลยที่ 1 
คู่สมรสจำเลยที่ 1
จำเลยที่ 2
คู่สมรสจำเลยที่ 2
จำเลยที่ 3
คู่สมรสจำเลยที่ 3</v>
          </cell>
          <cell r="BX851" t="str">
            <v xml:space="preserve">1-5003-00015-31-7
1-5002-00108-40-2
3-5003-00446-62-4
2-5003-00019-86-8
1-5003-00008-98-1
3-5003-00228-97-0
</v>
          </cell>
          <cell r="BY851"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พบ</v>
          </cell>
          <cell r="CA851"/>
          <cell r="CB851">
            <v>6</v>
          </cell>
          <cell r="CC851"/>
          <cell r="CD851"/>
          <cell r="CE851"/>
          <cell r="CF851"/>
          <cell r="CG851"/>
          <cell r="CH851"/>
          <cell r="CI851"/>
          <cell r="CJ851"/>
          <cell r="CK851"/>
          <cell r="CL851"/>
          <cell r="CM851"/>
          <cell r="CN851"/>
          <cell r="CO851"/>
        </row>
        <row r="852">
          <cell r="B852">
            <v>2328</v>
          </cell>
          <cell r="C852">
            <v>845</v>
          </cell>
          <cell r="D852">
            <v>30</v>
          </cell>
          <cell r="E852">
            <v>11</v>
          </cell>
          <cell r="F852">
            <v>2566</v>
          </cell>
          <cell r="G852">
            <v>800094211508</v>
          </cell>
          <cell r="H852" t="str">
            <v>นาง</v>
          </cell>
          <cell r="I852" t="str">
            <v>พัทยา</v>
          </cell>
          <cell r="J852" t="str">
            <v>แซ่กือ</v>
          </cell>
          <cell r="K852"/>
          <cell r="L852" t="str">
            <v>แม่แจ่ม</v>
          </cell>
          <cell r="M852" t="str">
            <v>เชียงใหม่ 3</v>
          </cell>
          <cell r="N852">
            <v>8</v>
          </cell>
          <cell r="O852" t="str">
            <v>สินเชื่อเพื่อการบริโภค</v>
          </cell>
          <cell r="P852" t="str">
            <v>1.บุคคลค้ำประกัน</v>
          </cell>
          <cell r="Q852">
            <v>41681.74</v>
          </cell>
          <cell r="R852">
            <v>6107.96</v>
          </cell>
          <cell r="S852" t="str">
            <v>จังหวัดฮอด</v>
          </cell>
          <cell r="T852" t="str">
            <v>ผบ.E416</v>
          </cell>
          <cell r="U852">
            <v>2565</v>
          </cell>
          <cell r="V852" t="str">
            <v>ผบ.E444</v>
          </cell>
          <cell r="W852">
            <v>2565</v>
          </cell>
          <cell r="X852">
            <v>12</v>
          </cell>
          <cell r="Y852">
            <v>7</v>
          </cell>
          <cell r="Z852">
            <v>2565</v>
          </cell>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นางพัทยา แซ่กือ</v>
          </cell>
          <cell r="BU852">
            <v>883263010560</v>
          </cell>
          <cell r="BV852" t="str">
            <v>1.นางพัทยา  เกียรติปรีชาสกุล
2.นายกฤติพงษ์  เกียรติปรีชาสกุล
3.นายอาทิตย์  มิ่งขวัญธนพงศ์</v>
          </cell>
          <cell r="BW852" t="str">
            <v>จำเลยที่ 1
คู่สมรสจำเลยที่ 1
จำเลยที่ 2</v>
          </cell>
          <cell r="BX852" t="str">
            <v>3 5003 00382 22 7
3 5003 00385 67 6
1 5099 00187 32 9</v>
          </cell>
          <cell r="BY85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2" t="str">
            <v>ไม่พบทรัพย์</v>
          </cell>
          <cell r="CA852"/>
          <cell r="CB852"/>
          <cell r="CC852"/>
          <cell r="CD852"/>
          <cell r="CE852"/>
          <cell r="CF852"/>
          <cell r="CG852"/>
          <cell r="CH852"/>
          <cell r="CI852"/>
          <cell r="CJ852"/>
          <cell r="CK852"/>
          <cell r="CL852"/>
          <cell r="CM852"/>
          <cell r="CN852"/>
          <cell r="CO852"/>
        </row>
        <row r="853">
          <cell r="B853">
            <v>2329</v>
          </cell>
          <cell r="C853">
            <v>846</v>
          </cell>
          <cell r="D853">
            <v>30</v>
          </cell>
          <cell r="E853">
            <v>11</v>
          </cell>
          <cell r="F853">
            <v>2566</v>
          </cell>
          <cell r="G853">
            <v>800062902088</v>
          </cell>
          <cell r="H853" t="str">
            <v>นาย</v>
          </cell>
          <cell r="I853" t="str">
            <v>เสงี่ยม</v>
          </cell>
          <cell r="J853" t="str">
            <v>ใจมั่น</v>
          </cell>
          <cell r="K853"/>
          <cell r="L853" t="str">
            <v>แม่แจ่ม</v>
          </cell>
          <cell r="M853" t="str">
            <v>เชียงใหม่ 3</v>
          </cell>
          <cell r="N853">
            <v>8</v>
          </cell>
          <cell r="O853" t="str">
            <v>สินเชื่อเพื่อการบริโภค</v>
          </cell>
          <cell r="P853" t="str">
            <v>1.บุคคลค้ำประกัน</v>
          </cell>
          <cell r="Q853">
            <v>53016.83</v>
          </cell>
          <cell r="R853">
            <v>19285.490000000002</v>
          </cell>
          <cell r="S853" t="str">
            <v>จังหวัดฮอด</v>
          </cell>
          <cell r="T853" t="str">
            <v>ผบ.E710</v>
          </cell>
          <cell r="U853">
            <v>2565</v>
          </cell>
          <cell r="V853" t="str">
            <v>ผบ.E797</v>
          </cell>
          <cell r="W853">
            <v>2565</v>
          </cell>
          <cell r="X853">
            <v>25</v>
          </cell>
          <cell r="Y853">
            <v>10</v>
          </cell>
          <cell r="Z853">
            <v>2565</v>
          </cell>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นายเสงี่ยม ใจมั่น</v>
          </cell>
          <cell r="BU853">
            <v>883263010565</v>
          </cell>
          <cell r="BV853" t="str">
            <v>1.นายเสงี่ยม  ใจมั่น
2.นางวันทอง  ใจมั่น
3.นางเกี๋ยง  บุญทา
4.นางสุภานีย์  พุททา
5.นายคำมูล  พุททา
6.นายดวงจันทร์  ดวงงาม</v>
          </cell>
          <cell r="BW853" t="str">
            <v>จำเลยที่ 1
คู่สมรสจำเลยที่ 1
จำเลยที่ 2
จำเลยที่ 3
คู่สมรสจำเลยที่ 3
จำเลยที่ 4</v>
          </cell>
          <cell r="BX853" t="str">
            <v>3 5003 00029 37 3
3 4114 00182 22 1
3 5003 00030 67 3
3 5003 00151 95 1
3 5003 00452 84 5
3 5005 00010 30 7</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2330</v>
          </cell>
          <cell r="C854">
            <v>847</v>
          </cell>
          <cell r="D854">
            <v>30</v>
          </cell>
          <cell r="E854">
            <v>11</v>
          </cell>
          <cell r="F854">
            <v>2566</v>
          </cell>
          <cell r="G854">
            <v>800070269751</v>
          </cell>
          <cell r="H854" t="str">
            <v>นาง</v>
          </cell>
          <cell r="I854" t="str">
            <v>คำดา</v>
          </cell>
          <cell r="J854" t="str">
            <v>แจ่มใส</v>
          </cell>
          <cell r="K854"/>
          <cell r="L854" t="str">
            <v>แม่แจ่ม</v>
          </cell>
          <cell r="M854" t="str">
            <v>เชียงใหม่ 3</v>
          </cell>
          <cell r="N854">
            <v>8</v>
          </cell>
          <cell r="O854" t="str">
            <v>สินเชื่อธนาคารประชาชน</v>
          </cell>
          <cell r="P854" t="str">
            <v>1.บุคคลค้ำประกัน</v>
          </cell>
          <cell r="Q854">
            <v>46650</v>
          </cell>
          <cell r="R854">
            <v>11398.56</v>
          </cell>
          <cell r="S854" t="str">
            <v>จังหวัดฮอด</v>
          </cell>
          <cell r="T854" t="str">
            <v>ผบ.E257</v>
          </cell>
          <cell r="U854">
            <v>2563</v>
          </cell>
          <cell r="V854" t="str">
            <v>ผบ.E97</v>
          </cell>
          <cell r="W854">
            <v>2563</v>
          </cell>
          <cell r="X854">
            <v>6</v>
          </cell>
          <cell r="Y854">
            <v>8</v>
          </cell>
          <cell r="Z854">
            <v>2563</v>
          </cell>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นางคำดา แจ่มใส</v>
          </cell>
          <cell r="BU854">
            <v>883263010566</v>
          </cell>
          <cell r="BV854" t="str">
            <v>1.นางคำดา  แจ่มใส
2.นายเที่ยง  แจ่มใส
3.นายอเนก  ยอดคำ
4.นางชนัญญา  ยอดคำ
5.นายอภิชัย  สมกองแก้ว
6.นางอัญชลี  สมกองแก้ว</v>
          </cell>
          <cell r="BW854" t="str">
            <v>จำเลยที่ 1
คู่สมรสจำเลยที่ 1
จำเลยที่ 2
คู่สมรสจำเลยที่ 2
จำเลยที่ 3
คู่สมรสจำเลยที่ 3</v>
          </cell>
          <cell r="BX854" t="str">
            <v>3 5017 00206 28 1
3 5003 00035 64 1
3 5003 00442 80 7
3 5003 00443 51 0
35104 00407 11 6
1 5016 00053 40 1</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v>6</v>
          </cell>
          <cell r="CC854"/>
          <cell r="CD854"/>
          <cell r="CE854"/>
          <cell r="CF854"/>
          <cell r="CG854"/>
          <cell r="CH854"/>
          <cell r="CI854"/>
          <cell r="CJ854"/>
          <cell r="CK854"/>
          <cell r="CL854"/>
          <cell r="CM854"/>
          <cell r="CN854"/>
          <cell r="CO854"/>
        </row>
        <row r="855">
          <cell r="B855">
            <v>2331</v>
          </cell>
          <cell r="C855">
            <v>848</v>
          </cell>
          <cell r="D855">
            <v>30</v>
          </cell>
          <cell r="E855">
            <v>11</v>
          </cell>
          <cell r="F855">
            <v>2566</v>
          </cell>
          <cell r="G855">
            <v>800071437027</v>
          </cell>
          <cell r="H855" t="str">
            <v>นางสาว</v>
          </cell>
          <cell r="I855" t="str">
            <v>จุฑามาศ</v>
          </cell>
          <cell r="J855" t="str">
            <v>อำไพปรีดา</v>
          </cell>
          <cell r="K855"/>
          <cell r="L855" t="str">
            <v>แม่แจ่ม</v>
          </cell>
          <cell r="M855" t="str">
            <v>เชียงใหม่ 3</v>
          </cell>
          <cell r="N855">
            <v>8</v>
          </cell>
          <cell r="O855" t="str">
            <v>สินเชื่อธนาคารประชาชน</v>
          </cell>
          <cell r="P855" t="str">
            <v>1.บุคคลค้ำประกัน</v>
          </cell>
          <cell r="Q855">
            <v>74991</v>
          </cell>
          <cell r="R855">
            <v>12556.07</v>
          </cell>
          <cell r="S855" t="str">
            <v>จังหวัดฮอด</v>
          </cell>
          <cell r="T855" t="str">
            <v>ผบ.E258</v>
          </cell>
          <cell r="U855">
            <v>2563</v>
          </cell>
          <cell r="V855" t="str">
            <v>ผบ.E98</v>
          </cell>
          <cell r="W855">
            <v>2563</v>
          </cell>
          <cell r="X855">
            <v>12</v>
          </cell>
          <cell r="Y855">
            <v>7</v>
          </cell>
          <cell r="Z855">
            <v>2565</v>
          </cell>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นางสาวจุฑามาศ อำไพปรีดา</v>
          </cell>
          <cell r="BU855">
            <v>883263010569</v>
          </cell>
          <cell r="BV855"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5" t="str">
            <v>จำเลยที่ 1 
คู่สมรสจำเลยที่ 1
จำเลยที่ 2
คู่สมรสจำเลยที่ 2
จำเลยที่ 3
คู่สมรสจำเลยที่ 3</v>
          </cell>
          <cell r="BX855" t="str">
            <v xml:space="preserve">2-5003-00024-28-1
3-5003-00310-60-9
1-5003-00006-00-8
1-5003-00129-22-3
3-5003-00390-81-5
3-5003-00151-27-6
</v>
          </cell>
          <cell r="BY855"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5" t="str">
            <v>ไม่พบ</v>
          </cell>
          <cell r="CA855"/>
          <cell r="CB855">
            <v>6</v>
          </cell>
          <cell r="CC855"/>
          <cell r="CD855"/>
          <cell r="CE855"/>
          <cell r="CF855"/>
          <cell r="CG855"/>
          <cell r="CH855"/>
          <cell r="CI855"/>
          <cell r="CJ855"/>
          <cell r="CK855"/>
          <cell r="CL855"/>
          <cell r="CM855"/>
          <cell r="CN855"/>
          <cell r="CO855"/>
        </row>
        <row r="856">
          <cell r="B856">
            <v>2332</v>
          </cell>
          <cell r="C856">
            <v>849</v>
          </cell>
          <cell r="D856">
            <v>30</v>
          </cell>
          <cell r="E856">
            <v>11</v>
          </cell>
          <cell r="F856">
            <v>2566</v>
          </cell>
          <cell r="G856">
            <v>800066622203</v>
          </cell>
          <cell r="H856" t="str">
            <v>นาง</v>
          </cell>
          <cell r="I856" t="str">
            <v>ปุญชรัสมิ์</v>
          </cell>
          <cell r="J856" t="str">
            <v>ทะบุญ</v>
          </cell>
          <cell r="K856"/>
          <cell r="L856" t="str">
            <v>แม่แจ่ม</v>
          </cell>
          <cell r="M856" t="str">
            <v>เชียงใหม่ 3</v>
          </cell>
          <cell r="N856">
            <v>8</v>
          </cell>
          <cell r="O856" t="str">
            <v>สินเชื่อองค์กรชุมชน</v>
          </cell>
          <cell r="P856" t="str">
            <v>1.บุคคลค้ำประกัน</v>
          </cell>
          <cell r="Q856">
            <v>49489.32</v>
          </cell>
          <cell r="R856">
            <v>11244.67</v>
          </cell>
          <cell r="S856" t="str">
            <v>จังหวัดฮอด</v>
          </cell>
          <cell r="T856" t="str">
            <v>ผบ.E250</v>
          </cell>
          <cell r="U856">
            <v>2563</v>
          </cell>
          <cell r="V856" t="str">
            <v>ผบ.E92</v>
          </cell>
          <cell r="W856">
            <v>2563</v>
          </cell>
          <cell r="X856">
            <v>25</v>
          </cell>
          <cell r="Y856">
            <v>10</v>
          </cell>
          <cell r="Z856">
            <v>2565</v>
          </cell>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นางปุญชรัสมิ์ ทะบุญ</v>
          </cell>
          <cell r="BU856">
            <v>883263010574</v>
          </cell>
          <cell r="BV856" t="str">
            <v>1.นางปุญชรัสมิ์  ทะบุญ
2.นายไพโรจน์  ทะบุญ
3.นางกิมไล  สนธิคุณ
4.นายเกษม  สนธิคุณ
5.นายธนพร  บุญเทียม</v>
          </cell>
          <cell r="BW856" t="str">
            <v>จำเลยที่ 1
คู่สมรสจำเลยที่ 1
จำเลยที่ 2
คู่สมรสจำเลยที่ 2
จำเลยที่ 3</v>
          </cell>
          <cell r="BX856" t="str">
            <v>3 5003 00057 12 1
3 5003 00241 63 1
3 5003 00058 55 1
3 5003 00152 02 7
3 5003 00242 58 1</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6" t="str">
            <v>ไม่พบทรัพย์</v>
          </cell>
          <cell r="CA856"/>
          <cell r="CB856"/>
          <cell r="CC856"/>
          <cell r="CD856"/>
          <cell r="CE856"/>
          <cell r="CF856"/>
          <cell r="CG856"/>
          <cell r="CH856"/>
          <cell r="CI856"/>
          <cell r="CJ856"/>
          <cell r="CK856"/>
          <cell r="CL856"/>
          <cell r="CM856"/>
          <cell r="CN856"/>
          <cell r="CO856"/>
        </row>
        <row r="857">
          <cell r="B857">
            <v>2333</v>
          </cell>
          <cell r="C857">
            <v>850</v>
          </cell>
          <cell r="D857">
            <v>30</v>
          </cell>
          <cell r="E857">
            <v>11</v>
          </cell>
          <cell r="F857">
            <v>2566</v>
          </cell>
          <cell r="G857">
            <v>800051285289</v>
          </cell>
          <cell r="H857" t="str">
            <v>นาง</v>
          </cell>
          <cell r="I857" t="str">
            <v>อัญชัญ</v>
          </cell>
          <cell r="J857" t="str">
            <v>วรรณคำหรือพูนผล</v>
          </cell>
          <cell r="K857"/>
          <cell r="L857" t="str">
            <v>แม่แจ่ม</v>
          </cell>
          <cell r="M857" t="str">
            <v>เชียงใหม่ 3</v>
          </cell>
          <cell r="N857">
            <v>8</v>
          </cell>
          <cell r="O857" t="str">
            <v>สินเชื่อเพื่อการบริโภค</v>
          </cell>
          <cell r="P857" t="str">
            <v>1.บุคคลค้ำประกัน</v>
          </cell>
          <cell r="Q857">
            <v>46772.86</v>
          </cell>
          <cell r="R857">
            <v>18893.66</v>
          </cell>
          <cell r="S857" t="str">
            <v>จังหวัดฮอด</v>
          </cell>
          <cell r="T857" t="str">
            <v>ผบ.E254</v>
          </cell>
          <cell r="U857">
            <v>2563</v>
          </cell>
          <cell r="V857" t="str">
            <v>ผบ.E95</v>
          </cell>
          <cell r="W857">
            <v>2563</v>
          </cell>
          <cell r="X857">
            <v>6</v>
          </cell>
          <cell r="Y857">
            <v>8</v>
          </cell>
          <cell r="Z857">
            <v>2563</v>
          </cell>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
          </cell>
          <cell r="BD857" t="str">
            <v/>
          </cell>
          <cell r="BE857" t="str">
            <v/>
          </cell>
          <cell r="BF857" t="str">
            <v/>
          </cell>
          <cell r="BG857" t="str">
            <v/>
          </cell>
          <cell r="BH857" t="str">
            <v/>
          </cell>
          <cell r="BI857" t="str">
            <v/>
          </cell>
          <cell r="BJ857" t="str">
            <v/>
          </cell>
          <cell r="BK857" t="str">
            <v/>
          </cell>
          <cell r="BL857" t="str">
            <v/>
          </cell>
          <cell r="BM857" t="str">
            <v/>
          </cell>
          <cell r="BN857" t="str">
            <v/>
          </cell>
          <cell r="BO857" t="str">
            <v/>
          </cell>
          <cell r="BP857" t="str">
            <v/>
          </cell>
          <cell r="BQ857" t="str">
            <v/>
          </cell>
          <cell r="BR857" t="str">
            <v/>
          </cell>
          <cell r="BS857" t="str">
            <v/>
          </cell>
          <cell r="BT857" t="str">
            <v>นางอัญชัญ วรรณคำหรือพูนผล</v>
          </cell>
          <cell r="BU857">
            <v>883263010576</v>
          </cell>
          <cell r="BV857" t="str">
            <v>1.นางอัญชัญ  พูนผล
2.นายชนะชัย  วรรณคำ
3.นางสายทอง  ศรีรักษา
4.นายวิษณุพงษ์  ศรีรักษา
5.นางสาวสมหญิง  จริยา</v>
          </cell>
          <cell r="BW857" t="str">
            <v>จำเลยที่ 1
คู่สมรสจำเลยที่ 1
จำเลยที่ 2
จำเลยที่ 3
คู่สมรสจำเลยที่ 3</v>
          </cell>
          <cell r="BX857" t="str">
            <v>3 5003 00169 46 9
3 5003 00239 56 4
3 5003 00169 45 1
1 5003 00102 12 1
1 5003 00104 81 6</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2334</v>
          </cell>
          <cell r="C858">
            <v>851</v>
          </cell>
          <cell r="D858">
            <v>30</v>
          </cell>
          <cell r="E858">
            <v>11</v>
          </cell>
          <cell r="F858">
            <v>2566</v>
          </cell>
          <cell r="G858">
            <v>800091389281</v>
          </cell>
          <cell r="H858" t="str">
            <v>นางสาว</v>
          </cell>
          <cell r="I858" t="str">
            <v>นัยรัตน์</v>
          </cell>
          <cell r="J858" t="str">
            <v>เตปา</v>
          </cell>
          <cell r="K858"/>
          <cell r="L858" t="str">
            <v>แม่แจ่ม</v>
          </cell>
          <cell r="M858" t="str">
            <v>เชียงใหม่ 3</v>
          </cell>
          <cell r="N858">
            <v>8</v>
          </cell>
          <cell r="O858" t="str">
            <v>สินเชื่อแก้ไขปัญหาหนี้นอกระบบ</v>
          </cell>
          <cell r="P858" t="str">
            <v>1.บุคคลค้ำประกัน</v>
          </cell>
          <cell r="Q858">
            <v>44738.63</v>
          </cell>
          <cell r="R858">
            <v>9127.7999999999993</v>
          </cell>
          <cell r="S858" t="str">
            <v>จังหวัดฮอด</v>
          </cell>
          <cell r="T858" t="str">
            <v>ผบ.E467</v>
          </cell>
          <cell r="U858">
            <v>2564</v>
          </cell>
          <cell r="V858" t="str">
            <v>ผบ.E591</v>
          </cell>
          <cell r="W858">
            <v>2564</v>
          </cell>
          <cell r="X858"/>
          <cell r="Y858"/>
          <cell r="Z858"/>
          <cell r="AA858">
            <v>12</v>
          </cell>
          <cell r="AB858">
            <v>10</v>
          </cell>
          <cell r="AC858">
            <v>2564</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นางสาวนัยรัตน์ เตปา</v>
          </cell>
          <cell r="BU858">
            <v>883263010577</v>
          </cell>
          <cell r="BV858" t="str">
            <v>1.นางสาวนัยรัตน์  เตปา
2.นางสาวอรทัย  สุขสามัคคี
3.นายพัฒนพงษ์  สุขสามัคคี</v>
          </cell>
          <cell r="BW858" t="str">
            <v>จำเลยที่ 1
จำเลยที่ 2
คู่สมรสจำเลยที่ 2</v>
          </cell>
          <cell r="BX858" t="str">
            <v xml:space="preserve"> 3 5003 00249 85 3
3 7106 00342 40 7
1 5099 00174 91 1</v>
          </cell>
          <cell r="BY858"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v>6</v>
          </cell>
          <cell r="CC858"/>
          <cell r="CD858"/>
          <cell r="CE858"/>
          <cell r="CF858"/>
          <cell r="CG858"/>
          <cell r="CH858"/>
          <cell r="CI858"/>
          <cell r="CJ858"/>
          <cell r="CK858"/>
          <cell r="CL858"/>
          <cell r="CM858"/>
          <cell r="CN858"/>
          <cell r="CO858"/>
        </row>
        <row r="859">
          <cell r="B859">
            <v>2335</v>
          </cell>
          <cell r="C859">
            <v>852</v>
          </cell>
          <cell r="D859">
            <v>30</v>
          </cell>
          <cell r="E859">
            <v>11</v>
          </cell>
          <cell r="F859">
            <v>2566</v>
          </cell>
          <cell r="G859">
            <v>800057636105</v>
          </cell>
          <cell r="H859" t="str">
            <v>นางสาว</v>
          </cell>
          <cell r="I859" t="str">
            <v>จิรัชญา</v>
          </cell>
          <cell r="J859" t="str">
            <v>นามวิเศษหรือบุญเทียม</v>
          </cell>
          <cell r="K859"/>
          <cell r="L859" t="str">
            <v>แม่แจ่ม</v>
          </cell>
          <cell r="M859" t="str">
            <v>เชียงใหม่ 3</v>
          </cell>
          <cell r="N859">
            <v>8</v>
          </cell>
          <cell r="O859" t="str">
            <v>สินเชื่อพัฒนาองค์กรชุมชน</v>
          </cell>
          <cell r="P859" t="str">
            <v>1.บุคคลค้ำประกัน</v>
          </cell>
          <cell r="Q859">
            <v>161699.84</v>
          </cell>
          <cell r="R859">
            <v>51421.99</v>
          </cell>
          <cell r="S859" t="str">
            <v>จังหวัดฮอด</v>
          </cell>
          <cell r="T859" t="str">
            <v>ผบ.E261</v>
          </cell>
          <cell r="U859">
            <v>2563</v>
          </cell>
          <cell r="V859" t="str">
            <v>ผบ.E99</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นางสาวจิรัชญา นามวิเศษหรือบุญเทียม</v>
          </cell>
          <cell r="BU859">
            <v>883263010580</v>
          </cell>
          <cell r="BV859"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59" t="str">
            <v>จำเลยที่ 1
คู่สมรสจำเลยที่ 1
จำเลยที่ 2
คู่สมรสจำเลยที่ 2
จำเลยที่ 3
คู่สมรสจำเลยที่ 3</v>
          </cell>
          <cell r="BX859" t="str">
            <v>3 5003 00051 95 6
1 4103 00062 01 4
3 5003 00051 87 5
5 5101 90005 72 2
3 5003 00051 86 7
3 5003 00052 36 7</v>
          </cell>
          <cell r="BY859"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2336</v>
          </cell>
          <cell r="C860">
            <v>853</v>
          </cell>
          <cell r="D860">
            <v>30</v>
          </cell>
          <cell r="E860">
            <v>11</v>
          </cell>
          <cell r="F860">
            <v>2566</v>
          </cell>
          <cell r="G860">
            <v>800035262115</v>
          </cell>
          <cell r="H860" t="str">
            <v>นาย</v>
          </cell>
          <cell r="I860" t="str">
            <v>ปราโมทย์</v>
          </cell>
          <cell r="J860" t="str">
            <v>กองจันทร์</v>
          </cell>
          <cell r="K860"/>
          <cell r="L860" t="str">
            <v>แม่แจ่ม</v>
          </cell>
          <cell r="M860" t="str">
            <v>เชียงใหม่ 3</v>
          </cell>
          <cell r="N860">
            <v>8</v>
          </cell>
          <cell r="O860" t="str">
            <v>สินเชื่อพัฒนาองค์กรชุมชน(รายบุคคล)</v>
          </cell>
          <cell r="P860" t="str">
            <v>1.บุคคลค้ำประกัน</v>
          </cell>
          <cell r="Q860">
            <v>392342.63</v>
          </cell>
          <cell r="R860">
            <v>143225.15</v>
          </cell>
          <cell r="S860" t="str">
            <v>จังหวัดฮอด</v>
          </cell>
          <cell r="T860" t="str">
            <v>ผบ.E357</v>
          </cell>
          <cell r="U860">
            <v>2563</v>
          </cell>
          <cell r="V860" t="str">
            <v>ผบ.E244</v>
          </cell>
          <cell r="W860">
            <v>2563</v>
          </cell>
          <cell r="X860">
            <v>6</v>
          </cell>
          <cell r="Y860">
            <v>8</v>
          </cell>
          <cell r="Z860">
            <v>2563</v>
          </cell>
          <cell r="AA860">
            <v>31</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
          </cell>
          <cell r="BD860" t="str">
            <v/>
          </cell>
          <cell r="BE860" t="str">
            <v/>
          </cell>
          <cell r="BF860" t="str">
            <v/>
          </cell>
          <cell r="BG860" t="str">
            <v/>
          </cell>
          <cell r="BH860" t="str">
            <v/>
          </cell>
          <cell r="BI860" t="str">
            <v/>
          </cell>
          <cell r="BJ860" t="str">
            <v/>
          </cell>
          <cell r="BK860" t="str">
            <v/>
          </cell>
          <cell r="BL860" t="str">
            <v/>
          </cell>
          <cell r="BM860" t="str">
            <v/>
          </cell>
          <cell r="BN860" t="str">
            <v/>
          </cell>
          <cell r="BO860" t="str">
            <v/>
          </cell>
          <cell r="BP860" t="str">
            <v/>
          </cell>
          <cell r="BQ860" t="str">
            <v/>
          </cell>
          <cell r="BR860" t="str">
            <v/>
          </cell>
          <cell r="BS860" t="str">
            <v/>
          </cell>
          <cell r="BT860" t="str">
            <v>นายปราโมทย์ กองจันทร์</v>
          </cell>
          <cell r="BU860">
            <v>883263011351</v>
          </cell>
          <cell r="BV860"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0" t="str">
            <v>จำเลยที่ 1
คู่สมรสจำเลยที่ 1
จำเลยที่ 2
คู่สมรสจำเลยที่ 2
จำเลยที่ 3
คู่สมรสจำเลยที่ 3</v>
          </cell>
          <cell r="BX860" t="str">
            <v>3 5003 00091 33 8
5 5003 00016 58 8
3 5003 00095 34 1
3 5003 00092 44 0
3 5003 00092 48 2
3 5003 00092 47 4</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2337</v>
          </cell>
          <cell r="C861">
            <v>854</v>
          </cell>
          <cell r="D861">
            <v>30</v>
          </cell>
          <cell r="E861">
            <v>11</v>
          </cell>
          <cell r="F861">
            <v>2566</v>
          </cell>
          <cell r="G861">
            <v>800035262065</v>
          </cell>
          <cell r="H861" t="str">
            <v>นาย</v>
          </cell>
          <cell r="I861" t="str">
            <v>ชาติชาย</v>
          </cell>
          <cell r="J861" t="str">
            <v>เตจ๊ะแก้ว</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61165.32</v>
          </cell>
          <cell r="R861">
            <v>28159.68</v>
          </cell>
          <cell r="S861" t="str">
            <v>จังหวัดฮอด</v>
          </cell>
          <cell r="T861" t="str">
            <v>ผบ.473</v>
          </cell>
          <cell r="U861">
            <v>2563</v>
          </cell>
          <cell r="V861" t="str">
            <v>ผบ.778</v>
          </cell>
          <cell r="W861">
            <v>2563</v>
          </cell>
          <cell r="X861"/>
          <cell r="Y861"/>
          <cell r="Z861"/>
          <cell r="AA861">
            <v>24</v>
          </cell>
          <cell r="AB861">
            <v>11</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นายชาติชาย เตจ๊ะแก้ว</v>
          </cell>
          <cell r="BU861">
            <v>883263011352</v>
          </cell>
          <cell r="BV861" t="str">
            <v>1.นายชาติชาย  เตจ๊ะแก้ว
2.นายณัฐวุฒิ  สุนันตา
3.นายมานิต  สารินจา
4.นายกองจันทร์  สารินจา
5.นายศรายุทธ  กองจันทร์</v>
          </cell>
          <cell r="BW861" t="str">
            <v>จำเลยที่ 1
จำเลยที่ 2
จำเลยที่ 3
คู่สมรสจำเลยที่ 3
จำเลยที่ 4</v>
          </cell>
          <cell r="BX861" t="str">
            <v>3 5003 00095 53 8
1 5003 00106 49 5
3 5201 01513 41 1
3 5003 00092 41 5
1 5003 00071 48 9</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2338</v>
          </cell>
          <cell r="C862">
            <v>855</v>
          </cell>
          <cell r="D862">
            <v>30</v>
          </cell>
          <cell r="E862">
            <v>11</v>
          </cell>
          <cell r="F862">
            <v>2566</v>
          </cell>
          <cell r="G862">
            <v>800057409479</v>
          </cell>
          <cell r="H862" t="str">
            <v>นาง</v>
          </cell>
          <cell r="I862" t="str">
            <v>จันทรา</v>
          </cell>
          <cell r="J862" t="str">
            <v>อินจัน</v>
          </cell>
          <cell r="K862"/>
          <cell r="L862" t="str">
            <v>ฮอด</v>
          </cell>
          <cell r="M862" t="str">
            <v>เชียงใหม่ 3</v>
          </cell>
          <cell r="N862">
            <v>8</v>
          </cell>
          <cell r="O862" t="str">
            <v>สินเชื่อธนาคารประชาชน</v>
          </cell>
          <cell r="P862" t="str">
            <v>1.บุคคลค้ำประกัน</v>
          </cell>
          <cell r="Q862">
            <v>71295.820000000007</v>
          </cell>
          <cell r="R862">
            <v>25082.52</v>
          </cell>
          <cell r="S862" t="str">
            <v>จังหวัดฮอด</v>
          </cell>
          <cell r="T862" t="str">
            <v>ผบ.E505</v>
          </cell>
          <cell r="U862">
            <v>2564</v>
          </cell>
          <cell r="V862" t="str">
            <v>ผบ.E564</v>
          </cell>
          <cell r="W862">
            <v>2564</v>
          </cell>
          <cell r="X862"/>
          <cell r="Y862"/>
          <cell r="Z862"/>
          <cell r="AA862">
            <v>11</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นางจันทรา อินจัน</v>
          </cell>
          <cell r="BU862">
            <v>823760010209</v>
          </cell>
          <cell r="BV862" t="str">
            <v>1.นางจันทรา  อินจัน
2.นายธนพล  อินจัน
3.นายวีระยุทธ์  จันทร์เป็ง
4.นางลัดดาวัลย์  จันทร์เป็ง
5.นายผดุงพงศ์  สมโสม</v>
          </cell>
          <cell r="BW862" t="str">
            <v>จำเลยที่ 1
คู่สมรสจำเลยที่ 1
จำเลยที่ 2
จำเลยที่ 3
คู่สมรสจำเลยที่ 3</v>
          </cell>
          <cell r="BX862" t="str">
            <v>1 5016 00058 00 4
1 1298 00066 91 5
3 5016 00016 52 9
3 5016 00016 54 5
3 1104 01356 30 6</v>
          </cell>
          <cell r="BY862"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2" t="str">
            <v>ไม่พบทรัพย์</v>
          </cell>
          <cell r="CA862"/>
          <cell r="CB862"/>
          <cell r="CC862"/>
          <cell r="CD862"/>
          <cell r="CE862"/>
          <cell r="CF862"/>
          <cell r="CG862"/>
          <cell r="CH862"/>
          <cell r="CI862"/>
          <cell r="CJ862"/>
          <cell r="CK862"/>
          <cell r="CL862"/>
          <cell r="CM862"/>
          <cell r="CN862"/>
          <cell r="CO862"/>
        </row>
        <row r="863">
          <cell r="B863">
            <v>2339</v>
          </cell>
          <cell r="C863">
            <v>856</v>
          </cell>
          <cell r="D863">
            <v>30</v>
          </cell>
          <cell r="E863">
            <v>11</v>
          </cell>
          <cell r="F863">
            <v>2566</v>
          </cell>
          <cell r="G863">
            <v>800082351862</v>
          </cell>
          <cell r="H863" t="str">
            <v>นาง</v>
          </cell>
          <cell r="I863" t="str">
            <v>คำมูล</v>
          </cell>
          <cell r="J863" t="str">
            <v>หมื่นไก่</v>
          </cell>
          <cell r="K863"/>
          <cell r="L863" t="str">
            <v>ฮอด</v>
          </cell>
          <cell r="M863" t="str">
            <v>เชียงใหม่ 3</v>
          </cell>
          <cell r="N863">
            <v>8</v>
          </cell>
          <cell r="O863" t="str">
            <v>สินเชื่อเพื่อการบริโภค</v>
          </cell>
          <cell r="P863" t="str">
            <v>1.บุคคลค้ำประกัน</v>
          </cell>
          <cell r="Q863">
            <v>86551.52</v>
          </cell>
          <cell r="R863">
            <v>20805.66</v>
          </cell>
          <cell r="S863" t="str">
            <v>จังหวัดฮอด</v>
          </cell>
          <cell r="T863" t="str">
            <v>ผบ.E411</v>
          </cell>
          <cell r="U863">
            <v>2565</v>
          </cell>
          <cell r="V863" t="str">
            <v>ผบ.E443</v>
          </cell>
          <cell r="W863">
            <v>2565</v>
          </cell>
          <cell r="X863">
            <v>12</v>
          </cell>
          <cell r="Y863">
            <v>7</v>
          </cell>
          <cell r="Z863">
            <v>2565</v>
          </cell>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นางคำมูล หมื่นไก่</v>
          </cell>
          <cell r="BU863">
            <v>888164010562</v>
          </cell>
          <cell r="BV863" t="str">
            <v>1.นางคำมูล  หมื่นไก่
2.นายสุวิทเดช  สิงโต
3.นางสาวสีดา  ปัญญากิจอุดมกูล
4.นางมุกดา  อินต๊ะชอน
5.นายเหรียญ  อินต๊ะชอน</v>
          </cell>
          <cell r="BW863" t="str">
            <v>จำเลยที่ 1
จำเลยที่ 2
คู่สมรสจำเลยที่ 2
จำเลยที่ 3
คู่สมรสจำเลยที่ 3</v>
          </cell>
          <cell r="BX863" t="str">
            <v>3 5016 00136 96 6
3 5016 00137 53 9
1 5804 00152 68 5
3 5016 00136 87 7
3 5016 00136 03 6</v>
          </cell>
          <cell r="BY8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2340</v>
          </cell>
          <cell r="C864">
            <v>857</v>
          </cell>
          <cell r="D864">
            <v>30</v>
          </cell>
          <cell r="E864">
            <v>11</v>
          </cell>
          <cell r="F864">
            <v>2566</v>
          </cell>
          <cell r="G864">
            <v>800066722995</v>
          </cell>
          <cell r="H864" t="str">
            <v>นาง</v>
          </cell>
          <cell r="I864" t="str">
            <v>ศรีจันทร์</v>
          </cell>
          <cell r="J864" t="str">
            <v>นำมะ</v>
          </cell>
          <cell r="K864"/>
          <cell r="L864" t="str">
            <v>ฮอด</v>
          </cell>
          <cell r="M864" t="str">
            <v>เชียงใหม่ 3</v>
          </cell>
          <cell r="N864">
            <v>8</v>
          </cell>
          <cell r="O864" t="str">
            <v>สินเชื่อเพื่อการบริโภค</v>
          </cell>
          <cell r="P864" t="str">
            <v>1.บุคคลค้ำประกัน</v>
          </cell>
          <cell r="Q864">
            <v>47228.59</v>
          </cell>
          <cell r="R864">
            <v>4426.3900000000003</v>
          </cell>
          <cell r="S864" t="str">
            <v>จังหวัดฮอด</v>
          </cell>
          <cell r="T864" t="str">
            <v>ผบ.E153</v>
          </cell>
          <cell r="U864">
            <v>2565</v>
          </cell>
          <cell r="V864" t="str">
            <v>ผบ.E243</v>
          </cell>
          <cell r="W864">
            <v>2565</v>
          </cell>
          <cell r="X864"/>
          <cell r="Y864"/>
          <cell r="Z864"/>
          <cell r="AA864">
            <v>19</v>
          </cell>
          <cell r="AB864">
            <v>4</v>
          </cell>
          <cell r="AC864">
            <v>2565</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นางศรีจันทร์ นำมะ</v>
          </cell>
          <cell r="BU864">
            <v>883262011437</v>
          </cell>
          <cell r="BV864" t="str">
            <v>1.นางศรีจันทร์  นำมะ
2.นาววุฒิไกร  สร้อยฟ้า
3.นายชัชวัล  นำมะ</v>
          </cell>
          <cell r="BW864" t="str">
            <v>จำเลยที่ 1
จำเลยที่ 2
จำเลยที่ 3</v>
          </cell>
          <cell r="BX864" t="str">
            <v>3 5016 00167 92 6
1 5016 00111 84 3
3 5016 00165 94 0</v>
          </cell>
          <cell r="BY8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2341</v>
          </cell>
          <cell r="C865">
            <v>858</v>
          </cell>
          <cell r="D865">
            <v>30</v>
          </cell>
          <cell r="E865">
            <v>11</v>
          </cell>
          <cell r="F865">
            <v>2566</v>
          </cell>
          <cell r="G865">
            <v>800072349940</v>
          </cell>
          <cell r="H865" t="str">
            <v>นาง</v>
          </cell>
          <cell r="I865" t="str">
            <v>เกตุแก้ว</v>
          </cell>
          <cell r="J865" t="str">
            <v>สิงห์โต</v>
          </cell>
          <cell r="K865"/>
          <cell r="L865" t="str">
            <v>ฮอด</v>
          </cell>
          <cell r="M865" t="str">
            <v>เชียงใหม่ 3</v>
          </cell>
          <cell r="N865">
            <v>8</v>
          </cell>
          <cell r="O865" t="str">
            <v>สินเชื่อเพื่อการบริโภค</v>
          </cell>
          <cell r="P865" t="str">
            <v>1.บุคคลค้ำประกัน</v>
          </cell>
          <cell r="Q865">
            <v>96906.73</v>
          </cell>
          <cell r="R865">
            <v>24144.68</v>
          </cell>
          <cell r="S865" t="str">
            <v>จังหวัดฮอด</v>
          </cell>
          <cell r="T865" t="str">
            <v>ผบ.E417</v>
          </cell>
          <cell r="U865">
            <v>2565</v>
          </cell>
          <cell r="V865" t="str">
            <v>ผบ.E445</v>
          </cell>
          <cell r="W865">
            <v>2565</v>
          </cell>
          <cell r="X865">
            <v>18</v>
          </cell>
          <cell r="Y865">
            <v>7</v>
          </cell>
          <cell r="Z865">
            <v>2565</v>
          </cell>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นางเกตุแก้ว สิงห์โต</v>
          </cell>
          <cell r="BU865">
            <v>888164010548</v>
          </cell>
          <cell r="BV865" t="str">
            <v>1.นางเกตุแก้ว  สิงโต
2.นายสุวรรณ์  สิงโต
3.นางยุพา  วงค์แก้ว
4.นายนพดล  วงค์แก้ว
5.นายเกรียงศักดิ์  ลูนใฝ</v>
          </cell>
          <cell r="BW865" t="str">
            <v>จำเลยที่ 1
คู่สมรสจำเลยที่ 1
จำเลยที่ 2
คู่สมรสจำเลยที่ 2
จำเลยที่ 3</v>
          </cell>
          <cell r="BX865" t="str">
            <v>3 5016 00137 51 2
3 5016 00137 50 4
5 5016 01042 11 2
3 5010 00288 20 0
3 5016 00136 52 4</v>
          </cell>
          <cell r="BY865" t="e">
            <v>#NAME?</v>
          </cell>
          <cell r="BZ865" t="str">
            <v>ไม่พบทรัพย์</v>
          </cell>
          <cell r="CA865"/>
          <cell r="CB865"/>
          <cell r="CC865"/>
          <cell r="CD865"/>
          <cell r="CE865"/>
          <cell r="CF865"/>
          <cell r="CG865"/>
          <cell r="CH865"/>
          <cell r="CI865"/>
          <cell r="CJ865"/>
          <cell r="CK865"/>
          <cell r="CL865"/>
          <cell r="CM865"/>
          <cell r="CN865"/>
          <cell r="CO865"/>
        </row>
        <row r="866">
          <cell r="B866">
            <v>2342</v>
          </cell>
          <cell r="C866">
            <v>859</v>
          </cell>
          <cell r="D866">
            <v>30</v>
          </cell>
          <cell r="E866">
            <v>11</v>
          </cell>
          <cell r="F866">
            <v>2566</v>
          </cell>
          <cell r="G866">
            <v>800090501654</v>
          </cell>
          <cell r="H866" t="str">
            <v>นางสาว</v>
          </cell>
          <cell r="I866" t="str">
            <v>หฤทัย</v>
          </cell>
          <cell r="J866" t="str">
            <v>ขันทัง</v>
          </cell>
          <cell r="K866"/>
          <cell r="L866" t="str">
            <v>ฮอด</v>
          </cell>
          <cell r="M866" t="str">
            <v>เชียงใหม่ 3</v>
          </cell>
          <cell r="N866">
            <v>8</v>
          </cell>
          <cell r="O866" t="str">
            <v>สินเชื่อเพื่อการบริโภค</v>
          </cell>
          <cell r="P866" t="str">
            <v>1.บุคคลค้ำประกัน</v>
          </cell>
          <cell r="Q866">
            <v>31483.360000000001</v>
          </cell>
          <cell r="R866">
            <v>8657.81</v>
          </cell>
          <cell r="S866" t="str">
            <v>จังหวัดฮอด</v>
          </cell>
          <cell r="T866" t="str">
            <v>ผบ.E716</v>
          </cell>
          <cell r="U866">
            <v>2565</v>
          </cell>
          <cell r="V866" t="str">
            <v>ผบ.E803</v>
          </cell>
          <cell r="W866">
            <v>2565</v>
          </cell>
          <cell r="X866">
            <v>12</v>
          </cell>
          <cell r="Y866">
            <v>7</v>
          </cell>
          <cell r="Z866">
            <v>2565</v>
          </cell>
          <cell r="AA866">
            <v>25</v>
          </cell>
          <cell r="AB866">
            <v>10</v>
          </cell>
          <cell r="AC866">
            <v>2565</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นางสาวหฤทัย ขันทัง</v>
          </cell>
          <cell r="BU866">
            <v>888165010081</v>
          </cell>
          <cell r="BV866" t="str">
            <v>1.นางสาวหฤทัย  ขันทัง
2.นางอรุณี  วรรณภีระ
3.นายเพชร  วรรณภีระ
4.นางสาวทับทิม  จันทร์แก้ว
5.นายอ่อนศรี  ขันแก้ว</v>
          </cell>
          <cell r="BW866" t="str">
            <v>จำเลยที่ 1
จำเลยที่ 2 
คู่สมรสจำเลยที่ 2
จำเลยที่ 3
คู่สมรสจำเลยที่ 3</v>
          </cell>
          <cell r="BX866" t="str">
            <v>1 5016 00110 10 3
3 5016 00076 38 6
3 5016 00080 45 2
3 5016 00080 60 0
3 4305 00745 99 5</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2343</v>
          </cell>
          <cell r="C867">
            <v>860</v>
          </cell>
          <cell r="D867">
            <v>30</v>
          </cell>
          <cell r="E867">
            <v>11</v>
          </cell>
          <cell r="F867">
            <v>2566</v>
          </cell>
          <cell r="G867">
            <v>800018360423</v>
          </cell>
          <cell r="H867" t="str">
            <v>นาย</v>
          </cell>
          <cell r="I867" t="str">
            <v>ธีระพงษ์</v>
          </cell>
          <cell r="J867" t="str">
            <v>แก้ววงค์วาน</v>
          </cell>
          <cell r="K867"/>
          <cell r="L867" t="str">
            <v>สารภี</v>
          </cell>
          <cell r="M867" t="str">
            <v>เชียงใหม่ 3</v>
          </cell>
          <cell r="N867">
            <v>8</v>
          </cell>
          <cell r="O867" t="str">
            <v>-</v>
          </cell>
          <cell r="P867" t="str">
            <v>1.บุคคลค้ำประกัน</v>
          </cell>
          <cell r="Q867">
            <v>47228.59</v>
          </cell>
          <cell r="R867">
            <v>4426.3900000000003</v>
          </cell>
          <cell r="S867" t="str">
            <v>จังหวัดฮอด</v>
          </cell>
          <cell r="T867" t="str">
            <v>ผบ.615</v>
          </cell>
          <cell r="U867">
            <v>2558</v>
          </cell>
          <cell r="V867" t="str">
            <v>ผบ.74</v>
          </cell>
          <cell r="W867">
            <v>2559</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นายธีระพงษ์ แก้ววงค์วาน</v>
          </cell>
          <cell r="BU867" t="str">
            <v>-</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2344</v>
          </cell>
          <cell r="C868">
            <v>861</v>
          </cell>
          <cell r="D868">
            <v>30</v>
          </cell>
          <cell r="E868">
            <v>11</v>
          </cell>
          <cell r="F868">
            <v>2566</v>
          </cell>
          <cell r="G868">
            <v>800035945214</v>
          </cell>
          <cell r="H868" t="str">
            <v>นาย</v>
          </cell>
          <cell r="I868" t="str">
            <v>สอน</v>
          </cell>
          <cell r="J868" t="str">
            <v>สุริยงค์</v>
          </cell>
          <cell r="K868"/>
          <cell r="L868" t="str">
            <v>ฝาง</v>
          </cell>
          <cell r="M868" t="str">
            <v>เชียงใหม่ 2</v>
          </cell>
          <cell r="N868">
            <v>8</v>
          </cell>
          <cell r="O868" t="str">
            <v>สินเชื่อพัฒนาองค์กรชุมชน</v>
          </cell>
          <cell r="P868" t="str">
            <v>1.บุคคลค้ำประกัน</v>
          </cell>
          <cell r="Q868">
            <v>96906.73</v>
          </cell>
          <cell r="R868">
            <v>24144.68</v>
          </cell>
          <cell r="S868" t="str">
            <v>จังหวัดฝาง</v>
          </cell>
          <cell r="T868" t="str">
            <v>ผบ.1876</v>
          </cell>
          <cell r="U868">
            <v>2562</v>
          </cell>
          <cell r="V868" t="str">
            <v>ผบ.334</v>
          </cell>
          <cell r="W868">
            <v>2563</v>
          </cell>
          <cell r="X868">
            <v>11</v>
          </cell>
          <cell r="Y868">
            <v>2</v>
          </cell>
          <cell r="Z868">
            <v>2563</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300</v>
          </cell>
          <cell r="BD868">
            <v>10</v>
          </cell>
          <cell r="BE868">
            <v>6</v>
          </cell>
          <cell r="BF868">
            <v>2567</v>
          </cell>
          <cell r="BG868">
            <v>0</v>
          </cell>
          <cell r="BH868" t="str">
            <v>-</v>
          </cell>
          <cell r="BI868" t="str">
            <v>-</v>
          </cell>
          <cell r="BJ868" t="str">
            <v>-</v>
          </cell>
          <cell r="BK868">
            <v>0</v>
          </cell>
          <cell r="BL868">
            <v>220</v>
          </cell>
          <cell r="BM868">
            <v>0</v>
          </cell>
          <cell r="BN868" t="str">
            <v/>
          </cell>
          <cell r="BO868" t="str">
            <v/>
          </cell>
          <cell r="BP868" t="str">
            <v/>
          </cell>
          <cell r="BQ868" t="str">
            <v>-</v>
          </cell>
          <cell r="BR868" t="str">
            <v>-</v>
          </cell>
          <cell r="BS868" t="str">
            <v>-</v>
          </cell>
          <cell r="BT868" t="str">
            <v>นายสอน สุริยงค์</v>
          </cell>
          <cell r="BU868">
            <v>0</v>
          </cell>
          <cell r="BV868" t="str">
            <v>นายสอน  สุริยงค์</v>
          </cell>
          <cell r="BW868" t="str">
            <v>จำเลยที่ 1</v>
          </cell>
          <cell r="BX868" t="str">
            <v>3 5603 00285 73 6</v>
          </cell>
          <cell r="BY868" t="str">
            <v>-ไม่พบว่ามีกรรมสิทธิ์ในที่ดิน อ.ฝาง  จ.เชียงใหม่</v>
          </cell>
          <cell r="BZ868" t="str">
            <v>ไม่พบทรัพย์</v>
          </cell>
          <cell r="CA868"/>
          <cell r="CB868">
            <v>1</v>
          </cell>
          <cell r="CC868"/>
          <cell r="CD868"/>
          <cell r="CE868"/>
          <cell r="CF868"/>
          <cell r="CG868"/>
          <cell r="CH868"/>
          <cell r="CI868"/>
          <cell r="CJ868"/>
          <cell r="CK868"/>
          <cell r="CL868"/>
          <cell r="CM868"/>
          <cell r="CN868"/>
          <cell r="CO868"/>
        </row>
        <row r="869">
          <cell r="B869">
            <v>2345</v>
          </cell>
          <cell r="C869">
            <v>862</v>
          </cell>
          <cell r="D869">
            <v>19</v>
          </cell>
          <cell r="E869">
            <v>12</v>
          </cell>
          <cell r="F869">
            <v>2566</v>
          </cell>
          <cell r="G869">
            <v>800082176655</v>
          </cell>
          <cell r="H869" t="str">
            <v>นางสาว</v>
          </cell>
          <cell r="I869" t="str">
            <v xml:space="preserve">กชพร  </v>
          </cell>
          <cell r="J869" t="str">
            <v>จันทร์ศิริ</v>
          </cell>
          <cell r="K869">
            <v>1509900773121</v>
          </cell>
          <cell r="L869" t="str">
            <v>อมก๋อย</v>
          </cell>
          <cell r="M869" t="str">
            <v>เชียงใหม่ 3</v>
          </cell>
          <cell r="N869">
            <v>8</v>
          </cell>
          <cell r="O869" t="str">
            <v>ธนาคารประชาชน</v>
          </cell>
          <cell r="P869" t="str">
            <v>1.บุคคลค้ำประกัน</v>
          </cell>
          <cell r="Q869">
            <v>125000</v>
          </cell>
          <cell r="R869">
            <v>32794.47</v>
          </cell>
          <cell r="S869" t="str">
            <v>แขวงเชียงใหม่</v>
          </cell>
          <cell r="T869" t="str">
            <v>ผบE1666</v>
          </cell>
          <cell r="U869">
            <v>2564</v>
          </cell>
          <cell r="V869" t="str">
            <v>ผบE2401</v>
          </cell>
          <cell r="W869">
            <v>2564</v>
          </cell>
          <cell r="X869"/>
          <cell r="Y869"/>
          <cell r="Z869"/>
          <cell r="AA869">
            <v>8</v>
          </cell>
          <cell r="AB869">
            <v>9</v>
          </cell>
          <cell r="AC869">
            <v>2566</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 25/03/67//ลงผล 15/5/67//รายงานผล31/5/67</v>
          </cell>
          <cell r="BC869" t="str">
            <v/>
          </cell>
          <cell r="BD869" t="str">
            <v/>
          </cell>
          <cell r="BE869" t="str">
            <v/>
          </cell>
          <cell r="BF869" t="str">
            <v/>
          </cell>
          <cell r="BG869" t="str">
            <v/>
          </cell>
          <cell r="BH869" t="str">
            <v/>
          </cell>
          <cell r="BI869" t="str">
            <v/>
          </cell>
          <cell r="BJ869" t="str">
            <v/>
          </cell>
          <cell r="BK869" t="str">
            <v/>
          </cell>
          <cell r="BL869" t="str">
            <v/>
          </cell>
          <cell r="BM869" t="str">
            <v/>
          </cell>
          <cell r="BN869" t="str">
            <v/>
          </cell>
          <cell r="BO869" t="str">
            <v/>
          </cell>
          <cell r="BP869" t="str">
            <v/>
          </cell>
          <cell r="BQ869" t="str">
            <v/>
          </cell>
          <cell r="BR869" t="str">
            <v/>
          </cell>
          <cell r="BS869" t="str">
            <v/>
          </cell>
          <cell r="BT869" t="str">
            <v>นางสาวกชพร   จันทร์ศิริ</v>
          </cell>
          <cell r="BU869">
            <v>883263011072</v>
          </cell>
          <cell r="BV869" t="str">
            <v>1.นางสาวกชพร จันทร์ศิริ
2.นางนิลวรรณ วรรณปัน
3.นางสาวอัญชลี จีระกัน</v>
          </cell>
          <cell r="BW869" t="str">
            <v>จำเลยที่ 1
จำเลยที่ 2
จำเลยที่ 3</v>
          </cell>
          <cell r="BX869" t="str">
            <v xml:space="preserve">1-5099-00773-12-1
3-5010-00145-54-9
3-5106-00301-25-7
</v>
          </cell>
          <cell r="BY8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69" t="str">
            <v>พบ</v>
          </cell>
          <cell r="CA869"/>
          <cell r="CB869">
            <v>3</v>
          </cell>
          <cell r="CC869"/>
          <cell r="CD869"/>
          <cell r="CE869"/>
          <cell r="CF869"/>
          <cell r="CG869"/>
          <cell r="CH869"/>
          <cell r="CI869"/>
          <cell r="CJ869"/>
          <cell r="CK869"/>
          <cell r="CL869"/>
          <cell r="CM869"/>
          <cell r="CN869"/>
          <cell r="CO869"/>
        </row>
        <row r="870">
          <cell r="B870">
            <v>2346</v>
          </cell>
          <cell r="C870">
            <v>863</v>
          </cell>
          <cell r="D870">
            <v>19</v>
          </cell>
          <cell r="E870">
            <v>12</v>
          </cell>
          <cell r="F870">
            <v>2566</v>
          </cell>
          <cell r="G870">
            <v>800080202404</v>
          </cell>
          <cell r="H870" t="str">
            <v>นาย</v>
          </cell>
          <cell r="I870" t="str">
            <v>ธีรยุทธ</v>
          </cell>
          <cell r="J870" t="str">
            <v>เมืองมา</v>
          </cell>
          <cell r="K870">
            <v>1501600004079</v>
          </cell>
          <cell r="L870" t="str">
            <v>อมก๋อย</v>
          </cell>
          <cell r="M870" t="str">
            <v>เชียงใหม่ 3</v>
          </cell>
          <cell r="N870">
            <v>8</v>
          </cell>
          <cell r="O870" t="str">
            <v>ธนาคารประชาชน</v>
          </cell>
          <cell r="P870" t="str">
            <v>1.บุคคลค้ำประกัน</v>
          </cell>
          <cell r="Q870">
            <v>61108</v>
          </cell>
          <cell r="R870">
            <v>15726.4</v>
          </cell>
          <cell r="S870" t="str">
            <v>จังหวัดฮอด</v>
          </cell>
          <cell r="T870" t="str">
            <v>ผบE342</v>
          </cell>
          <cell r="U870">
            <v>2563</v>
          </cell>
          <cell r="V870" t="str">
            <v>ผบE1827</v>
          </cell>
          <cell r="W870">
            <v>2563</v>
          </cell>
          <cell r="X870"/>
          <cell r="Y870"/>
          <cell r="Z870"/>
          <cell r="AA870">
            <v>20</v>
          </cell>
          <cell r="AB870">
            <v>8</v>
          </cell>
          <cell r="AC870">
            <v>2563</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25/03/67//ลงผล3/4/67//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นายธีรยุทธ เมืองมา</v>
          </cell>
          <cell r="BU870">
            <v>883263011062</v>
          </cell>
          <cell r="BV870"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0" t="str">
            <v xml:space="preserve">จำเลยที่ 1
คู่สมรสจำเลยที่ 1
จำเลยที่ 2
คู่สมรสจำเลยที่ 2
จำเลยที่ 3
</v>
          </cell>
          <cell r="BX870" t="str">
            <v>1-5016-00004-07-9
5-1301-99005-89-3
3-5016-00175-14-7
3-5016-00176-77-1
1-5016-00054-22-0</v>
          </cell>
          <cell r="BY870"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0" t="str">
            <v>พบ</v>
          </cell>
          <cell r="CA870"/>
          <cell r="CB870">
            <v>5</v>
          </cell>
          <cell r="CC870"/>
          <cell r="CD870"/>
          <cell r="CE870"/>
          <cell r="CF870"/>
          <cell r="CG870"/>
          <cell r="CH870"/>
          <cell r="CI870"/>
          <cell r="CJ870"/>
          <cell r="CK870"/>
          <cell r="CL870"/>
          <cell r="CM870"/>
          <cell r="CN870"/>
          <cell r="CO870"/>
        </row>
        <row r="871">
          <cell r="B871">
            <v>2347</v>
          </cell>
          <cell r="C871">
            <v>864</v>
          </cell>
          <cell r="D871">
            <v>19</v>
          </cell>
          <cell r="E871">
            <v>12</v>
          </cell>
          <cell r="F871">
            <v>2566</v>
          </cell>
          <cell r="G871">
            <v>800068059974</v>
          </cell>
          <cell r="H871" t="str">
            <v>นาย</v>
          </cell>
          <cell r="I871" t="str">
            <v>ศุภวัฒน์</v>
          </cell>
          <cell r="J871" t="str">
            <v>สุจิตพงษ์</v>
          </cell>
          <cell r="K871">
            <v>5501800050484</v>
          </cell>
          <cell r="L871" t="str">
            <v>อมก๋อย</v>
          </cell>
          <cell r="M871" t="str">
            <v>เชียงใหม่ 3</v>
          </cell>
          <cell r="N871">
            <v>8</v>
          </cell>
          <cell r="O871" t="str">
            <v>ธนาคารประชาชน</v>
          </cell>
          <cell r="P871" t="str">
            <v>1.บุคคลค้ำประกัน</v>
          </cell>
          <cell r="Q871">
            <v>83332</v>
          </cell>
          <cell r="R871">
            <v>42851.96</v>
          </cell>
          <cell r="S871" t="str">
            <v>จังหวัดฮอด</v>
          </cell>
          <cell r="T871" t="str">
            <v>ผบE337</v>
          </cell>
          <cell r="U871">
            <v>2563</v>
          </cell>
          <cell r="V871" t="str">
            <v>ผบE1777</v>
          </cell>
          <cell r="W871">
            <v>2563</v>
          </cell>
          <cell r="X871">
            <v>19</v>
          </cell>
          <cell r="Y871">
            <v>8</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นายศุภวัฒน์ สุจิตพงษ์</v>
          </cell>
          <cell r="BU871">
            <v>883263011074</v>
          </cell>
          <cell r="BV871" t="str">
            <v>1.นายศุภวัฒน์ สุจิตพงษ์
2.นางสาวสุพร สุจิตพงษ์
3.นายประเสริฐ วางค้ามูล</v>
          </cell>
          <cell r="BW871" t="str">
            <v>จำเลยที่ 1
จำเลยที่ 2
จำเลยที่ 3</v>
          </cell>
          <cell r="BX871" t="str">
            <v>5-5018-00050-48-4
1-5018-00079-60-9
3-5018-00041-96-9</v>
          </cell>
          <cell r="BY8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1" t="str">
            <v>ไม่พบ</v>
          </cell>
          <cell r="CA871"/>
          <cell r="CB871">
            <v>3</v>
          </cell>
          <cell r="CC871"/>
          <cell r="CD871"/>
          <cell r="CE871"/>
          <cell r="CF871"/>
          <cell r="CG871"/>
          <cell r="CH871"/>
          <cell r="CI871"/>
          <cell r="CJ871"/>
          <cell r="CK871"/>
          <cell r="CL871"/>
          <cell r="CM871"/>
          <cell r="CN871"/>
          <cell r="CO871"/>
        </row>
        <row r="872">
          <cell r="B872">
            <v>2348</v>
          </cell>
          <cell r="C872">
            <v>865</v>
          </cell>
          <cell r="D872">
            <v>19</v>
          </cell>
          <cell r="E872">
            <v>12</v>
          </cell>
          <cell r="F872">
            <v>2566</v>
          </cell>
          <cell r="G872">
            <v>800050313603</v>
          </cell>
          <cell r="H872" t="str">
            <v>นาย</v>
          </cell>
          <cell r="I872" t="str">
            <v>หน่อปิ</v>
          </cell>
          <cell r="J872" t="str">
            <v>ศุภรนานา</v>
          </cell>
          <cell r="K872">
            <v>2501800023407</v>
          </cell>
          <cell r="L872" t="str">
            <v>อมก๋อย</v>
          </cell>
          <cell r="M872" t="str">
            <v>เชียงใหม่ 3</v>
          </cell>
          <cell r="N872">
            <v>8</v>
          </cell>
          <cell r="O872" t="str">
            <v>ธนาคารประชาชน</v>
          </cell>
          <cell r="P872" t="str">
            <v>1.บุคคลค้ำประกัน</v>
          </cell>
          <cell r="Q872">
            <v>90624.81</v>
          </cell>
          <cell r="R872">
            <v>28945.31</v>
          </cell>
          <cell r="S872" t="str">
            <v>จังหวัดฮอด</v>
          </cell>
          <cell r="T872" t="str">
            <v>ผบE347</v>
          </cell>
          <cell r="U872">
            <v>2563</v>
          </cell>
          <cell r="V872" t="str">
            <v>ผบE187</v>
          </cell>
          <cell r="W872">
            <v>2563</v>
          </cell>
          <cell r="X872">
            <v>19</v>
          </cell>
          <cell r="Y872">
            <v>8</v>
          </cell>
          <cell r="Z872">
            <v>2563</v>
          </cell>
          <cell r="AA872">
            <v>20</v>
          </cell>
          <cell r="AB872">
            <v>8</v>
          </cell>
          <cell r="AC872">
            <v>2563</v>
          </cell>
          <cell r="BB872" t="str">
            <v>สืบทรัพย์ 25/03/67//ลงผล2/4/67//รายงานผล2/4/67//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นายหน่อปิ ศุภรนานา</v>
          </cell>
          <cell r="BU872">
            <v>883263011053</v>
          </cell>
          <cell r="BV872" t="str">
            <v>1.นายหน่อปิ  ศุภรนานา
2.นายปุ๊เง จั๋นสุข 
3.นางโสภา เบี่ยจันทร์ 
4.นายมอซียู นิยมทศ
5.นายตุ๊แฮ ไทเย</v>
          </cell>
          <cell r="BW872" t="str">
            <v>จำเลยที่ 1
จำเลยที่ 2
คู่สมรสจำเลยที่ 2
จำเลยที่ 3
จำเลยที่ 4</v>
          </cell>
          <cell r="BX872" t="str">
            <v>2-5018-00023-40-7
2-5018-00018-26-8
3-5018-00161-29-8
2-5018-00095-13-1
 5-5018-01141-80-7</v>
          </cell>
          <cell r="BY87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2" t="str">
            <v>ไม่พบ
ไม่พบ
ไม่พบ
ไม่พบ
ไม่พบ</v>
          </cell>
          <cell r="CB872">
            <v>5</v>
          </cell>
          <cell r="CC872"/>
          <cell r="CF872"/>
          <cell r="CK872"/>
        </row>
        <row r="873">
          <cell r="B873">
            <v>2349</v>
          </cell>
          <cell r="C873">
            <v>866</v>
          </cell>
          <cell r="D873">
            <v>19</v>
          </cell>
          <cell r="E873">
            <v>12</v>
          </cell>
          <cell r="F873">
            <v>2566</v>
          </cell>
          <cell r="G873">
            <v>800035418683</v>
          </cell>
          <cell r="H873" t="str">
            <v>จ่าสิบโท</v>
          </cell>
          <cell r="I873" t="str">
            <v>พิษณุ</v>
          </cell>
          <cell r="J873" t="str">
            <v>โพธิชัย</v>
          </cell>
          <cell r="K873">
            <v>3500900362952</v>
          </cell>
          <cell r="L873" t="str">
            <v>อมก๋อย</v>
          </cell>
          <cell r="M873" t="str">
            <v>เชียงใหม่ 3</v>
          </cell>
          <cell r="N873">
            <v>8</v>
          </cell>
          <cell r="O873" t="str">
            <v>ธนาคารประชาชน</v>
          </cell>
          <cell r="P873" t="str">
            <v>1.บุคคลค้ำประกัน</v>
          </cell>
          <cell r="Q873">
            <v>102737.09</v>
          </cell>
          <cell r="R873">
            <v>7899.5</v>
          </cell>
          <cell r="S873" t="str">
            <v>จังหวัดฮอด</v>
          </cell>
          <cell r="T873" t="str">
            <v>ผบE249</v>
          </cell>
          <cell r="U873">
            <v>2563</v>
          </cell>
          <cell r="V873" t="str">
            <v>ผบE1259</v>
          </cell>
          <cell r="W873">
            <v>2563</v>
          </cell>
          <cell r="AA873">
            <v>13</v>
          </cell>
          <cell r="AB873">
            <v>8</v>
          </cell>
          <cell r="AC873">
            <v>2563</v>
          </cell>
          <cell r="BB873" t="str">
            <v>สืบทรัพย์ครั้งที่หนึ่ง 22/03/67//ลงผล19/4/67//ลงผลคัดภาพลักษณ์17/5/2567//รายงานผล17/5/2567//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จ่าสิบโทพิษณุ โพธิชัย</v>
          </cell>
          <cell r="BU873">
            <v>883263011056</v>
          </cell>
          <cell r="BV873" t="str">
            <v>1.นายพิษณุ โพธิชัย
2.ว่าที่รต,หญิงอังคณา สุธาชัย
3.นายธวัชชัย สกุณาคีรี
4.นายปีกุนุ เลิศฤดี
5.นางคูจิ้ง เลิศฤดี</v>
          </cell>
          <cell r="BW873" t="str">
            <v>จำเลยที่ 1
คู่สมรสจำเลยที่ 1
จำเลยที่ 2
จำเลยที่ 3
คู่สมรสจำเลยที่ 3</v>
          </cell>
          <cell r="BX873" t="str">
            <v xml:space="preserve">3-5009-00362-95-2
1-5006-00081-90-1
3-5018-00162-96-1
3-5018-00014-79-1
3-5018-00014-46-5
</v>
          </cell>
          <cell r="BY873"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3" t="str">
            <v>พบ</v>
          </cell>
          <cell r="CB873">
            <v>5</v>
          </cell>
          <cell r="CC873"/>
          <cell r="CF873"/>
          <cell r="CK873"/>
        </row>
        <row r="874">
          <cell r="B874">
            <v>2350</v>
          </cell>
          <cell r="C874">
            <v>867</v>
          </cell>
          <cell r="D874">
            <v>19</v>
          </cell>
          <cell r="E874">
            <v>12</v>
          </cell>
          <cell r="F874">
            <v>2566</v>
          </cell>
          <cell r="G874">
            <v>800079975440</v>
          </cell>
          <cell r="H874" t="str">
            <v>นางสาว</v>
          </cell>
          <cell r="I874" t="str">
            <v>โยทะกา</v>
          </cell>
          <cell r="J874" t="str">
            <v>โนชัยวงค์</v>
          </cell>
          <cell r="K874">
            <v>1500900090662</v>
          </cell>
          <cell r="L874" t="str">
            <v>อมก๋อย</v>
          </cell>
          <cell r="M874" t="str">
            <v>เชียงใหม่ 3</v>
          </cell>
          <cell r="N874">
            <v>8</v>
          </cell>
          <cell r="O874" t="str">
            <v>ธนาคารประชาชน</v>
          </cell>
          <cell r="P874" t="str">
            <v>1.บุคคลค้ำประกัน</v>
          </cell>
          <cell r="Q874">
            <v>61325.43</v>
          </cell>
          <cell r="R874">
            <v>16658.47</v>
          </cell>
          <cell r="S874" t="str">
            <v>จังหวัดฝาง</v>
          </cell>
          <cell r="T874" t="str">
            <v>ผบE290</v>
          </cell>
          <cell r="U874">
            <v>2564</v>
          </cell>
          <cell r="V874" t="str">
            <v>ผบE640</v>
          </cell>
          <cell r="W874">
            <v>2564</v>
          </cell>
          <cell r="X874">
            <v>26</v>
          </cell>
          <cell r="Y874">
            <v>10</v>
          </cell>
          <cell r="Z874">
            <v>2564</v>
          </cell>
          <cell r="AA874">
            <v>13</v>
          </cell>
          <cell r="AB874">
            <v>8</v>
          </cell>
          <cell r="AC874">
            <v>2563</v>
          </cell>
          <cell r="BB874" t="str">
            <v>สืบทรัพย์ 22/1/67//ลงผลสืบทรัพย์26/3/67//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นางสาวโยทะกา โนชัยวงค์</v>
          </cell>
          <cell r="BU874">
            <v>883263011188</v>
          </cell>
          <cell r="BV874" t="str">
            <v>1.นางสาวโยทะกา   โนชัยวงค์
2.นางสาวดวงตา  ใฝ่การงานรุ่งเรือง
3.นางสาวพรทิพย์  คงอ้าย</v>
          </cell>
          <cell r="BW874" t="str">
            <v>จำเลยที่ 1
จำเลยที่ 2
จำเลยที่ 3</v>
          </cell>
          <cell r="BX874" t="str">
            <v>1-5009-00090-66-2
1-5804-00117-23-5
1-5804-00156-36-2</v>
          </cell>
          <cell r="BY874"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4" t="str">
            <v>ไม่พบ</v>
          </cell>
          <cell r="CB874">
            <v>3</v>
          </cell>
          <cell r="CC874"/>
          <cell r="CF874"/>
          <cell r="CK874"/>
        </row>
        <row r="875">
          <cell r="B875">
            <v>2351</v>
          </cell>
          <cell r="C875">
            <v>868</v>
          </cell>
          <cell r="D875">
            <v>19</v>
          </cell>
          <cell r="E875">
            <v>12</v>
          </cell>
          <cell r="F875">
            <v>2566</v>
          </cell>
          <cell r="G875">
            <v>800085206855</v>
          </cell>
          <cell r="H875" t="str">
            <v>นาย</v>
          </cell>
          <cell r="I875" t="str">
            <v>ศตวรรษ</v>
          </cell>
          <cell r="J875" t="str">
            <v>อกตัน</v>
          </cell>
          <cell r="K875">
            <v>1529900512808</v>
          </cell>
          <cell r="L875" t="str">
            <v>อมก๋อย</v>
          </cell>
          <cell r="M875" t="str">
            <v>เชียงใหม่ 3</v>
          </cell>
          <cell r="N875">
            <v>8</v>
          </cell>
          <cell r="O875" t="str">
            <v>ธนาคารประชาชน</v>
          </cell>
          <cell r="P875" t="str">
            <v>1.บุคคลค้ำประกัน</v>
          </cell>
          <cell r="Q875">
            <v>124636.03</v>
          </cell>
          <cell r="R875">
            <v>13265.89</v>
          </cell>
          <cell r="S875" t="str">
            <v>แขวงเชียงใหม่</v>
          </cell>
          <cell r="T875" t="str">
            <v>ผบE1029</v>
          </cell>
          <cell r="U875">
            <v>2563</v>
          </cell>
          <cell r="V875" t="str">
            <v>ผบE1330</v>
          </cell>
          <cell r="W875">
            <v>2563</v>
          </cell>
          <cell r="X875">
            <v>26</v>
          </cell>
          <cell r="Y875">
            <v>10</v>
          </cell>
          <cell r="Z875">
            <v>2564</v>
          </cell>
          <cell r="AA875">
            <v>29</v>
          </cell>
          <cell r="AB875">
            <v>9</v>
          </cell>
          <cell r="AC875">
            <v>2563</v>
          </cell>
          <cell r="BB875" t="str">
            <v>สืบทรัพย์ 22/03/67//ลงผล3/4/67//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นายศตวรรษ อกตัน</v>
          </cell>
          <cell r="BU875">
            <v>883263011190</v>
          </cell>
          <cell r="BV875" t="str">
            <v>1.นายศตวรรษ อกตัน 
2.นางสาวนุชวรา พ่วงแย้ม
3.นางสาวศิรานี พยาเรือน
4.นายณัฐกร ใสแสง</v>
          </cell>
          <cell r="BW875" t="str">
            <v xml:space="preserve">จำเลยที่ 1
จำเลยที่ 2
จำเลยที่ 3
คู่สมรสจำเลยที่ 3
</v>
          </cell>
          <cell r="BX875" t="str">
            <v>1-5299-00512-80-8
1-5201-00096-21-6
1-5099-00940-77-0
1-5099-00960-63-1</v>
          </cell>
          <cell r="BY875"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5" t="str">
            <v>พบ</v>
          </cell>
          <cell r="CB875">
            <v>4</v>
          </cell>
          <cell r="CC875"/>
          <cell r="CF875"/>
          <cell r="CK875"/>
        </row>
        <row r="876">
          <cell r="B876">
            <v>2352</v>
          </cell>
          <cell r="C876">
            <v>869</v>
          </cell>
          <cell r="D876">
            <v>19</v>
          </cell>
          <cell r="E876">
            <v>12</v>
          </cell>
          <cell r="F876">
            <v>2566</v>
          </cell>
          <cell r="G876">
            <v>800085798166</v>
          </cell>
          <cell r="H876" t="str">
            <v>นาย</v>
          </cell>
          <cell r="I876" t="str">
            <v>กวีณัท</v>
          </cell>
          <cell r="J876" t="str">
            <v>เธียรธนดิช</v>
          </cell>
          <cell r="K876">
            <v>3620600362034</v>
          </cell>
          <cell r="L876" t="str">
            <v>อมก๋อย</v>
          </cell>
          <cell r="M876" t="str">
            <v>เชียงใหม่ 3</v>
          </cell>
          <cell r="N876">
            <v>8</v>
          </cell>
          <cell r="O876" t="str">
            <v>ธนาคารประชาชน</v>
          </cell>
          <cell r="P876" t="str">
            <v>1.บุคคลค้ำประกัน</v>
          </cell>
          <cell r="Q876">
            <v>181244</v>
          </cell>
          <cell r="R876">
            <v>23380.6</v>
          </cell>
          <cell r="S876" t="str">
            <v>แขวงเชียงใหม่</v>
          </cell>
          <cell r="T876" t="str">
            <v>ผบE1034</v>
          </cell>
          <cell r="U876">
            <v>2563</v>
          </cell>
          <cell r="V876" t="str">
            <v>ผบE1356</v>
          </cell>
          <cell r="W876">
            <v>2563</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นายกวีณัท เธียรธนดิช</v>
          </cell>
          <cell r="BU876">
            <v>883263011058</v>
          </cell>
          <cell r="BV876" t="str">
            <v>1.นายกวีนัท เธียธนดิช
2.นางวีระเพ็ญ ปักกาเวสา
3.นางสาวจินต์กัญยา ศศิกำชนม์</v>
          </cell>
          <cell r="BW876" t="str">
            <v>จำเลยที่ 1
คู่สมรสจำเลยที่ 1
จำเลยที่ 2</v>
          </cell>
          <cell r="BX876" t="str">
            <v>3-2606-00362-03-4
3-4410-00259-68-5
3-5099-00254-75-9</v>
          </cell>
          <cell r="BY876"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6" t="str">
            <v>พบ</v>
          </cell>
          <cell r="CB876">
            <v>3</v>
          </cell>
          <cell r="CC876"/>
          <cell r="CF876"/>
          <cell r="CK876"/>
        </row>
        <row r="877">
          <cell r="B877">
            <v>2353</v>
          </cell>
          <cell r="C877">
            <v>870</v>
          </cell>
          <cell r="D877">
            <v>19</v>
          </cell>
          <cell r="E877">
            <v>12</v>
          </cell>
          <cell r="F877">
            <v>2566</v>
          </cell>
          <cell r="G877">
            <v>800085915828</v>
          </cell>
          <cell r="H877" t="str">
            <v>นางสาว</v>
          </cell>
          <cell r="I877" t="str">
            <v>เจนจิรา</v>
          </cell>
          <cell r="J877" t="str">
            <v>สีขวา</v>
          </cell>
          <cell r="K877">
            <v>1501800059811</v>
          </cell>
          <cell r="L877" t="str">
            <v>อมก๋อย</v>
          </cell>
          <cell r="M877" t="str">
            <v>เชียงใหม่ 3</v>
          </cell>
          <cell r="N877">
            <v>8</v>
          </cell>
          <cell r="O877" t="str">
            <v>ธนาคารประชาชน</v>
          </cell>
          <cell r="P877" t="str">
            <v>1.บุคคลค้ำประกัน</v>
          </cell>
          <cell r="Q877">
            <v>72220</v>
          </cell>
          <cell r="R877">
            <v>13300.32</v>
          </cell>
          <cell r="S877" t="str">
            <v>จังหวัดฮอด</v>
          </cell>
          <cell r="T877" t="str">
            <v>ผบE344</v>
          </cell>
          <cell r="U877">
            <v>2563</v>
          </cell>
          <cell r="V877" t="str">
            <v>ผบE184</v>
          </cell>
          <cell r="W877">
            <v>2563</v>
          </cell>
          <cell r="X877">
            <v>20</v>
          </cell>
          <cell r="Y877">
            <v>8</v>
          </cell>
          <cell r="Z877">
            <v>2563</v>
          </cell>
          <cell r="AA877">
            <v>29</v>
          </cell>
          <cell r="AB877">
            <v>9</v>
          </cell>
          <cell r="AC877">
            <v>2563</v>
          </cell>
          <cell r="BB877" t="str">
            <v>สืบทรัพย์ 22/1/67//ลงผลสืบทรัพย์ 26/3/67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นางสาวเจนจิรา สีขวา</v>
          </cell>
          <cell r="BU877">
            <v>883263011059</v>
          </cell>
          <cell r="BV877" t="str">
            <v>1.นางสาวเจนจิรา  สีขวา 
2.นางวันดา  เอโหย่
3.นาจำรัส  เอโหย่</v>
          </cell>
          <cell r="BW877" t="str">
            <v>จำเลยที่ 1
จำเลยที่ 2
คู่สมรสจำเลยที่ 2</v>
          </cell>
          <cell r="BX877" t="str">
            <v>1-5018-00059-81-1
3-5018-00003-14-5
3-5018-00001-87-8</v>
          </cell>
          <cell r="BY877"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7" t="str">
            <v>ไม่พบ</v>
          </cell>
          <cell r="CB877">
            <v>3</v>
          </cell>
          <cell r="CC877"/>
          <cell r="CF877"/>
          <cell r="CK877"/>
        </row>
        <row r="878">
          <cell r="B878">
            <v>2354</v>
          </cell>
          <cell r="C878">
            <v>871</v>
          </cell>
          <cell r="D878">
            <v>19</v>
          </cell>
          <cell r="E878">
            <v>12</v>
          </cell>
          <cell r="F878">
            <v>2566</v>
          </cell>
          <cell r="G878">
            <v>800094197244</v>
          </cell>
          <cell r="H878" t="str">
            <v>นาย</v>
          </cell>
          <cell r="I878" t="str">
            <v>ประเวช</v>
          </cell>
          <cell r="J878" t="str">
            <v>เบญญาบุษกร</v>
          </cell>
          <cell r="K878">
            <v>5501801123931</v>
          </cell>
          <cell r="L878" t="str">
            <v>อมก๋ฮย</v>
          </cell>
          <cell r="M878" t="str">
            <v>เชียงใหม่ 3</v>
          </cell>
          <cell r="N878">
            <v>8</v>
          </cell>
          <cell r="O878" t="str">
            <v>ธนาคารประชาชน</v>
          </cell>
          <cell r="P878" t="str">
            <v>1.บุคคลค้ำประกัน</v>
          </cell>
          <cell r="Q878">
            <v>44627.67</v>
          </cell>
          <cell r="R878">
            <v>3434.86</v>
          </cell>
          <cell r="S878" t="str">
            <v>จังหวัดฮอด</v>
          </cell>
          <cell r="T878" t="str">
            <v>ผบE336</v>
          </cell>
          <cell r="U878">
            <v>2563</v>
          </cell>
          <cell r="V878" t="str">
            <v>ผบE176</v>
          </cell>
          <cell r="W878">
            <v>2563</v>
          </cell>
          <cell r="X878">
            <v>20</v>
          </cell>
          <cell r="Y878">
            <v>8</v>
          </cell>
          <cell r="Z878">
            <v>2563</v>
          </cell>
          <cell r="AA878">
            <v>19</v>
          </cell>
          <cell r="AB878">
            <v>8</v>
          </cell>
          <cell r="AC878">
            <v>2563</v>
          </cell>
          <cell r="BB878" t="str">
            <v>สืบทรัพย์ 25/04/67//ลงผล 10/5/67//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นายประเวช เบญญาบุษกร</v>
          </cell>
          <cell r="BU878">
            <v>883263011189</v>
          </cell>
          <cell r="BV878" t="str">
            <v>1.นายประเวช เบญญาบุษกร
2.นางจะปือ อำรุงสาคร
3.นางสาวสุดสวย อำรุงสาคร</v>
          </cell>
          <cell r="BW878" t="str">
            <v xml:space="preserve">จำเลยที่ 1
จำเลยที่ 2
จำเลยที่ 3
</v>
          </cell>
          <cell r="BX878" t="str">
            <v xml:space="preserve">5-5018-01123-93-1
5-5018-00033-44-0
2-5018-01151-83-2
</v>
          </cell>
          <cell r="BY87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8" t="str">
            <v>ไม่พบ</v>
          </cell>
          <cell r="CB878">
            <v>3</v>
          </cell>
          <cell r="CC878"/>
          <cell r="CF878"/>
          <cell r="CK878"/>
        </row>
        <row r="879">
          <cell r="B879">
            <v>2355</v>
          </cell>
          <cell r="C879">
            <v>872</v>
          </cell>
          <cell r="D879">
            <v>19</v>
          </cell>
          <cell r="E879">
            <v>12</v>
          </cell>
          <cell r="F879">
            <v>2566</v>
          </cell>
          <cell r="G879">
            <v>800063377934</v>
          </cell>
          <cell r="H879" t="str">
            <v>นางสาว</v>
          </cell>
          <cell r="I879" t="str">
            <v>พิไลลักษณ์</v>
          </cell>
          <cell r="J879" t="str">
            <v>ปัญญาหนิ้ว</v>
          </cell>
          <cell r="K879">
            <v>5501801123931</v>
          </cell>
          <cell r="L879" t="str">
            <v>จอมทอง</v>
          </cell>
          <cell r="M879" t="str">
            <v>เชียงใหม่ 3</v>
          </cell>
          <cell r="N879">
            <v>8</v>
          </cell>
          <cell r="O879" t="str">
            <v>พัฒนาองค์กรชุมชน</v>
          </cell>
          <cell r="P879" t="str">
            <v>1.บุคคลค้ำประกัน</v>
          </cell>
          <cell r="Q879">
            <v>34418.46</v>
          </cell>
          <cell r="R879">
            <v>17504.47</v>
          </cell>
          <cell r="S879" t="str">
            <v>จังหวัดฮอด</v>
          </cell>
          <cell r="T879" t="str">
            <v>ผบE188</v>
          </cell>
          <cell r="U879">
            <v>2566</v>
          </cell>
          <cell r="V879" t="str">
            <v>ผบE475</v>
          </cell>
          <cell r="W879">
            <v>2566</v>
          </cell>
          <cell r="X879">
            <v>16</v>
          </cell>
          <cell r="Y879">
            <v>5</v>
          </cell>
          <cell r="Z879">
            <v>2566</v>
          </cell>
          <cell r="AA879">
            <v>29</v>
          </cell>
          <cell r="AB879">
            <v>9</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นางสาวพิไลลักษณ์ ปัญญาหนิ้ว</v>
          </cell>
          <cell r="BU879">
            <v>888165010611</v>
          </cell>
          <cell r="BV879"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79" t="str">
            <v>จำเลยที่ 1
คู่สมรสจำเลยที่ 1
จำเลยที่ 2
คู่สมรสจำเลยที่ 2
จำเลยที่ 3
คู่สมรสจำเลยที่ 3</v>
          </cell>
          <cell r="BX879" t="str">
            <v>1-5099-00181-96-8
1-5011-00073-29-2
3-5012-00547-67-5
3-5002-00571-12-5
3-5002-00835-21-1
1-5099-00961-95-5</v>
          </cell>
          <cell r="BY87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79" t="str">
            <v>พบ</v>
          </cell>
          <cell r="CB879">
            <v>6</v>
          </cell>
          <cell r="CC879"/>
          <cell r="CF879"/>
          <cell r="CK879"/>
        </row>
        <row r="880">
          <cell r="B880">
            <v>2356</v>
          </cell>
          <cell r="C880">
            <v>873</v>
          </cell>
          <cell r="D880">
            <v>19</v>
          </cell>
          <cell r="E880">
            <v>12</v>
          </cell>
          <cell r="F880">
            <v>2566</v>
          </cell>
          <cell r="G880">
            <v>800130908992</v>
          </cell>
          <cell r="H880" t="str">
            <v>นาง</v>
          </cell>
          <cell r="I880" t="str">
            <v>สมศรี</v>
          </cell>
          <cell r="J880" t="str">
            <v>อินต๊ะปาน</v>
          </cell>
          <cell r="K880">
            <v>3510600486532</v>
          </cell>
          <cell r="L880" t="str">
            <v>จอมทอง</v>
          </cell>
          <cell r="M880" t="str">
            <v>เชียงใหม่ 3</v>
          </cell>
          <cell r="N880">
            <v>8</v>
          </cell>
          <cell r="O880" t="str">
            <v>ธนาคารประชาชน</v>
          </cell>
          <cell r="P880" t="str">
            <v>1.บุคคลค้ำประกัน</v>
          </cell>
          <cell r="Q880">
            <v>45310.58</v>
          </cell>
          <cell r="R880">
            <v>6936.02</v>
          </cell>
          <cell r="S880" t="str">
            <v>แขวงเชียงใหม่</v>
          </cell>
          <cell r="T880" t="str">
            <v>ผบE368</v>
          </cell>
          <cell r="U880">
            <v>2566</v>
          </cell>
          <cell r="V880" t="str">
            <v>ผบE1874</v>
          </cell>
          <cell r="W880">
            <v>2566</v>
          </cell>
          <cell r="X880">
            <v>13</v>
          </cell>
          <cell r="Y880">
            <v>3</v>
          </cell>
          <cell r="Z880">
            <v>2566</v>
          </cell>
          <cell r="BB880" t="str">
            <v>สืบทรัพย์ครั้งที่หนึ่ง 25/03/67//ลงผล6/4/67//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นางสมศรี อินต๊ะปาน</v>
          </cell>
          <cell r="BU880">
            <v>888165010502</v>
          </cell>
          <cell r="BV880" t="str">
            <v>1. นางสมศรี อินต๊ะปาน
2.นายวีรพงษื อินต๊ะปาน
3. นายนิพน พรหมหล้า
4.นางจรรยา พรหมหล้า</v>
          </cell>
          <cell r="BW880" t="str">
            <v>จำเลยที่ 1
คู่สมรสจำเลยที่ 1
จำเลยที่ 2
คู่สมรสจำเลยที่ 2</v>
          </cell>
          <cell r="BX880" t="str">
            <v xml:space="preserve">3-5106-00486-53-2
3-5002-00916-17-3
3-5002-00918-50-8
3-5002-00820-49-4
</v>
          </cell>
          <cell r="BY880"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0" t="str">
            <v>พบ</v>
          </cell>
          <cell r="CB880">
            <v>4</v>
          </cell>
          <cell r="CC880"/>
          <cell r="CF880"/>
          <cell r="CK880"/>
        </row>
        <row r="881">
          <cell r="B881">
            <v>2357</v>
          </cell>
          <cell r="C881">
            <v>874</v>
          </cell>
          <cell r="D881">
            <v>19</v>
          </cell>
          <cell r="E881">
            <v>12</v>
          </cell>
          <cell r="F881">
            <v>2566</v>
          </cell>
          <cell r="G881">
            <v>800059344658</v>
          </cell>
          <cell r="H881" t="str">
            <v>นาง</v>
          </cell>
          <cell r="I881" t="str">
            <v>เครือวัลย์</v>
          </cell>
          <cell r="J881" t="str">
            <v>จินใจ</v>
          </cell>
          <cell r="K881">
            <v>3500200615467</v>
          </cell>
          <cell r="L881" t="str">
            <v>จอมทอง</v>
          </cell>
          <cell r="M881" t="str">
            <v>เชียงใหม่ 3</v>
          </cell>
          <cell r="N881">
            <v>8</v>
          </cell>
          <cell r="O881" t="str">
            <v>องค์กรชุมชน</v>
          </cell>
          <cell r="P881" t="str">
            <v>1.บุคคลค้ำประกัน</v>
          </cell>
          <cell r="Q881">
            <v>45199.82</v>
          </cell>
          <cell r="R881">
            <v>6289.31</v>
          </cell>
          <cell r="S881" t="str">
            <v>จังหวัดฮอด</v>
          </cell>
          <cell r="T881" t="str">
            <v>ผบE175</v>
          </cell>
          <cell r="U881">
            <v>2566</v>
          </cell>
          <cell r="V881" t="str">
            <v>ผบE488</v>
          </cell>
          <cell r="W881">
            <v>2566</v>
          </cell>
          <cell r="X881">
            <v>16</v>
          </cell>
          <cell r="Y881">
            <v>5</v>
          </cell>
          <cell r="Z881">
            <v>2566</v>
          </cell>
          <cell r="AA881">
            <v>19</v>
          </cell>
          <cell r="AB881">
            <v>8</v>
          </cell>
          <cell r="AC881">
            <v>2563</v>
          </cell>
          <cell r="BB881" t="str">
            <v>สืบทรัพย์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นางเครือวัลย์ จินใจ</v>
          </cell>
          <cell r="BU881">
            <v>888165010503</v>
          </cell>
          <cell r="BV881" t="str">
            <v xml:space="preserve">1. นางเครือวัลยื จินใจหรือจีนใจ
2.นายนิพันธ์ จีนใจ
3. นางสุทแก้ว เประกันยา
4.นางคำทอง เสริฐสม
5.จ.อ.จรัญ เสริฐสม </v>
          </cell>
          <cell r="BW881" t="str">
            <v>จำเลยที่ 1
คู่สมรสจำเลยที่ 1
จำเลยที่ 2
จำเลยที่ 3
คู่สมรสจำเลยที่ 3</v>
          </cell>
          <cell r="BX881" t="str">
            <v xml:space="preserve">3-5002-00615-46-7
3-5002-00676-57-1
3-5002-00626-68-0
3-5002-00612-80-8
3-5002-00612-86-7
</v>
          </cell>
          <cell r="BY881"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1" t="str">
            <v>พบ</v>
          </cell>
          <cell r="CB881">
            <v>5</v>
          </cell>
          <cell r="CC881"/>
          <cell r="CF881"/>
          <cell r="CK881"/>
        </row>
        <row r="882">
          <cell r="B882">
            <v>2358</v>
          </cell>
          <cell r="C882">
            <v>875</v>
          </cell>
          <cell r="D882">
            <v>19</v>
          </cell>
          <cell r="E882">
            <v>12</v>
          </cell>
          <cell r="F882">
            <v>2566</v>
          </cell>
          <cell r="G882">
            <v>800060534925</v>
          </cell>
          <cell r="H882" t="str">
            <v>นาง</v>
          </cell>
          <cell r="I882" t="str">
            <v>สุพร</v>
          </cell>
          <cell r="J882" t="str">
            <v>สุยะกัน</v>
          </cell>
          <cell r="K882">
            <v>3500200609939</v>
          </cell>
          <cell r="L882" t="str">
            <v>จอมทอง</v>
          </cell>
          <cell r="M882" t="str">
            <v>เชียงใหม่ 3</v>
          </cell>
          <cell r="N882">
            <v>8</v>
          </cell>
          <cell r="O882" t="str">
            <v>องค์กรชุมชน</v>
          </cell>
          <cell r="P882" t="str">
            <v>1.บุคคลค้ำประกัน</v>
          </cell>
          <cell r="Q882">
            <v>82622.3</v>
          </cell>
          <cell r="R882">
            <v>17488.23</v>
          </cell>
          <cell r="S882" t="str">
            <v>จังหวัดฮอด</v>
          </cell>
          <cell r="T882" t="str">
            <v>ผบ.1184</v>
          </cell>
          <cell r="U882">
            <v>2562</v>
          </cell>
          <cell r="V882" t="str">
            <v>ผบ.1148</v>
          </cell>
          <cell r="W882">
            <v>2562</v>
          </cell>
          <cell r="X882">
            <v>16</v>
          </cell>
          <cell r="Y882">
            <v>5</v>
          </cell>
          <cell r="Z882">
            <v>2566</v>
          </cell>
          <cell r="AA882">
            <v>18</v>
          </cell>
          <cell r="AB882">
            <v>11</v>
          </cell>
          <cell r="AC882">
            <v>2562</v>
          </cell>
          <cell r="BB882" t="str">
            <v>สืบทรัพย์ 25/03/67//ลงผล6/4/67//ลงผลคัดภาพลักษณ์22/4/2567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นางสุพร สุยะกัน</v>
          </cell>
          <cell r="BU882">
            <v>883262011925</v>
          </cell>
          <cell r="BV882"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2" t="str">
            <v>จำเลยที่ 1
คู่สมรสจำเลยที่ 1
จำเลยที่ 2
จำเลยที่ 3
จำเลยที่ 4
คู่สมรสจำเลยที่ 4</v>
          </cell>
          <cell r="BX882" t="str">
            <v xml:space="preserve">3-5002-00609-93-9
3-5002-00002-31-7
3-5002-00598-16-3
3-5804-00436-91-4
3-5805-00436-91-4
3-5805-00048-40-1
</v>
          </cell>
          <cell r="BY882"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2359</v>
          </cell>
          <cell r="C883">
            <v>876</v>
          </cell>
          <cell r="D883">
            <v>19</v>
          </cell>
          <cell r="E883">
            <v>12</v>
          </cell>
          <cell r="F883">
            <v>2566</v>
          </cell>
          <cell r="G883" t="str">
            <v>800035020281, 
800088074391</v>
          </cell>
          <cell r="H883" t="str">
            <v>นาย</v>
          </cell>
          <cell r="I883" t="str">
            <v>กำพล</v>
          </cell>
          <cell r="J883" t="str">
            <v>สุกาละ</v>
          </cell>
          <cell r="K883">
            <v>5500200006645</v>
          </cell>
          <cell r="L883" t="str">
            <v>จอมทอง</v>
          </cell>
          <cell r="M883" t="str">
            <v>เชียงใหม่ 3</v>
          </cell>
          <cell r="N883">
            <v>8</v>
          </cell>
          <cell r="O883" t="str">
            <v>ธนาคารประชาชน</v>
          </cell>
          <cell r="P883" t="str">
            <v>1.บุคคลค้ำประกัน</v>
          </cell>
          <cell r="Q883">
            <v>84781.66</v>
          </cell>
          <cell r="R883">
            <v>8334.65</v>
          </cell>
          <cell r="S883" t="str">
            <v>แขวงเชียงใหม่</v>
          </cell>
          <cell r="T883" t="str">
            <v>ผบ.10375</v>
          </cell>
          <cell r="U883">
            <v>2562</v>
          </cell>
          <cell r="V883" t="str">
            <v>ผบ.11419</v>
          </cell>
          <cell r="W883">
            <v>2562</v>
          </cell>
          <cell r="X883">
            <v>13</v>
          </cell>
          <cell r="Y883">
            <v>3</v>
          </cell>
          <cell r="Z883">
            <v>2566</v>
          </cell>
          <cell r="AA883">
            <v>5</v>
          </cell>
          <cell r="AB883">
            <v>11</v>
          </cell>
          <cell r="AC883">
            <v>2562</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นายกำพล สุกาละ</v>
          </cell>
          <cell r="BU883">
            <v>883262011851</v>
          </cell>
          <cell r="BV883"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3" t="str">
            <v>จำเลยที่ 1
คู่สมรสจำเลยที่ 1
จำเลยที่ 2
คู่สมรสจำเลยที่ 2
จำเลยที่ 3
คู่สมรสจำเลยที่ 3</v>
          </cell>
          <cell r="BX883" t="str">
            <v>5-5002-00006-64-5
3-5012-00252-16-1
3-5002-00791-59-1
3-5014-00205-84-1
3-5002-00795-55-4
5-5002-00002-92-5</v>
          </cell>
          <cell r="BY883"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3" t="str">
            <v>ไม่พบ</v>
          </cell>
          <cell r="CB883">
            <v>4</v>
          </cell>
          <cell r="CC883"/>
          <cell r="CF883"/>
          <cell r="CK883"/>
        </row>
        <row r="884">
          <cell r="B884">
            <v>2360</v>
          </cell>
          <cell r="C884">
            <v>877</v>
          </cell>
          <cell r="D884">
            <v>19</v>
          </cell>
          <cell r="E884">
            <v>12</v>
          </cell>
          <cell r="F884">
            <v>2566</v>
          </cell>
          <cell r="G884" t="str">
            <v>800061225473, 
800088064772</v>
          </cell>
          <cell r="H884" t="str">
            <v>นาง</v>
          </cell>
          <cell r="I884" t="str">
            <v>ปรานอม</v>
          </cell>
          <cell r="J884" t="str">
            <v>ใจเฮียง</v>
          </cell>
          <cell r="K884">
            <v>3500200671545</v>
          </cell>
          <cell r="L884" t="str">
            <v>จอมทอง</v>
          </cell>
          <cell r="M884" t="str">
            <v>เชียงใหม่ 3</v>
          </cell>
          <cell r="N884">
            <v>8</v>
          </cell>
          <cell r="O884" t="str">
            <v>องค์กรชุมชน</v>
          </cell>
          <cell r="P884" t="str">
            <v>1.บุคคลค้ำประกัน</v>
          </cell>
          <cell r="Q884">
            <v>55721.5</v>
          </cell>
          <cell r="R884">
            <v>16205.44</v>
          </cell>
          <cell r="S884" t="str">
            <v>จังหวัดฮอด</v>
          </cell>
          <cell r="T884" t="str">
            <v>ผบE327</v>
          </cell>
          <cell r="U884">
            <v>2564</v>
          </cell>
          <cell r="V884" t="str">
            <v>ผบE318</v>
          </cell>
          <cell r="W884">
            <v>2564</v>
          </cell>
          <cell r="X884">
            <v>16</v>
          </cell>
          <cell r="Y884">
            <v>5</v>
          </cell>
          <cell r="Z884">
            <v>2566</v>
          </cell>
          <cell r="AA884">
            <v>3</v>
          </cell>
          <cell r="AB884">
            <v>8</v>
          </cell>
          <cell r="AC884">
            <v>2564</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นางปรานอม ใจเฮียง</v>
          </cell>
          <cell r="BU884">
            <v>883263011666</v>
          </cell>
          <cell r="BV884" t="str">
            <v>นางสาวปรานอม  ใจเรียง
นายปฏิภาณ  อารีวงศ์
นางสาวปราณี  ระวังเมือง
นางสาวมาลี   เตชะตา</v>
          </cell>
          <cell r="BW884" t="str">
            <v>จำเลยที่ 1
จำเลยที่ 2
คู่สมรสจำเลยที่ 2
จำเลยที่ 3</v>
          </cell>
          <cell r="BX884" t="str">
            <v>3-5002-00671-54-5
3-5002-00474-31-6
3-5002-00010-56-5
3-5002-00668-21-8</v>
          </cell>
          <cell r="BY88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4" t="str">
            <v>ไม่พบ</v>
          </cell>
          <cell r="CB884">
            <v>5</v>
          </cell>
          <cell r="CC884"/>
          <cell r="CF884"/>
          <cell r="CK884"/>
        </row>
        <row r="885">
          <cell r="B885">
            <v>2361</v>
          </cell>
          <cell r="C885">
            <v>878</v>
          </cell>
          <cell r="D885">
            <v>19</v>
          </cell>
          <cell r="E885">
            <v>12</v>
          </cell>
          <cell r="F885">
            <v>2566</v>
          </cell>
          <cell r="G885" t="str">
            <v>800061228048, 
800088066280</v>
          </cell>
          <cell r="H885" t="str">
            <v>นาย</v>
          </cell>
          <cell r="I885" t="str">
            <v>บุญ</v>
          </cell>
          <cell r="J885" t="str">
            <v>แสงหล้า</v>
          </cell>
          <cell r="K885">
            <v>3500200671472</v>
          </cell>
          <cell r="L885" t="str">
            <v>จอมทอง</v>
          </cell>
          <cell r="M885" t="str">
            <v>เชียงใหม่ 3</v>
          </cell>
          <cell r="N885">
            <v>8</v>
          </cell>
          <cell r="O885" t="str">
            <v>องค์กรชุมชน</v>
          </cell>
          <cell r="P885" t="str">
            <v>1.บุคคลค้ำประกัน</v>
          </cell>
          <cell r="Q885">
            <v>38434.74</v>
          </cell>
          <cell r="R885">
            <v>5868.78</v>
          </cell>
          <cell r="S885" t="str">
            <v>จังหวัดฮอด</v>
          </cell>
          <cell r="T885" t="str">
            <v>ผบE1552</v>
          </cell>
          <cell r="U885">
            <v>2564</v>
          </cell>
          <cell r="V885" t="str">
            <v>ผบE1023</v>
          </cell>
          <cell r="W885">
            <v>2564</v>
          </cell>
          <cell r="AA885">
            <v>8</v>
          </cell>
          <cell r="AB885">
            <v>6</v>
          </cell>
          <cell r="AC885">
            <v>2564</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นายบุญ แสงหล้า</v>
          </cell>
          <cell r="BU885">
            <v>883263011664</v>
          </cell>
          <cell r="BV885" t="str">
            <v>1.นายบุญ แสงหล้า
2.นางสาวสุคนธ์ธิชา ปัญญามี
3. นางยุพิน บุญเป็ง</v>
          </cell>
          <cell r="BW885" t="str">
            <v>จำเลยที่ 1
จำเลยที่ 2
จำเลยที่ 3</v>
          </cell>
          <cell r="BX885" t="str">
            <v xml:space="preserve">3-5002-00671-47-2
1-5002-00001-52-7
5-5002-00015-38-5
</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v>3</v>
          </cell>
          <cell r="CC885"/>
          <cell r="CF885"/>
          <cell r="CK885"/>
        </row>
        <row r="886">
          <cell r="B886">
            <v>2362</v>
          </cell>
          <cell r="C886">
            <v>879</v>
          </cell>
          <cell r="D886">
            <v>19</v>
          </cell>
          <cell r="E886">
            <v>12</v>
          </cell>
          <cell r="F886">
            <v>2566</v>
          </cell>
          <cell r="G886">
            <v>800030230299</v>
          </cell>
          <cell r="H886" t="str">
            <v>นาย</v>
          </cell>
          <cell r="I886" t="str">
            <v>สันติ</v>
          </cell>
          <cell r="J886" t="str">
            <v>สุริยะจันทร์</v>
          </cell>
          <cell r="K886">
            <v>3500200324543</v>
          </cell>
          <cell r="L886" t="str">
            <v>จอมทอง</v>
          </cell>
          <cell r="M886" t="str">
            <v>เชียงใหม่ 3</v>
          </cell>
          <cell r="N886">
            <v>8</v>
          </cell>
          <cell r="O886" t="str">
            <v>ธนาคารประชาชน</v>
          </cell>
          <cell r="P886" t="str">
            <v>1.บุคคลค้ำประกัน</v>
          </cell>
          <cell r="Q886">
            <v>45000</v>
          </cell>
          <cell r="R886">
            <v>17999.88</v>
          </cell>
          <cell r="S886" t="str">
            <v>แขวงเชียงใหม่</v>
          </cell>
          <cell r="T886" t="str">
            <v>ผบ.11962</v>
          </cell>
          <cell r="U886">
            <v>2561</v>
          </cell>
          <cell r="V886" t="str">
            <v>ผบ.4824</v>
          </cell>
          <cell r="W886">
            <v>2561</v>
          </cell>
          <cell r="AA886">
            <v>18</v>
          </cell>
          <cell r="AB886">
            <v>12</v>
          </cell>
          <cell r="AC886">
            <v>2561</v>
          </cell>
          <cell r="BB886" t="str">
            <v>ส่งสืบทรัพย์ครั้งที่หนึ่ง 22/1/67//ลงผล 26/3/67//</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v>4</v>
          </cell>
          <cell r="CC886"/>
          <cell r="CF886"/>
          <cell r="CK886"/>
        </row>
        <row r="887">
          <cell r="B887">
            <v>2363</v>
          </cell>
          <cell r="C887">
            <v>880</v>
          </cell>
          <cell r="D887">
            <v>19</v>
          </cell>
          <cell r="E887">
            <v>12</v>
          </cell>
          <cell r="F887">
            <v>2566</v>
          </cell>
          <cell r="G887">
            <v>800077096645</v>
          </cell>
          <cell r="H887" t="str">
            <v>นาง</v>
          </cell>
          <cell r="I887" t="str">
            <v>กันยา</v>
          </cell>
          <cell r="J887" t="str">
            <v>สิทธิสอน</v>
          </cell>
          <cell r="K887">
            <v>3510300413467</v>
          </cell>
          <cell r="L887" t="str">
            <v>จอมทอง</v>
          </cell>
          <cell r="M887" t="str">
            <v>เชียงใหม่ 3</v>
          </cell>
          <cell r="N887">
            <v>8</v>
          </cell>
          <cell r="O887" t="str">
            <v>สินเชื่อแก้ไขปัญหาหนี้นอกระบบPSA</v>
          </cell>
          <cell r="P887" t="str">
            <v>1.บุคคลค้ำประกัน</v>
          </cell>
          <cell r="Q887">
            <v>27275.77</v>
          </cell>
          <cell r="R887">
            <v>5090.0200000000004</v>
          </cell>
          <cell r="S887" t="str">
            <v>จังหวัดฮอด</v>
          </cell>
          <cell r="T887" t="str">
            <v>ผบ.1179</v>
          </cell>
          <cell r="U887">
            <v>2562</v>
          </cell>
          <cell r="V887" t="str">
            <v>ผบ.1312</v>
          </cell>
          <cell r="W887">
            <v>2562</v>
          </cell>
          <cell r="X887">
            <v>2</v>
          </cell>
          <cell r="Y887">
            <v>12</v>
          </cell>
          <cell r="Z887">
            <v>2562</v>
          </cell>
          <cell r="AA887">
            <v>3</v>
          </cell>
          <cell r="AB887">
            <v>8</v>
          </cell>
          <cell r="AC887">
            <v>2564</v>
          </cell>
          <cell r="BB887" t="str">
            <v>สืบทรัพย์ 25/03/67//ลงผล6/4/67//คัดภาพลักษณ์22/4/2567</v>
          </cell>
          <cell r="BC887" t="str">
            <v/>
          </cell>
          <cell r="BD887" t="str">
            <v/>
          </cell>
          <cell r="BE887" t="str">
            <v/>
          </cell>
          <cell r="BF887" t="str">
            <v/>
          </cell>
          <cell r="BG887" t="str">
            <v/>
          </cell>
          <cell r="BH887" t="str">
            <v/>
          </cell>
          <cell r="BI887" t="str">
            <v/>
          </cell>
          <cell r="BJ887" t="str">
            <v/>
          </cell>
          <cell r="BK887" t="str">
            <v/>
          </cell>
          <cell r="BL887" t="str">
            <v/>
          </cell>
          <cell r="BM887" t="str">
            <v/>
          </cell>
          <cell r="BN887" t="str">
            <v/>
          </cell>
          <cell r="BO887" t="str">
            <v/>
          </cell>
          <cell r="BP887" t="str">
            <v/>
          </cell>
          <cell r="BQ887" t="str">
            <v/>
          </cell>
          <cell r="BR887" t="str">
            <v/>
          </cell>
          <cell r="BS887" t="str">
            <v/>
          </cell>
          <cell r="BT887" t="str">
            <v>นางกันยา สิทธิสอน</v>
          </cell>
          <cell r="BU887">
            <v>888112650095</v>
          </cell>
          <cell r="BV887" t="str">
            <v>1. นางกันยา สิทธิออน
2.นายฤทธ์ สิทธิออน
3. นางมณีรัตน์ ยานะโส
4.นางสาวสุพัตรา สุพรรณ์</v>
          </cell>
          <cell r="BW887" t="str">
            <v>จำเลยที่ 1
คู่สมรสจำเลยที่ 1
จำเลยที่ 2
จำเลยที่ 3</v>
          </cell>
          <cell r="BX887" t="str">
            <v xml:space="preserve">3-5103-00413-46-7
3-5002-00017-78-1
3-5002-00021-52-4
3-5002-00017-61-6
</v>
          </cell>
          <cell r="BY887"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7" t="str">
            <v>พบ</v>
          </cell>
          <cell r="CB887">
            <v>4</v>
          </cell>
          <cell r="CC887"/>
          <cell r="CF887"/>
          <cell r="CK887"/>
        </row>
        <row r="888">
          <cell r="B888">
            <v>2364</v>
          </cell>
          <cell r="C888">
            <v>881</v>
          </cell>
          <cell r="D888">
            <v>19</v>
          </cell>
          <cell r="E888">
            <v>12</v>
          </cell>
          <cell r="F888">
            <v>2566</v>
          </cell>
          <cell r="G888">
            <v>800065822209</v>
          </cell>
          <cell r="H888" t="str">
            <v>นางสาว</v>
          </cell>
          <cell r="I888" t="str">
            <v>วรรณวิสา</v>
          </cell>
          <cell r="J888" t="str">
            <v>วิญญา</v>
          </cell>
          <cell r="K888">
            <v>1509900850649</v>
          </cell>
          <cell r="L888" t="str">
            <v>จอมทอง</v>
          </cell>
          <cell r="M888" t="str">
            <v>เชียงใหม่ 3</v>
          </cell>
          <cell r="N888">
            <v>8</v>
          </cell>
          <cell r="O888" t="str">
            <v>สินเชื่อประชารัฐเพื่อประชาชน(PSA)</v>
          </cell>
          <cell r="P888" t="str">
            <v>1.บุคคลค้ำประกัน</v>
          </cell>
          <cell r="Q888">
            <v>39992</v>
          </cell>
          <cell r="R888">
            <v>11460.95</v>
          </cell>
          <cell r="S888" t="str">
            <v>แขวงเชียงใหม่</v>
          </cell>
          <cell r="T888" t="str">
            <v>ผบ.10381</v>
          </cell>
          <cell r="U888">
            <v>2562</v>
          </cell>
          <cell r="V888" t="str">
            <v>ผบ.11335</v>
          </cell>
          <cell r="W888">
            <v>2562</v>
          </cell>
          <cell r="X888">
            <v>2</v>
          </cell>
          <cell r="Y888">
            <v>12</v>
          </cell>
          <cell r="Z888">
            <v>2562</v>
          </cell>
          <cell r="AA888">
            <v>5</v>
          </cell>
          <cell r="AB888">
            <v>11</v>
          </cell>
          <cell r="AC888">
            <v>2562</v>
          </cell>
          <cell r="BB888" t="str">
            <v>สืบทรัพย์ครั้งที่หนึ่ง 26/03/67//ลงผล9/4/67//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นางสาววรรณวิสา วิญญา</v>
          </cell>
          <cell r="BU888">
            <v>883262011785</v>
          </cell>
          <cell r="BV888" t="str">
            <v>1. นางสาววรรณวิสา วัญญา
2.นางสาวประทุมพร สุดสายตา
3. นางสาววันทิวา เพิ่มวงค์วาฬ
4.นายฉลอง วงค์ตาเขียว</v>
          </cell>
          <cell r="BW888" t="str">
            <v>จำเลยที่ 1
จำเลยที่ 2
จำเลยที่ 3
คู่สมรสจำเลยที่ 3</v>
          </cell>
          <cell r="BX888" t="str">
            <v xml:space="preserve">1-5099-00850-64-9
1-5002-00122-06-5
1-5099-00390-31-1
1-5099-00364-56-6
</v>
          </cell>
          <cell r="BY888"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8" t="str">
            <v>พบ</v>
          </cell>
          <cell r="CB888">
            <v>4</v>
          </cell>
          <cell r="CC888"/>
          <cell r="CF888"/>
          <cell r="CK888"/>
        </row>
        <row r="889">
          <cell r="B889">
            <v>2365</v>
          </cell>
          <cell r="C889">
            <v>882</v>
          </cell>
          <cell r="D889">
            <v>19</v>
          </cell>
          <cell r="E889">
            <v>12</v>
          </cell>
          <cell r="F889">
            <v>2566</v>
          </cell>
          <cell r="G889">
            <v>800075043961</v>
          </cell>
          <cell r="H889" t="str">
            <v>นาง</v>
          </cell>
          <cell r="I889" t="str">
            <v>ขันธ์ทอง</v>
          </cell>
          <cell r="J889" t="str">
            <v>สุพรรณ</v>
          </cell>
          <cell r="K889">
            <v>3500200715119</v>
          </cell>
          <cell r="L889" t="str">
            <v>จอมทอง</v>
          </cell>
          <cell r="M889" t="str">
            <v>เชียงใหม่ 3</v>
          </cell>
          <cell r="N889">
            <v>8</v>
          </cell>
          <cell r="O889" t="str">
            <v>สินเชื่อแก้ไขปัญหาหน้นอกระบบPSA</v>
          </cell>
          <cell r="P889" t="str">
            <v>1.บุคคลค้ำประกัน</v>
          </cell>
          <cell r="Q889">
            <v>37776.78</v>
          </cell>
          <cell r="R889">
            <v>8218.27</v>
          </cell>
          <cell r="S889" t="str">
            <v>จังหวัดฮอด</v>
          </cell>
          <cell r="T889" t="str">
            <v>ผบ.1146</v>
          </cell>
          <cell r="U889">
            <v>2562</v>
          </cell>
          <cell r="V889" t="str">
            <v>ผบ.1136</v>
          </cell>
          <cell r="W889">
            <v>2562</v>
          </cell>
          <cell r="X889">
            <v>18</v>
          </cell>
          <cell r="Y889">
            <v>11</v>
          </cell>
          <cell r="Z889">
            <v>2562</v>
          </cell>
          <cell r="AA889">
            <v>18</v>
          </cell>
          <cell r="AB889">
            <v>12</v>
          </cell>
          <cell r="AC889">
            <v>2561</v>
          </cell>
          <cell r="BB889" t="str">
            <v>สืบทรัพย์ 26/03/67//ลงผล 27/5/67//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นางขันธ์ทอง สุพรรณ</v>
          </cell>
          <cell r="BU889">
            <v>883262011784</v>
          </cell>
          <cell r="BV889" t="str">
            <v>1.นางขันธ์ทอง สุพรรณ 
2.นายประชา สุพรรณ
3.นายภมร  พุทธวงศ์
4.นางสาวเบญจวรรณ จันตนา</v>
          </cell>
          <cell r="BW889" t="str">
            <v>จำเลยที่ 1
คู่สมรสจำเลยที่ 1
จำเลยที่ 2
คู่สมรสจำเลยที่ 2</v>
          </cell>
          <cell r="BX889" t="str">
            <v xml:space="preserve">3-5002-00715-11-9
3-5002-00653-80-6
1-5106-00066-12-0
1-5099-01455-35-2
</v>
          </cell>
          <cell r="BY889"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89" t="str">
            <v>พบ</v>
          </cell>
          <cell r="CB889">
            <v>5</v>
          </cell>
          <cell r="CC889"/>
          <cell r="CF889"/>
          <cell r="CK889"/>
        </row>
        <row r="890">
          <cell r="B890">
            <v>2366</v>
          </cell>
          <cell r="C890">
            <v>883</v>
          </cell>
          <cell r="D890">
            <v>19</v>
          </cell>
          <cell r="E890">
            <v>12</v>
          </cell>
          <cell r="F890">
            <v>2566</v>
          </cell>
          <cell r="G890" t="str">
            <v>800061242213, 
800075405822</v>
          </cell>
          <cell r="H890" t="str">
            <v>นาย</v>
          </cell>
          <cell r="I890" t="str">
            <v>เจริญ</v>
          </cell>
          <cell r="J890" t="str">
            <v>เหลืองทอง</v>
          </cell>
          <cell r="K890">
            <v>3500200696963</v>
          </cell>
          <cell r="L890" t="str">
            <v>จอมทอง</v>
          </cell>
          <cell r="M890" t="str">
            <v>เชียงใหม่ 3</v>
          </cell>
          <cell r="N890">
            <v>8</v>
          </cell>
          <cell r="O890" t="str">
            <v>สินเชื่อพัฒนาองค์กรชุมชน (รายบุคคล)</v>
          </cell>
          <cell r="P890" t="str">
            <v>1.บุคคลค้ำประกัน</v>
          </cell>
          <cell r="Q890">
            <v>48087.23</v>
          </cell>
          <cell r="R890">
            <v>65987.820000000007</v>
          </cell>
          <cell r="S890" t="str">
            <v>จังหวัดฮอด</v>
          </cell>
          <cell r="T890" t="str">
            <v>ผบE266</v>
          </cell>
          <cell r="U890">
            <v>2563</v>
          </cell>
          <cell r="V890" t="str">
            <v>ผบE130</v>
          </cell>
          <cell r="W890">
            <v>2563</v>
          </cell>
          <cell r="X890">
            <v>13</v>
          </cell>
          <cell r="Y890">
            <v>8</v>
          </cell>
          <cell r="Z890">
            <v>2563</v>
          </cell>
          <cell r="BB890" t="str">
            <v>สืบทรัพย์ครั้งที่1 25/3/67//ลงผล3/4/67//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นายเจริญ เหลืองทอง</v>
          </cell>
          <cell r="BU890">
            <v>883262011798</v>
          </cell>
          <cell r="BV890" t="str">
            <v xml:space="preserve">1.นายเจริญ เหลืองทอง 
2.นางสาวโสริยา ศิริ 
3.นายอ๊อด ศิริ
4.นางแต๋ว ศิริ
5.นายเมฒ บุญตัน
6.นางเรณู บุญตัน
</v>
          </cell>
          <cell r="BW890" t="str">
            <v>จำเลยที่ 1
ทายาทโดยของนายอ๊อด 
จำเลยที่ 2
คู่สมรสจำเลยที่ 2
จำเลยที่ 3
คู่สมรสจำเลยที่ 3</v>
          </cell>
          <cell r="BX890" t="str">
            <v>3-5002-00696-96-3
1-5002-00151-21-9
5-5002-00003-82-4
3-5002-00682-03-2
3-5701-00570-14-3
3-5002-00681-14-1</v>
          </cell>
          <cell r="BY89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0" t="str">
            <v>ไม่พบ
ไม่พบ
ไม่พบ
ไม่พบ
ไม่พบ
พบ</v>
          </cell>
          <cell r="CB890">
            <v>6</v>
          </cell>
          <cell r="CC890"/>
          <cell r="CF890"/>
          <cell r="CK890"/>
        </row>
        <row r="891">
          <cell r="B891">
            <v>2367</v>
          </cell>
          <cell r="C891">
            <v>884</v>
          </cell>
          <cell r="D891">
            <v>19</v>
          </cell>
          <cell r="E891">
            <v>12</v>
          </cell>
          <cell r="F891">
            <v>2566</v>
          </cell>
          <cell r="G891" t="str">
            <v>800055812534, 
800076517849</v>
          </cell>
          <cell r="H891" t="str">
            <v>นาย</v>
          </cell>
          <cell r="I891" t="str">
            <v>เกษม</v>
          </cell>
          <cell r="J891" t="str">
            <v>ทองก้อน</v>
          </cell>
          <cell r="K891">
            <v>3500600459349</v>
          </cell>
          <cell r="L891" t="str">
            <v>จอมทอง</v>
          </cell>
          <cell r="M891" t="str">
            <v>เชียงใหม่ 3</v>
          </cell>
          <cell r="N891">
            <v>8</v>
          </cell>
          <cell r="O891" t="str">
            <v>ธนาคารประชาชน</v>
          </cell>
          <cell r="P891" t="str">
            <v>1.บุคคลค้ำประกัน</v>
          </cell>
          <cell r="Q891">
            <v>91064.75</v>
          </cell>
          <cell r="R891">
            <v>11523.93</v>
          </cell>
          <cell r="S891" t="str">
            <v>จังหวัดฮอด</v>
          </cell>
          <cell r="T891" t="str">
            <v>ผบE247</v>
          </cell>
          <cell r="U891">
            <v>2563</v>
          </cell>
          <cell r="V891" t="str">
            <v>ผบE91</v>
          </cell>
          <cell r="W891">
            <v>2563</v>
          </cell>
          <cell r="X891">
            <v>13</v>
          </cell>
          <cell r="Y891">
            <v>8</v>
          </cell>
          <cell r="Z891">
            <v>2563</v>
          </cell>
          <cell r="AA891">
            <v>6</v>
          </cell>
          <cell r="AB891">
            <v>8</v>
          </cell>
          <cell r="AC891">
            <v>2563</v>
          </cell>
          <cell r="BB891" t="str">
            <v>สืบทรัพย์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นายเกษม ทองก้อน</v>
          </cell>
          <cell r="BU891">
            <v>883263011036</v>
          </cell>
          <cell r="BV891"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1" t="str">
            <v>จำเลยที่ 1
คู่สมรสจำเลยที่ 1
จำเลยที่ 2
คู่สมรสจำเลยที่ 2
จำเลยที่ 3
คู่สมรสจำเลยที่ 3
จำเลยที่ 4
คู่สมรสจำเลยที่ 4</v>
          </cell>
          <cell r="BX891" t="str">
            <v>3-5006-00459-34-9
3-5002-00652-50-8
1-5099-00704-77-4
3-5702-00491-08-3
3-5002-00640-23-2
5-5106-00016-70-2
3-5002-00652-37-1
8-5704-84006-81-0</v>
          </cell>
          <cell r="BY891"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1" t="str">
            <v>พบ</v>
          </cell>
          <cell r="CB891">
            <v>8</v>
          </cell>
          <cell r="CC891"/>
          <cell r="CF891"/>
          <cell r="CK891"/>
        </row>
        <row r="892">
          <cell r="B892">
            <v>2368</v>
          </cell>
          <cell r="C892">
            <v>885</v>
          </cell>
          <cell r="D892">
            <v>19</v>
          </cell>
          <cell r="E892">
            <v>12</v>
          </cell>
          <cell r="F892">
            <v>2566</v>
          </cell>
          <cell r="G892" t="str">
            <v>800054249860, 
800078492272</v>
          </cell>
          <cell r="H892" t="str">
            <v>นาย</v>
          </cell>
          <cell r="I892" t="str">
            <v>อุดม</v>
          </cell>
          <cell r="J892" t="str">
            <v>แสนวงมา</v>
          </cell>
          <cell r="K892">
            <v>3500200839837</v>
          </cell>
          <cell r="L892" t="str">
            <v>อมก๋อย</v>
          </cell>
          <cell r="M892" t="str">
            <v>เชียงใหม่ 3</v>
          </cell>
          <cell r="N892">
            <v>8</v>
          </cell>
          <cell r="O892" t="str">
            <v>ธนาคารประชาชน</v>
          </cell>
          <cell r="P892" t="str">
            <v>1.บุคคลค้ำประกัน</v>
          </cell>
          <cell r="Q892">
            <v>90836</v>
          </cell>
          <cell r="R892">
            <v>20117.71</v>
          </cell>
          <cell r="S892" t="str">
            <v>จังหวัดฮอด</v>
          </cell>
          <cell r="T892" t="str">
            <v>ผบE323</v>
          </cell>
          <cell r="U892">
            <v>2563</v>
          </cell>
          <cell r="V892" t="str">
            <v>ผบE165</v>
          </cell>
          <cell r="W892">
            <v>2563</v>
          </cell>
          <cell r="X892">
            <v>18</v>
          </cell>
          <cell r="Y892">
            <v>11</v>
          </cell>
          <cell r="Z892">
            <v>2562</v>
          </cell>
          <cell r="AA892">
            <v>19</v>
          </cell>
          <cell r="AB892">
            <v>8</v>
          </cell>
          <cell r="AC892">
            <v>2563</v>
          </cell>
          <cell r="BB892" t="str">
            <v>สืบทรัพย์ 25/03/67//ลงผล3/4/67//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นายอุดม แสนวงมา</v>
          </cell>
          <cell r="BU892">
            <v>883263011179</v>
          </cell>
          <cell r="BV892" t="str">
            <v>1.นายอุดม แสนวงมา
2.นางต้อย ปันกำ
3.นางสุพัตราหรือกุลนิษฐ์ ธนันท์ชัย
4.นายสุวิทย์ ธนันท์ชัย
5.นางสาวจิรัชยา แสนวงมา</v>
          </cell>
          <cell r="BW892" t="str">
            <v>จำเลยที่ 1
คู่สมรสจำเลยที่ 1 
จำเลยที่ 2
คู่สมรสจำเลยที่ 2
จำเลยที่ 3</v>
          </cell>
          <cell r="BX892" t="str">
            <v>3-5002-00839-83-7
3-5018-00043-48-1
3-5002-00839-84-5
3-5018-00168-25-0
3-5002-00839-88-8</v>
          </cell>
          <cell r="BY89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2" t="str">
            <v>พบ</v>
          </cell>
          <cell r="CB892">
            <v>5</v>
          </cell>
          <cell r="CC892"/>
          <cell r="CF892"/>
          <cell r="CK892"/>
        </row>
        <row r="893">
          <cell r="B893">
            <v>2369</v>
          </cell>
          <cell r="C893">
            <v>886</v>
          </cell>
          <cell r="D893">
            <v>19</v>
          </cell>
          <cell r="E893">
            <v>12</v>
          </cell>
          <cell r="F893">
            <v>2566</v>
          </cell>
          <cell r="G893">
            <v>800093522533</v>
          </cell>
          <cell r="H893" t="str">
            <v>นาย</v>
          </cell>
          <cell r="I893" t="str">
            <v>สมชัย</v>
          </cell>
          <cell r="J893" t="str">
            <v>บูรณพงศ์ไพร</v>
          </cell>
          <cell r="K893">
            <v>2501800046008</v>
          </cell>
          <cell r="L893" t="str">
            <v>อมก๋อย</v>
          </cell>
          <cell r="M893" t="str">
            <v>เชียงใหม่ 3</v>
          </cell>
          <cell r="N893">
            <v>8</v>
          </cell>
          <cell r="O893" t="str">
            <v>ธนาคารประชาชน</v>
          </cell>
          <cell r="P893" t="str">
            <v>1.บุคคลค้ำประกัน</v>
          </cell>
          <cell r="Q893">
            <v>41326.69</v>
          </cell>
          <cell r="R893">
            <v>3885.31</v>
          </cell>
          <cell r="S893" t="str">
            <v>จังหวัดฮอด</v>
          </cell>
          <cell r="T893" t="str">
            <v>ผบE338</v>
          </cell>
          <cell r="U893">
            <v>2563</v>
          </cell>
          <cell r="V893" t="str">
            <v>ผบE178</v>
          </cell>
          <cell r="W893">
            <v>2563</v>
          </cell>
          <cell r="X893">
            <v>13</v>
          </cell>
          <cell r="Y893">
            <v>8</v>
          </cell>
          <cell r="Z893">
            <v>2563</v>
          </cell>
          <cell r="AA893">
            <v>19</v>
          </cell>
          <cell r="AB893">
            <v>8</v>
          </cell>
          <cell r="AC893">
            <v>2563</v>
          </cell>
          <cell r="BB893" t="str">
            <v>สืบทรัพย์ 25/03/67//ลงผล2/4/67//รายงานผล2/4/67//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นายสมชัย บูรณพงศ์ไพร</v>
          </cell>
          <cell r="BU893">
            <v>883263011180</v>
          </cell>
          <cell r="BV893" t="str">
            <v>1.นายสมชัย บูรณพงศ์ไพร
2.นางสาวสุดา ประไพมาลี
3.นางสาวหวังกัง ประไพมาลี</v>
          </cell>
          <cell r="BW893" t="str">
            <v>จำเลยที่ 1
จำเลยที่ 2
จำเลยที่ 3</v>
          </cell>
          <cell r="BX893" t="str">
            <v>2-5018-0046-00-8
1-5018-00001-02-2
2-5018-01142-89-2</v>
          </cell>
          <cell r="BY89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3" t="str">
            <v xml:space="preserve">ไม่พบ
ไม่พบ
ไม่พบ
</v>
          </cell>
          <cell r="CB893">
            <v>3</v>
          </cell>
          <cell r="CC893"/>
          <cell r="CF893"/>
          <cell r="CK893"/>
        </row>
        <row r="894">
          <cell r="B894">
            <v>2370</v>
          </cell>
          <cell r="C894">
            <v>887</v>
          </cell>
          <cell r="D894">
            <v>19</v>
          </cell>
          <cell r="E894">
            <v>12</v>
          </cell>
          <cell r="F894">
            <v>2566</v>
          </cell>
          <cell r="G894">
            <v>800079655661</v>
          </cell>
          <cell r="H894" t="str">
            <v>นางสาว</v>
          </cell>
          <cell r="I894" t="str">
            <v>อทิพร</v>
          </cell>
          <cell r="J894" t="str">
            <v>เทพพะ</v>
          </cell>
          <cell r="K894">
            <v>1501800065543</v>
          </cell>
          <cell r="L894" t="str">
            <v>อมก๋อย</v>
          </cell>
          <cell r="M894" t="str">
            <v>เชียงใหม่ 3</v>
          </cell>
          <cell r="N894">
            <v>8</v>
          </cell>
          <cell r="O894" t="str">
            <v>ธนาคารประชาชน</v>
          </cell>
          <cell r="P894" t="str">
            <v>1.บุคคลค้ำประกัน</v>
          </cell>
          <cell r="Q894">
            <v>69994</v>
          </cell>
          <cell r="R894">
            <v>10906.9</v>
          </cell>
          <cell r="S894" t="str">
            <v>จังหวัดฮอด</v>
          </cell>
          <cell r="T894" t="str">
            <v>ผบE333</v>
          </cell>
          <cell r="U894">
            <v>2563</v>
          </cell>
          <cell r="V894" t="str">
            <v>ผบE174</v>
          </cell>
          <cell r="W894">
            <v>2563</v>
          </cell>
          <cell r="X894">
            <v>19</v>
          </cell>
          <cell r="Y894">
            <v>8</v>
          </cell>
          <cell r="Z894">
            <v>2563</v>
          </cell>
          <cell r="AA894">
            <v>6</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นางสาวอทิพร เทพพะ</v>
          </cell>
          <cell r="BU894">
            <v>883263011176</v>
          </cell>
          <cell r="BV894" t="str">
            <v>1.นางสาวอนิพร เทพพะ 
2.นายสมพงษ์ เสนารอด
3.นางจันทร์เป็ง เจริญพร
4.นายพิศิษฐ์ เจริญพร
5.นางสาววิภาพรภา แก้วติ</v>
          </cell>
          <cell r="BW894" t="str">
            <v>จำเลยที่ 1
คู่สมรสจำเลยที่ 1
จำเลยที่ 2
คู่สมรสจำเลยที่ 2
จำเลยที่ 3</v>
          </cell>
          <cell r="BX894" t="str">
            <v>1-5018-00065-54-3
3-5002-00596-51-9
3-5018-00204-59-1
3-5099-00830-98-9
3-5018-00204-60-4</v>
          </cell>
          <cell r="BY894"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4" t="str">
            <v>ไม่พบ
ไม่พบ
ไม่พบ
ไม่พบ
ไม่พบ</v>
          </cell>
          <cell r="CB894">
            <v>5</v>
          </cell>
          <cell r="CC894"/>
          <cell r="CF894"/>
          <cell r="CK894"/>
        </row>
        <row r="895">
          <cell r="B895">
            <v>2371</v>
          </cell>
          <cell r="C895">
            <v>888</v>
          </cell>
          <cell r="D895">
            <v>19</v>
          </cell>
          <cell r="E895">
            <v>12</v>
          </cell>
          <cell r="F895">
            <v>2566</v>
          </cell>
          <cell r="G895">
            <v>800049596557</v>
          </cell>
          <cell r="H895" t="str">
            <v>นางสาว</v>
          </cell>
          <cell r="I895" t="str">
            <v>อัญชลีพร</v>
          </cell>
          <cell r="J895" t="str">
            <v>นามเมือง</v>
          </cell>
          <cell r="K895">
            <v>1560500021205</v>
          </cell>
          <cell r="L895" t="str">
            <v>อมก๋อย</v>
          </cell>
          <cell r="M895" t="str">
            <v>เชียงใหม่ 3</v>
          </cell>
          <cell r="N895">
            <v>8</v>
          </cell>
          <cell r="O895" t="str">
            <v>สวัสดิการ</v>
          </cell>
          <cell r="P895" t="str">
            <v>1.บุคคลค้ำประกัน</v>
          </cell>
          <cell r="Q895">
            <v>400977.4</v>
          </cell>
          <cell r="R895">
            <v>24019.55</v>
          </cell>
          <cell r="S895" t="str">
            <v>จังหวัดเชียงใหม่</v>
          </cell>
          <cell r="T895" t="str">
            <v>ผบ.1168</v>
          </cell>
          <cell r="U895">
            <v>2562</v>
          </cell>
          <cell r="V895" t="str">
            <v>ผบ.1321</v>
          </cell>
          <cell r="W895">
            <v>2562</v>
          </cell>
          <cell r="X895">
            <v>19</v>
          </cell>
          <cell r="Y895">
            <v>8</v>
          </cell>
          <cell r="Z895">
            <v>2563</v>
          </cell>
          <cell r="AA895">
            <v>9</v>
          </cell>
          <cell r="AB895">
            <v>7</v>
          </cell>
          <cell r="AC895">
            <v>2562</v>
          </cell>
          <cell r="BB895" t="str">
            <v>สืบทรัพย์ 22/02/67//ลงผลสืบทรัพย์ 26/3/67//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นางสาวอัญชลีพร นามเมือง</v>
          </cell>
          <cell r="BU895">
            <v>883262010714</v>
          </cell>
          <cell r="BV895" t="str">
            <v xml:space="preserve">1.นางสาวอัญชลี  นามเมือง
2.นางสาววิถาวดี  เป็งหล้า
3.นายชลวรรษ   ปานพรม
4.นางสาวสุภาพ   ดอยคำ
</v>
          </cell>
          <cell r="BW895" t="str">
            <v>จำเลยที่ 1
จำเลยที่ 2
คู่สมรสจำเลยที่ 2
จำเลยที่ 3</v>
          </cell>
          <cell r="BX895" t="str">
            <v>1-5605-00021-20-5
1-5018-00007-67-5
1-4709-00081-33-8
3-5007-00177-85-0</v>
          </cell>
          <cell r="BY895"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5" t="str">
            <v>ไม่พบ</v>
          </cell>
          <cell r="CB895">
            <v>5</v>
          </cell>
          <cell r="CC895"/>
          <cell r="CF895"/>
          <cell r="CK895"/>
        </row>
        <row r="896">
          <cell r="B896">
            <v>2372</v>
          </cell>
          <cell r="C896">
            <v>889</v>
          </cell>
          <cell r="D896">
            <v>19</v>
          </cell>
          <cell r="E896">
            <v>12</v>
          </cell>
          <cell r="F896">
            <v>2566</v>
          </cell>
          <cell r="G896">
            <v>800055812526</v>
          </cell>
          <cell r="H896" t="str">
            <v>นางสาว</v>
          </cell>
          <cell r="I896" t="str">
            <v xml:space="preserve">กุลยา </v>
          </cell>
          <cell r="J896" t="str">
            <v>แรดสวนสี</v>
          </cell>
          <cell r="K896">
            <v>3500200640232</v>
          </cell>
          <cell r="L896" t="str">
            <v>จอมทอง</v>
          </cell>
          <cell r="M896" t="str">
            <v>เชียงใหม่ 3</v>
          </cell>
          <cell r="N896">
            <v>8</v>
          </cell>
          <cell r="O896" t="str">
            <v>ธนาคารประชาชน</v>
          </cell>
          <cell r="P896" t="str">
            <v>1.บุคคลค้ำประกัน</v>
          </cell>
          <cell r="Q896">
            <v>46204.92</v>
          </cell>
          <cell r="R896">
            <v>5687.1</v>
          </cell>
          <cell r="S896" t="str">
            <v>จังหวัดฮอด</v>
          </cell>
          <cell r="T896" t="str">
            <v>ผบ1141</v>
          </cell>
          <cell r="U896">
            <v>2562</v>
          </cell>
          <cell r="V896" t="str">
            <v>ผบ.1121</v>
          </cell>
          <cell r="W896">
            <v>2562</v>
          </cell>
          <cell r="AA896">
            <v>18</v>
          </cell>
          <cell r="AB896">
            <v>11</v>
          </cell>
          <cell r="AC896">
            <v>2562</v>
          </cell>
          <cell r="BB896" t="str">
            <v>สืบทรัพย์ 22/03/67//ลงผล4/4/67//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นางสาวกุลยา  แรดสวนสี</v>
          </cell>
          <cell r="BU896">
            <v>883262011804</v>
          </cell>
          <cell r="BV896"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6" t="str">
            <v xml:space="preserve">จำเลยที่ 1
คู่สมรสจำเลยที่ 1
จำเลยที่ 2
คู่สมรสจำเลยที่2
จำเลยที่ 3
คู่สมรสจำเลยที่ 3
จำเลยที่ 4
คู่สมรสจำเลยที่ 4
</v>
          </cell>
          <cell r="BX896" t="str">
            <v>3-5002-00640-23-2
5-5106-00016-70-2
1-5099-00704-77-4
3-5702-00491-08-3
3-5006-00459-34-9
3-5002-00652-50-8
3-5002-00652-37-1
8-5704*84006-81-0</v>
          </cell>
          <cell r="BY896"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6" t="str">
            <v>พบ</v>
          </cell>
          <cell r="CB896">
            <v>8</v>
          </cell>
          <cell r="CC896"/>
          <cell r="CF896"/>
          <cell r="CK896"/>
        </row>
        <row r="897">
          <cell r="B897">
            <v>2373</v>
          </cell>
          <cell r="C897">
            <v>890</v>
          </cell>
          <cell r="D897">
            <v>19</v>
          </cell>
          <cell r="E897">
            <v>12</v>
          </cell>
          <cell r="F897">
            <v>2566</v>
          </cell>
          <cell r="G897">
            <v>800087458710</v>
          </cell>
          <cell r="H897" t="str">
            <v>นางสาว</v>
          </cell>
          <cell r="I897" t="str">
            <v>จารุวรรณ</v>
          </cell>
          <cell r="J897" t="str">
            <v>จันทราภาณุกร</v>
          </cell>
          <cell r="K897">
            <v>3500200481134</v>
          </cell>
          <cell r="L897" t="str">
            <v>จอมทอง</v>
          </cell>
          <cell r="M897" t="str">
            <v>เชียงใหม่ 3</v>
          </cell>
          <cell r="N897">
            <v>8</v>
          </cell>
          <cell r="O897" t="str">
            <v>สินเชื่อแก้ไขปัญหาหนี้นอกระบบPSA</v>
          </cell>
          <cell r="P897" t="str">
            <v>1.บุคคลค้ำประกัน</v>
          </cell>
          <cell r="Q897">
            <v>48611.06</v>
          </cell>
          <cell r="R897">
            <v>4981.04</v>
          </cell>
          <cell r="S897" t="str">
            <v>จังหวัดฮอด</v>
          </cell>
          <cell r="T897" t="str">
            <v>ผบ.1176</v>
          </cell>
          <cell r="U897">
            <v>2562</v>
          </cell>
          <cell r="V897" t="str">
            <v>ผบ.1147</v>
          </cell>
          <cell r="W897">
            <v>2562</v>
          </cell>
          <cell r="X897">
            <v>19</v>
          </cell>
          <cell r="Y897">
            <v>8</v>
          </cell>
          <cell r="Z897">
            <v>2563</v>
          </cell>
          <cell r="AA897">
            <v>18</v>
          </cell>
          <cell r="AB897">
            <v>11</v>
          </cell>
          <cell r="AC897">
            <v>2562</v>
          </cell>
          <cell r="BB897" t="str">
            <v>ส่งสืบ 22/1/67//ลงผล 26/3/67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นางสาวจารุวรรณ จันทราภาณุกร</v>
          </cell>
          <cell r="BU897">
            <v>883262011806</v>
          </cell>
          <cell r="BV897" t="str">
            <v>นางสาวจารุวรรณ   จันทราภาณุกร
นายนิกร  ปากบ่อง
นายอุทัย  แสนเมืองปัน
นางสาวสุชาดา  ยมนา</v>
          </cell>
          <cell r="BW897" t="str">
            <v>จำเลยที่ 1
คู่สมรสจำเลยที่ 1
จำเลยที่ 2
จำเลยที่ 3</v>
          </cell>
          <cell r="BX897" t="str">
            <v xml:space="preserve">3-5002-00481-13-4
3-5106-00507-90-4
3-5002-00453-76-9
3-5002-00674-73-1
</v>
          </cell>
          <cell r="BY897"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7" t="str">
            <v>ไม่พบ</v>
          </cell>
          <cell r="CB897">
            <v>5</v>
          </cell>
          <cell r="CC897"/>
          <cell r="CF897"/>
          <cell r="CK897"/>
        </row>
        <row r="898">
          <cell r="B898">
            <v>2374</v>
          </cell>
          <cell r="C898">
            <v>891</v>
          </cell>
          <cell r="D898">
            <v>19</v>
          </cell>
          <cell r="E898">
            <v>12</v>
          </cell>
          <cell r="F898">
            <v>2566</v>
          </cell>
          <cell r="G898">
            <v>800022223583</v>
          </cell>
          <cell r="H898" t="str">
            <v>นาย</v>
          </cell>
          <cell r="I898" t="str">
            <v>ประภัตร์</v>
          </cell>
          <cell r="J898" t="str">
            <v>สารินจา</v>
          </cell>
          <cell r="K898">
            <v>3500300312237</v>
          </cell>
          <cell r="L898" t="str">
            <v>จอมทอง</v>
          </cell>
          <cell r="M898" t="str">
            <v>เชียงใหม่ 3</v>
          </cell>
          <cell r="N898">
            <v>8</v>
          </cell>
          <cell r="O898" t="str">
            <v>ธนาคารประชาชน</v>
          </cell>
          <cell r="P898" t="str">
            <v>1.บุคคลค้ำประกัน</v>
          </cell>
          <cell r="Q898">
            <v>31196</v>
          </cell>
          <cell r="R898">
            <v>6530.88</v>
          </cell>
          <cell r="S898" t="str">
            <v>จังหวัดฮอด</v>
          </cell>
          <cell r="T898" t="str">
            <v>ผบ.1154</v>
          </cell>
          <cell r="U898">
            <v>2562</v>
          </cell>
          <cell r="V898" t="str">
            <v>ผบ.1117</v>
          </cell>
          <cell r="W898">
            <v>2562</v>
          </cell>
          <cell r="AA898">
            <v>18</v>
          </cell>
          <cell r="AB898">
            <v>11</v>
          </cell>
          <cell r="AC898">
            <v>2562</v>
          </cell>
          <cell r="BB898" t="str">
            <v>สืบทรัพย์ 22/4/67//ลง27/5/67</v>
          </cell>
          <cell r="BC898" t="str">
            <v/>
          </cell>
          <cell r="BD898" t="str">
            <v/>
          </cell>
          <cell r="BE898" t="str">
            <v/>
          </cell>
          <cell r="BF898" t="str">
            <v/>
          </cell>
          <cell r="BG898" t="str">
            <v/>
          </cell>
          <cell r="BH898" t="str">
            <v/>
          </cell>
          <cell r="BI898" t="str">
            <v/>
          </cell>
          <cell r="BJ898" t="str">
            <v/>
          </cell>
          <cell r="BK898" t="str">
            <v/>
          </cell>
          <cell r="BL898" t="str">
            <v/>
          </cell>
          <cell r="BM898" t="str">
            <v/>
          </cell>
          <cell r="BN898" t="str">
            <v/>
          </cell>
          <cell r="BO898" t="str">
            <v/>
          </cell>
          <cell r="BP898" t="str">
            <v/>
          </cell>
          <cell r="BQ898" t="str">
            <v/>
          </cell>
          <cell r="BR898" t="str">
            <v/>
          </cell>
          <cell r="BS898" t="str">
            <v/>
          </cell>
          <cell r="BT898" t="str">
            <v>นายประภัตร์ สารินจา</v>
          </cell>
          <cell r="BU898">
            <v>883262011809</v>
          </cell>
          <cell r="BV898"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8" t="str">
            <v>จำเลยที่ 1
คู่สมรสจำเลยที่ 1
จำเลยที่ 2
คู่สมรสจำเลยที่ 2
จำเลยที่ 3
คู่สมรสจำเลยที่ 3</v>
          </cell>
          <cell r="BX898" t="str">
            <v>3-5003-00312-23-7
3-5003-00254-35-1
3-5002-00568-77-9
3-6703-00829-61-1
3-5002-00469-61-4
3-5106-00518-71-0</v>
          </cell>
          <cell r="BY898"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8" t="str">
            <v>พบ</v>
          </cell>
          <cell r="CB898">
            <v>6</v>
          </cell>
          <cell r="CC898"/>
          <cell r="CF898"/>
          <cell r="CK898"/>
        </row>
        <row r="899">
          <cell r="B899">
            <v>2375</v>
          </cell>
          <cell r="C899">
            <v>892</v>
          </cell>
          <cell r="D899">
            <v>19</v>
          </cell>
          <cell r="E899">
            <v>12</v>
          </cell>
          <cell r="F899">
            <v>2566</v>
          </cell>
          <cell r="G899" t="str">
            <v>800077554221, 
800093659731</v>
          </cell>
          <cell r="H899" t="str">
            <v>นางสาว</v>
          </cell>
          <cell r="I899" t="str">
            <v>สุธารัตน์</v>
          </cell>
          <cell r="J899" t="str">
            <v>สุขเจริญ</v>
          </cell>
          <cell r="K899">
            <v>3600700656846</v>
          </cell>
          <cell r="L899" t="str">
            <v>จอมทอง</v>
          </cell>
          <cell r="M899" t="str">
            <v>เชียงใหม่ 3</v>
          </cell>
          <cell r="N899">
            <v>8</v>
          </cell>
          <cell r="O899" t="str">
            <v>สินเชื่อแก้ไขปัญหาหนี้นอกระบบPSA</v>
          </cell>
          <cell r="P899" t="str">
            <v>1.บุคคลค้ำประกัน</v>
          </cell>
          <cell r="Q899">
            <v>31941.16</v>
          </cell>
          <cell r="R899">
            <v>4734.83</v>
          </cell>
          <cell r="S899" t="str">
            <v>จังหวัดฮอด</v>
          </cell>
          <cell r="T899" t="str">
            <v>ผบE260</v>
          </cell>
          <cell r="U899">
            <v>2563</v>
          </cell>
          <cell r="V899" t="str">
            <v>ผบE128</v>
          </cell>
          <cell r="W899">
            <v>2563</v>
          </cell>
          <cell r="AA899">
            <v>13</v>
          </cell>
          <cell r="AB899">
            <v>8</v>
          </cell>
          <cell r="AC899">
            <v>2563</v>
          </cell>
          <cell r="BB899" t="str">
            <v>สืบทรัพย์ครั้งที่หนึ่ง22/03/67//ลงผล19/4/67//รายงาน17/5/2567//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นางสาวสุธารัตน์ สุขเจริญ</v>
          </cell>
          <cell r="BU899">
            <v>883263011126</v>
          </cell>
          <cell r="BV899" t="str">
            <v>1. นางสาวสุธารัตน์ สุขเจริญ
2.นางอุษณี รู้ฉลาด
3. นายคำปัน รู้ฉลาด
4.นายภูริทรรศ แสนศรี</v>
          </cell>
          <cell r="BW899" t="str">
            <v xml:space="preserve">จำเลยที่ 1
จำเลยที่ 2
คู่สมรสจำเลยที่ 2
จำเลยที่ 3
</v>
          </cell>
          <cell r="BX899" t="str">
            <v xml:space="preserve">3-5007-00656-84-6
3-5003-00351-57-7
3-5003-00338-39-2
3-5002-00555-63-4
</v>
          </cell>
          <cell r="BY89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899" t="str">
            <v>พบ</v>
          </cell>
          <cell r="CB899">
            <v>4</v>
          </cell>
          <cell r="CC899"/>
          <cell r="CF899"/>
          <cell r="CK899"/>
        </row>
        <row r="900">
          <cell r="B900">
            <v>2376</v>
          </cell>
          <cell r="C900">
            <v>893</v>
          </cell>
          <cell r="D900">
            <v>19</v>
          </cell>
          <cell r="E900">
            <v>12</v>
          </cell>
          <cell r="F900">
            <v>2566</v>
          </cell>
          <cell r="G900">
            <v>800045730853</v>
          </cell>
          <cell r="H900" t="str">
            <v>นาย</v>
          </cell>
          <cell r="I900" t="str">
            <v>สุเทพ</v>
          </cell>
          <cell r="J900" t="str">
            <v>สุทินนา</v>
          </cell>
          <cell r="K900">
            <v>3500200384813</v>
          </cell>
          <cell r="L900" t="str">
            <v>จอมทอง</v>
          </cell>
          <cell r="M900" t="str">
            <v>เชียงใหม่ 3</v>
          </cell>
          <cell r="N900">
            <v>8</v>
          </cell>
          <cell r="O900" t="str">
            <v>ธนาคารประชาชน</v>
          </cell>
          <cell r="P900" t="str">
            <v>1.บุคคลค้ำประกัน</v>
          </cell>
          <cell r="Q900">
            <v>37299.599999999999</v>
          </cell>
          <cell r="R900">
            <v>9351.82</v>
          </cell>
          <cell r="S900" t="str">
            <v>แขวงเชียงใหม่</v>
          </cell>
          <cell r="T900" t="str">
            <v>ผบ10374</v>
          </cell>
          <cell r="U900">
            <v>2562</v>
          </cell>
          <cell r="V900" t="str">
            <v>ผบ.11307</v>
          </cell>
          <cell r="W900">
            <v>2562</v>
          </cell>
          <cell r="AA900">
            <v>4</v>
          </cell>
          <cell r="AB900">
            <v>11</v>
          </cell>
          <cell r="AC900">
            <v>2562</v>
          </cell>
          <cell r="BB900" t="str">
            <v>สืบทรัพย์ 25/03/67//ลงผล9/4/67//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นายสุเทพ สุทินนา</v>
          </cell>
          <cell r="BU900">
            <v>883262011812</v>
          </cell>
          <cell r="BV900"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0" t="str">
            <v>จำเลยที่ 1
คู่สมรสจำเลยที่ 1
จำเลยที่ 2
คู่สมรสจำเลยที่ 2
จำเลยที่ 3
คู่สมรสจำเลยที่ 3</v>
          </cell>
          <cell r="BX900" t="str">
            <v xml:space="preserve">3-5002-00384-81-3
3-5002-00389-74-2
3-50002-00252-68-2
35002-00390-69-4
3-1506-00610-47-4
3-1506-00580-29-0
</v>
          </cell>
          <cell r="BY900"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0" t="str">
            <v>พบ</v>
          </cell>
          <cell r="CB900">
            <v>6</v>
          </cell>
          <cell r="CC900"/>
          <cell r="CF900"/>
          <cell r="CK900"/>
        </row>
        <row r="901">
          <cell r="B901">
            <v>2377</v>
          </cell>
          <cell r="C901">
            <v>894</v>
          </cell>
          <cell r="D901">
            <v>19</v>
          </cell>
          <cell r="E901">
            <v>12</v>
          </cell>
          <cell r="F901">
            <v>2566</v>
          </cell>
          <cell r="G901">
            <v>800057176979</v>
          </cell>
          <cell r="H901" t="str">
            <v>นาย</v>
          </cell>
          <cell r="I901" t="str">
            <v>สำราญ</v>
          </cell>
          <cell r="J901" t="str">
            <v>กุณาธรรม</v>
          </cell>
          <cell r="K901">
            <v>3500200538365</v>
          </cell>
          <cell r="L901" t="str">
            <v>จอมทอง</v>
          </cell>
          <cell r="M901" t="str">
            <v>เชียงใหม่ 3</v>
          </cell>
          <cell r="N901">
            <v>8</v>
          </cell>
          <cell r="O901" t="str">
            <v>สินเชื่ออุปโภคบริโภคเพื่อสังคม</v>
          </cell>
          <cell r="P901" t="str">
            <v>1.บุคคลค้ำประกัน</v>
          </cell>
          <cell r="Q901">
            <v>31241.200000000001</v>
          </cell>
          <cell r="R901">
            <v>6828.97</v>
          </cell>
          <cell r="S901" t="str">
            <v>จังหวัดฮอด</v>
          </cell>
          <cell r="T901" t="str">
            <v>ผบ1173</v>
          </cell>
          <cell r="U901">
            <v>2562</v>
          </cell>
          <cell r="V901" t="str">
            <v>ผบ.1152</v>
          </cell>
          <cell r="W901">
            <v>2562</v>
          </cell>
          <cell r="AA901">
            <v>18</v>
          </cell>
          <cell r="AB901">
            <v>11</v>
          </cell>
          <cell r="AC901">
            <v>2562</v>
          </cell>
          <cell r="BB901" t="str">
            <v>สืบทรัพย์ 22/03/67//ลงผล4/4/67//รายงานผล20/5/67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นายสำราญ กุณาธรรม</v>
          </cell>
          <cell r="BU901">
            <v>883262011814</v>
          </cell>
          <cell r="BV901"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1" t="str">
            <v xml:space="preserve">จำเลยที่ 1
คู่สมรสจำเลยที่ 1
จำเลยที่ 2
คู่สมรสจำเลยที่ 2
จำเลยที่ 3
คู่สมรสจำเลยที่ 3
</v>
          </cell>
          <cell r="BX901" t="str">
            <v>3-5002-00838-36-5
3-5002-00040-90-1
3-5002-00864-19-0
3-5002-00043-80-3
3-5002-00017-30-6
3-5002-00893-42-4</v>
          </cell>
          <cell r="BY901"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1" t="str">
            <v>พบ</v>
          </cell>
          <cell r="CB901">
            <v>6</v>
          </cell>
          <cell r="CC901"/>
          <cell r="CF901"/>
          <cell r="CK901"/>
        </row>
        <row r="902">
          <cell r="B902">
            <v>2378</v>
          </cell>
          <cell r="C902">
            <v>895</v>
          </cell>
          <cell r="D902">
            <v>19</v>
          </cell>
          <cell r="E902">
            <v>12</v>
          </cell>
          <cell r="F902">
            <v>2566</v>
          </cell>
          <cell r="G902">
            <v>800088318137</v>
          </cell>
          <cell r="H902" t="str">
            <v>นาง</v>
          </cell>
          <cell r="I902" t="str">
            <v>ทศพร</v>
          </cell>
          <cell r="J902" t="str">
            <v>นามเทพ</v>
          </cell>
          <cell r="K902">
            <v>3500200881639</v>
          </cell>
          <cell r="L902" t="str">
            <v>จอมทอง</v>
          </cell>
          <cell r="M902" t="str">
            <v>เชียงใหม่ 3</v>
          </cell>
          <cell r="N902">
            <v>8</v>
          </cell>
          <cell r="O902" t="str">
            <v>สินเชื่อแก้ไขปัญหาหนี้นอกระบบPSA</v>
          </cell>
          <cell r="P902" t="str">
            <v>1.บุคคลค้ำประกัน</v>
          </cell>
          <cell r="Q902">
            <v>42131.64</v>
          </cell>
          <cell r="R902">
            <v>3464.46</v>
          </cell>
          <cell r="S902" t="str">
            <v>จังหวัดฮอด</v>
          </cell>
          <cell r="T902" t="str">
            <v>ผบ1147</v>
          </cell>
          <cell r="U902">
            <v>2562</v>
          </cell>
          <cell r="V902" t="str">
            <v>ผบ.1132</v>
          </cell>
          <cell r="W902">
            <v>2562</v>
          </cell>
          <cell r="AA902">
            <v>18</v>
          </cell>
          <cell r="AB902">
            <v>11</v>
          </cell>
          <cell r="AC902">
            <v>2562</v>
          </cell>
          <cell r="BB902" t="str">
            <v>สืบทรัพย์ 25/03/67//ลงผล6/4/67//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นางทศพร นามเทพ</v>
          </cell>
          <cell r="BU902">
            <v>883262011816</v>
          </cell>
          <cell r="BV902" t="str">
            <v>1.นางทศพร นามเทพ 
2.นางอัญชลี ปล้องทอง
3. นายจตุพร ปล้องทอง
4.นายนภัสกร สุริยะ</v>
          </cell>
          <cell r="BW902" t="str">
            <v xml:space="preserve">จำเลยที่ 1
จำเลยที่ 2
คู่สมรสจำเลยที่ 2
จำเลยที่ 3
</v>
          </cell>
          <cell r="BX902" t="str">
            <v xml:space="preserve">3-5002-00881-63-9
3-5002-00881-70-1
3-5002-00860-18-6
3-5002-00001-43-4
</v>
          </cell>
          <cell r="BY902"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2" t="str">
            <v>พบ</v>
          </cell>
          <cell r="CB902">
            <v>4</v>
          </cell>
          <cell r="CC902"/>
          <cell r="CF902"/>
          <cell r="CK902"/>
        </row>
        <row r="903">
          <cell r="B903">
            <v>2379</v>
          </cell>
          <cell r="C903">
            <v>896</v>
          </cell>
          <cell r="D903">
            <v>19</v>
          </cell>
          <cell r="E903">
            <v>12</v>
          </cell>
          <cell r="F903">
            <v>2566</v>
          </cell>
          <cell r="G903">
            <v>800087790641</v>
          </cell>
          <cell r="H903" t="str">
            <v>นาย</v>
          </cell>
          <cell r="I903" t="str">
            <v>อิสรชัย</v>
          </cell>
          <cell r="J903" t="str">
            <v>สายแปลง</v>
          </cell>
          <cell r="K903">
            <v>3660700441131</v>
          </cell>
          <cell r="L903" t="str">
            <v>จอมทอง</v>
          </cell>
          <cell r="M903" t="str">
            <v>เชียงใหม่ 3</v>
          </cell>
          <cell r="N903">
            <v>8</v>
          </cell>
          <cell r="O903" t="str">
            <v>ธนาคารประชาชน</v>
          </cell>
          <cell r="P903" t="str">
            <v>1.บุคคลค้ำประกัน</v>
          </cell>
          <cell r="Q903">
            <v>193748.75</v>
          </cell>
          <cell r="R903">
            <v>20881.97</v>
          </cell>
          <cell r="S903" t="str">
            <v>จังหวัดฮอด</v>
          </cell>
          <cell r="T903" t="str">
            <v>ผบ1138</v>
          </cell>
          <cell r="U903">
            <v>2562</v>
          </cell>
          <cell r="V903" t="str">
            <v>ผบ1135</v>
          </cell>
          <cell r="W903">
            <v>2562</v>
          </cell>
          <cell r="X903">
            <v>18</v>
          </cell>
          <cell r="Y903">
            <v>11</v>
          </cell>
          <cell r="Z903">
            <v>2562</v>
          </cell>
          <cell r="AA903">
            <v>4</v>
          </cell>
          <cell r="AB903">
            <v>11</v>
          </cell>
          <cell r="AC903">
            <v>2562</v>
          </cell>
          <cell r="BB903" t="str">
            <v>สืบทรัพย์ 22/1/67//ลงผลสืบทรัพย์ 26/1/67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นายอิสรชัย สายแปลง</v>
          </cell>
          <cell r="BU903">
            <v>883262011817</v>
          </cell>
          <cell r="BV903" t="str">
            <v>นายอิสรชัย    สายแปลง
นายบดินทร์  ยศบุญยืน
นางสาวอรอนงค์  วรรณหนอง</v>
          </cell>
          <cell r="BW903" t="str">
            <v>จำเลยที่ 1
จำเลยที่ 2
จำเลยที่ 3</v>
          </cell>
          <cell r="BX903" t="str">
            <v>3-6607-00441-13-1
1-5099-00899-96-6
1-5103-00076-70-7</v>
          </cell>
          <cell r="BY903"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3" t="str">
            <v>ไม่พบ</v>
          </cell>
          <cell r="CB903">
            <v>6</v>
          </cell>
          <cell r="CC903"/>
          <cell r="CF903"/>
          <cell r="CK903"/>
        </row>
        <row r="904">
          <cell r="B904">
            <v>2380</v>
          </cell>
          <cell r="C904">
            <v>897</v>
          </cell>
          <cell r="D904">
            <v>19</v>
          </cell>
          <cell r="E904">
            <v>12</v>
          </cell>
          <cell r="F904">
            <v>2566</v>
          </cell>
          <cell r="G904">
            <v>800049849923</v>
          </cell>
          <cell r="H904" t="str">
            <v>นาย</v>
          </cell>
          <cell r="I904" t="str">
            <v>ไพสนธ์</v>
          </cell>
          <cell r="J904" t="str">
            <v>เกษมสุข</v>
          </cell>
          <cell r="K904">
            <v>3500200637541</v>
          </cell>
          <cell r="L904" t="str">
            <v>จอมทอง</v>
          </cell>
          <cell r="M904" t="str">
            <v>เชียงใหม่ 3</v>
          </cell>
          <cell r="N904">
            <v>8</v>
          </cell>
          <cell r="O904" t="str">
            <v>ธนาคารประชาชน</v>
          </cell>
          <cell r="P904" t="str">
            <v>1.บุคคลค้ำประกัน</v>
          </cell>
          <cell r="Q904">
            <v>35380.85</v>
          </cell>
          <cell r="R904">
            <v>9037.7900000000009</v>
          </cell>
          <cell r="S904" t="str">
            <v>แขวงเชียงใหม่</v>
          </cell>
          <cell r="T904" t="str">
            <v>ผบ829</v>
          </cell>
          <cell r="U904">
            <v>2564</v>
          </cell>
          <cell r="V904" t="str">
            <v>ผบ1066</v>
          </cell>
          <cell r="W904">
            <v>2564</v>
          </cell>
          <cell r="X904">
            <v>18</v>
          </cell>
          <cell r="Y904">
            <v>11</v>
          </cell>
          <cell r="Z904">
            <v>2562</v>
          </cell>
          <cell r="AA904">
            <v>6</v>
          </cell>
          <cell r="AB904">
            <v>7</v>
          </cell>
          <cell r="AC904">
            <v>2564</v>
          </cell>
          <cell r="BB904" t="str">
            <v>สืบทรัพย์ 25/03/67//ลงผล6/4/67//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นายไพสนธ์ เกษมสุข</v>
          </cell>
          <cell r="BU904">
            <v>883263011140</v>
          </cell>
          <cell r="BV904"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4" t="str">
            <v>จำเลยที่ 1
คู่สมรสจำเลยที่ 1
จำเลยที่ 2
คู่สมรสจำเลยที่ 2
จำเลยที่ 3
คู่สมรสจำเลยที่ 3</v>
          </cell>
          <cell r="BX904" t="str">
            <v>3-5002-00637-54-1
3-5002-00780-50-6
3-5002-00736-56-6
3-5012-00405-95-1
3-5002-00738-95-0
3-5002-00737-22-8</v>
          </cell>
          <cell r="BY90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4" t="str">
            <v>พบ</v>
          </cell>
          <cell r="CB904">
            <v>6</v>
          </cell>
          <cell r="CC904"/>
          <cell r="CF904"/>
          <cell r="CK904"/>
        </row>
        <row r="905">
          <cell r="B905">
            <v>2381</v>
          </cell>
          <cell r="C905">
            <v>898</v>
          </cell>
          <cell r="D905">
            <v>19</v>
          </cell>
          <cell r="E905">
            <v>12</v>
          </cell>
          <cell r="F905">
            <v>2566</v>
          </cell>
          <cell r="G905">
            <v>800090479745</v>
          </cell>
          <cell r="H905" t="str">
            <v>นางสาว</v>
          </cell>
          <cell r="I905" t="str">
            <v>วิภาวี</v>
          </cell>
          <cell r="J905" t="str">
            <v>ดวงเนตร</v>
          </cell>
          <cell r="K905">
            <v>1102700727425</v>
          </cell>
          <cell r="L905" t="str">
            <v>จอมทอง</v>
          </cell>
          <cell r="M905" t="str">
            <v>เชียงใหม่ 3</v>
          </cell>
          <cell r="N905">
            <v>8</v>
          </cell>
          <cell r="O905" t="str">
            <v>สินเชื่อแก้ไขปัญหาหนี้นอกระบบPSA</v>
          </cell>
          <cell r="P905" t="str">
            <v>1.บุคคลค้ำประกัน</v>
          </cell>
          <cell r="Q905">
            <v>28297.72</v>
          </cell>
          <cell r="R905">
            <v>6156.3</v>
          </cell>
          <cell r="S905" t="str">
            <v>จังหวัดฮอด</v>
          </cell>
          <cell r="T905" t="str">
            <v>ผบE506</v>
          </cell>
          <cell r="U905">
            <v>2564</v>
          </cell>
          <cell r="V905" t="str">
            <v>ผบE629</v>
          </cell>
          <cell r="W905">
            <v>2564</v>
          </cell>
          <cell r="AA905">
            <v>25</v>
          </cell>
          <cell r="AB905">
            <v>10</v>
          </cell>
          <cell r="AC905">
            <v>2564</v>
          </cell>
          <cell r="BB905" t="str">
            <v>สืบทรัพย์ 22/03/67//ลงผล19/4/67//ลงผลคัดภาพลักษณ์17/5/2567//รายงานผลรอบที่หนึ่ง17/5/67//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นางสาววิภาวี ดวงเนตร</v>
          </cell>
          <cell r="BU905">
            <v>883263011148</v>
          </cell>
          <cell r="BV905" t="str">
            <v>1.นางสาววิภาวี ดวงเนตร
2.นางพิกุล ปัญโญ
3. นาบบุญรัตน์ ปัญโญ
4.นางอำภา ดวงเนตร
5.นายวินัย ดวงเนตร</v>
          </cell>
          <cell r="BW905" t="str">
            <v>จำเลยที่ 1
จำเลยที่ 2
คู่สมรสจำเลยที่ 2
จำเลยที่ 3
คู่สมรสจำเลยที่ 3</v>
          </cell>
          <cell r="BX905" t="str">
            <v xml:space="preserve">1-1027-00727-42-5
3-5012-00894-99-5
3-5012-00015-10-0
3-5002-00070-81-9
3-7002-00146-57-1
</v>
          </cell>
          <cell r="BY9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5" t="str">
            <v>พบ</v>
          </cell>
          <cell r="CB905">
            <v>5</v>
          </cell>
          <cell r="CC905"/>
          <cell r="CF905"/>
          <cell r="CK905"/>
        </row>
        <row r="906">
          <cell r="B906">
            <v>2382</v>
          </cell>
          <cell r="C906">
            <v>899</v>
          </cell>
          <cell r="D906">
            <v>19</v>
          </cell>
          <cell r="E906">
            <v>12</v>
          </cell>
          <cell r="F906">
            <v>2566</v>
          </cell>
          <cell r="G906">
            <v>800070778645</v>
          </cell>
          <cell r="H906" t="str">
            <v>นางสาว</v>
          </cell>
          <cell r="I906" t="str">
            <v>เกศริน</v>
          </cell>
          <cell r="J906" t="str">
            <v>อรุณแก้ว</v>
          </cell>
          <cell r="K906">
            <v>3501300282533</v>
          </cell>
          <cell r="L906" t="str">
            <v>อมก๋อย</v>
          </cell>
          <cell r="M906" t="str">
            <v>เชียงใหม่ 3</v>
          </cell>
          <cell r="N906">
            <v>8</v>
          </cell>
          <cell r="O906" t="str">
            <v>ธนาคารประชาชน</v>
          </cell>
          <cell r="P906" t="str">
            <v>1.บุคคลค้ำประกัน</v>
          </cell>
          <cell r="Q906">
            <v>90000.11</v>
          </cell>
          <cell r="R906">
            <v>19210.91</v>
          </cell>
          <cell r="S906" t="str">
            <v>แขวงเชียงใหม่</v>
          </cell>
          <cell r="T906" t="str">
            <v>ผบ.7139</v>
          </cell>
          <cell r="U906">
            <v>2563</v>
          </cell>
          <cell r="V906" t="str">
            <v>ผบ.3437</v>
          </cell>
          <cell r="W906">
            <v>2563</v>
          </cell>
          <cell r="X906">
            <v>1</v>
          </cell>
          <cell r="Y906">
            <v>6</v>
          </cell>
          <cell r="Z906">
            <v>2564</v>
          </cell>
          <cell r="AA906">
            <v>25</v>
          </cell>
          <cell r="AB906">
            <v>10</v>
          </cell>
          <cell r="AC906">
            <v>2564</v>
          </cell>
          <cell r="BB906" t="str">
            <v>สืบทรัพย์ 22/03/67//ลงผล3/4/67//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นางสาวเกศริน อรุณแก้ว</v>
          </cell>
          <cell r="BU906">
            <v>883263011200</v>
          </cell>
          <cell r="BV906" t="str">
            <v>1.นางสาวเกศริน อรุณแก้ว
2.นางสาวกชพร ขาวน้อย</v>
          </cell>
          <cell r="BW906" t="str">
            <v>จำเลขที่ 1
จำเลขที่ 2</v>
          </cell>
          <cell r="BX906" t="str">
            <v>3-5013-00282-53-3
3-5005-00362-76-9</v>
          </cell>
          <cell r="BY906"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6" t="str">
            <v>พบ</v>
          </cell>
          <cell r="CB906">
            <v>2</v>
          </cell>
          <cell r="CC906"/>
          <cell r="CF906"/>
          <cell r="CK906"/>
        </row>
        <row r="907">
          <cell r="B907">
            <v>2383</v>
          </cell>
          <cell r="C907">
            <v>900</v>
          </cell>
          <cell r="D907">
            <v>19</v>
          </cell>
          <cell r="E907">
            <v>12</v>
          </cell>
          <cell r="F907">
            <v>2566</v>
          </cell>
          <cell r="G907">
            <v>800042354467</v>
          </cell>
          <cell r="H907" t="str">
            <v>นาย</v>
          </cell>
          <cell r="I907" t="str">
            <v>กวี</v>
          </cell>
          <cell r="J907" t="str">
            <v>ชงโคผดุง</v>
          </cell>
          <cell r="K907">
            <v>2501800043289</v>
          </cell>
          <cell r="L907" t="str">
            <v>อมก๋อย</v>
          </cell>
          <cell r="M907" t="str">
            <v>เชียงใหม่ 3</v>
          </cell>
          <cell r="N907">
            <v>8</v>
          </cell>
          <cell r="O907" t="str">
            <v>ธนาคารประชาชน</v>
          </cell>
          <cell r="P907" t="str">
            <v>1.บุคคลค้ำประกัน</v>
          </cell>
          <cell r="Q907">
            <v>93467.520000000004</v>
          </cell>
          <cell r="R907">
            <v>15549.02</v>
          </cell>
          <cell r="S907" t="str">
            <v>จังหวัดฮอด</v>
          </cell>
          <cell r="T907" t="str">
            <v>ผบE329</v>
          </cell>
          <cell r="U907">
            <v>2563</v>
          </cell>
          <cell r="V907" t="str">
            <v>ผบE170</v>
          </cell>
          <cell r="W907">
            <v>2563</v>
          </cell>
          <cell r="X907">
            <v>1</v>
          </cell>
          <cell r="Y907">
            <v>6</v>
          </cell>
          <cell r="Z907">
            <v>2564</v>
          </cell>
          <cell r="AA907">
            <v>19</v>
          </cell>
          <cell r="AB907">
            <v>12</v>
          </cell>
          <cell r="AC907">
            <v>2563</v>
          </cell>
          <cell r="BB907" t="str">
            <v>สืบทรัพย์วันที่ 22/3/67//ลงผลวันที่ 26/6/2567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นายกวี ชงโคผดุง</v>
          </cell>
          <cell r="BU907">
            <v>883263011070</v>
          </cell>
          <cell r="BV907"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7" t="str">
            <v>จำเลยที่ 1
จำเลยที่ 2
คู่สมรสจำเลยที่ 2
จำเลยที่ 3
คู่สมรสจำเลยที่ 3</v>
          </cell>
          <cell r="BX907" t="str">
            <v>2-5018-00043-28-9
1-5018-00006-99-7
1-5018-00059-67-5
2-5018-0030-74-8
5-5099-00094-60-0</v>
          </cell>
          <cell r="BY90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7" t="str">
            <v>ไม่พบ</v>
          </cell>
          <cell r="CB907">
            <v>6</v>
          </cell>
          <cell r="CC907"/>
          <cell r="CF907"/>
          <cell r="CK907"/>
        </row>
        <row r="908">
          <cell r="B908">
            <v>2384</v>
          </cell>
          <cell r="C908">
            <v>901</v>
          </cell>
          <cell r="D908">
            <v>19</v>
          </cell>
          <cell r="E908">
            <v>12</v>
          </cell>
          <cell r="F908">
            <v>2566</v>
          </cell>
          <cell r="G908">
            <v>800051831983</v>
          </cell>
          <cell r="H908" t="str">
            <v>นาย</v>
          </cell>
          <cell r="I908" t="str">
            <v>ประเสริฐ</v>
          </cell>
          <cell r="J908" t="str">
            <v>เรือนแก้ว</v>
          </cell>
          <cell r="K908">
            <v>3501800007001</v>
          </cell>
          <cell r="L908" t="str">
            <v>อมก๋อย</v>
          </cell>
          <cell r="M908" t="str">
            <v>เชียงใหม่ 3</v>
          </cell>
          <cell r="N908">
            <v>8</v>
          </cell>
          <cell r="O908" t="str">
            <v>ธนาคารประชาชน</v>
          </cell>
          <cell r="P908" t="str">
            <v>1.บุคคลค้ำประกัน</v>
          </cell>
          <cell r="Q908">
            <v>143386.78</v>
          </cell>
          <cell r="R908">
            <v>20822.98</v>
          </cell>
          <cell r="S908" t="str">
            <v>จังหวัดฮอด</v>
          </cell>
          <cell r="T908" t="str">
            <v>ผบ.1186</v>
          </cell>
          <cell r="U908">
            <v>2562</v>
          </cell>
          <cell r="V908" t="str">
            <v>ผบ.1144</v>
          </cell>
          <cell r="W908">
            <v>2562</v>
          </cell>
          <cell r="AA908">
            <v>18</v>
          </cell>
          <cell r="AB908">
            <v>11</v>
          </cell>
          <cell r="AC908">
            <v>2562</v>
          </cell>
          <cell r="BB908" t="str">
            <v>สืบทรัพย์วันที่ 22/3/67//ลงผลวันที่ 26/6/2567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นายประเสริฐ เรือนแก้ว</v>
          </cell>
          <cell r="BU908">
            <v>883262010712</v>
          </cell>
          <cell r="BV908" t="str">
            <v>1.นายประเสริฐ   เรือนแก้ว
2.นายดวงรัตน์  เปียงเพี้ยง
3.นางผ่องศรี  แก้วกัน
4.นายกิ่ง  แก้วกัน</v>
          </cell>
          <cell r="BW908" t="str">
            <v>จำเลยที่ 1
จำเลยที่ 2
จำเลยที่ 3
คู่สมรสจำเลยที่ 3</v>
          </cell>
          <cell r="BX908" t="str">
            <v>3-5018-00007-00-1
3-5018-00239-37-9
3-5018-00239-39-4
3-5018-00012-53-5</v>
          </cell>
          <cell r="BY908"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8" t="str">
            <v>ไม่พบ</v>
          </cell>
          <cell r="CA908"/>
          <cell r="CB908">
            <v>5</v>
          </cell>
          <cell r="CC908"/>
          <cell r="CF908"/>
          <cell r="CK908"/>
        </row>
        <row r="909">
          <cell r="B909">
            <v>2385</v>
          </cell>
          <cell r="C909">
            <v>902</v>
          </cell>
          <cell r="D909">
            <v>19</v>
          </cell>
          <cell r="E909">
            <v>12</v>
          </cell>
          <cell r="F909">
            <v>2566</v>
          </cell>
          <cell r="G909">
            <v>800059924152</v>
          </cell>
          <cell r="H909" t="str">
            <v>นาย</v>
          </cell>
          <cell r="I909" t="str">
            <v>อุทัย</v>
          </cell>
          <cell r="J909" t="str">
            <v>เรือนแก้ว</v>
          </cell>
          <cell r="K909">
            <v>1501600069689</v>
          </cell>
          <cell r="L909" t="str">
            <v>อมก๋อย</v>
          </cell>
          <cell r="M909" t="str">
            <v>เชียงใหม่ 3</v>
          </cell>
          <cell r="N909">
            <v>8</v>
          </cell>
          <cell r="O909" t="str">
            <v>ธนาคารประชาชน</v>
          </cell>
          <cell r="P909" t="str">
            <v>1.บุคคลค้ำประกัน</v>
          </cell>
          <cell r="Q909">
            <v>176881</v>
          </cell>
          <cell r="R909">
            <v>24192.35</v>
          </cell>
          <cell r="S909" t="str">
            <v>จังหวัดฮอด</v>
          </cell>
          <cell r="T909" t="str">
            <v>ผบ.1185</v>
          </cell>
          <cell r="U909">
            <v>2562</v>
          </cell>
          <cell r="V909" t="str">
            <v>ผบ.1146</v>
          </cell>
          <cell r="W909">
            <v>2562</v>
          </cell>
          <cell r="X909">
            <v>1</v>
          </cell>
          <cell r="Y909">
            <v>6</v>
          </cell>
          <cell r="Z909">
            <v>2564</v>
          </cell>
          <cell r="AA909">
            <v>18</v>
          </cell>
          <cell r="AB909">
            <v>11</v>
          </cell>
          <cell r="AC909">
            <v>2562</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นายอุทัย เรือนแก้ว</v>
          </cell>
          <cell r="BU909">
            <v>883262010711</v>
          </cell>
          <cell r="BV909" t="str">
            <v>1.นายอุทัย เรือนแก้ว
2.นางสาวอัมรา โกนมูล
3.นายสรยุทธ จันทรา
4.นางสาวปวีณา เรือนแก้ว</v>
          </cell>
          <cell r="BW909" t="str">
            <v xml:space="preserve">จำเลยที่ 1
จำเลยที่ 2
จำเลยที่ 3
คู่สมรสจำเลยที่ 3
</v>
          </cell>
          <cell r="BX909" t="str">
            <v>1-5018-00069-68-9
1-5018-00001-13-8
3-5705-01191-90-9
3-5018-00007-01-9</v>
          </cell>
          <cell r="BY90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09" t="str">
            <v>ไม่พบ</v>
          </cell>
          <cell r="CB909">
            <v>4</v>
          </cell>
          <cell r="CC909"/>
          <cell r="CF909"/>
          <cell r="CK909"/>
        </row>
        <row r="910">
          <cell r="B910">
            <v>2386</v>
          </cell>
          <cell r="C910">
            <v>903</v>
          </cell>
          <cell r="D910">
            <v>19</v>
          </cell>
          <cell r="E910">
            <v>12</v>
          </cell>
          <cell r="F910">
            <v>2566</v>
          </cell>
          <cell r="G910">
            <v>800039182798</v>
          </cell>
          <cell r="H910" t="str">
            <v>นางสาว</v>
          </cell>
          <cell r="I910" t="str">
            <v>คำแดง</v>
          </cell>
          <cell r="J910" t="str">
            <v>วงษ์จี๋</v>
          </cell>
          <cell r="K910">
            <v>3501800042124</v>
          </cell>
          <cell r="L910" t="str">
            <v>อมก๋อย</v>
          </cell>
          <cell r="M910" t="str">
            <v>เชียงใหม่ 3</v>
          </cell>
          <cell r="N910">
            <v>8</v>
          </cell>
          <cell r="O910" t="str">
            <v>ธนาคารประชาชน</v>
          </cell>
          <cell r="P910" t="str">
            <v>1.บุคคลค้ำประกัน</v>
          </cell>
          <cell r="Q910">
            <v>66155.100000000006</v>
          </cell>
          <cell r="R910">
            <v>24912.28</v>
          </cell>
          <cell r="S910" t="str">
            <v>จังหวัดฮอด</v>
          </cell>
          <cell r="T910" t="str">
            <v>ผบE331</v>
          </cell>
          <cell r="U910">
            <v>2563</v>
          </cell>
          <cell r="V910" t="str">
            <v>ผบE172</v>
          </cell>
          <cell r="W910">
            <v>2563</v>
          </cell>
          <cell r="AA910">
            <v>19</v>
          </cell>
          <cell r="AB910">
            <v>8</v>
          </cell>
          <cell r="AC910">
            <v>2563</v>
          </cell>
          <cell r="BB910" t="str">
            <v>14/05/67//ลงผล 21/5/67//รายงานผล21/5/67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นางสาวคำแดง วงษ์จี๋</v>
          </cell>
          <cell r="BU910">
            <v>883263011064</v>
          </cell>
          <cell r="BV910"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0" t="str">
            <v>จำเลยที่ 1
จำเลยที่ 2
คู่สมรสจำเลยที่ 2
จำเลยที่ 3
คู่สมรสจำเลยที่ 3</v>
          </cell>
          <cell r="BX910" t="str">
            <v xml:space="preserve">3-5018-00042-12-4
1-5099-00658--98-5
1-5299-00210-65-8
3-5018-00043-30-9
3-6501-01351-41-0
</v>
          </cell>
          <cell r="BY9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0" t="str">
            <v>ใม่พบ</v>
          </cell>
          <cell r="CA910"/>
          <cell r="CB910">
            <v>5</v>
          </cell>
          <cell r="CC910"/>
          <cell r="CF910"/>
          <cell r="CK910"/>
        </row>
        <row r="911">
          <cell r="B911">
            <v>2387</v>
          </cell>
          <cell r="C911">
            <v>904</v>
          </cell>
          <cell r="D911">
            <v>19</v>
          </cell>
          <cell r="E911">
            <v>12</v>
          </cell>
          <cell r="F911">
            <v>2566</v>
          </cell>
          <cell r="G911">
            <v>800039070183</v>
          </cell>
          <cell r="H911" t="str">
            <v>นางสาว</v>
          </cell>
          <cell r="I911" t="str">
            <v>นิพาพร</v>
          </cell>
          <cell r="J911" t="str">
            <v>ใจเป็ง</v>
          </cell>
          <cell r="K911">
            <v>3501700225707</v>
          </cell>
          <cell r="L911" t="str">
            <v>ดอยเต่า</v>
          </cell>
          <cell r="M911" t="str">
            <v>เชียงใหม่ 3</v>
          </cell>
          <cell r="N911">
            <v>8</v>
          </cell>
          <cell r="O911" t="str">
            <v>สินเชื่อองค์กรชุมชน</v>
          </cell>
          <cell r="P911" t="str">
            <v>1.บุคคลค้ำประกัน</v>
          </cell>
          <cell r="Q911">
            <v>143386.78</v>
          </cell>
          <cell r="R911">
            <v>20822.98</v>
          </cell>
          <cell r="S911" t="str">
            <v>จังหวัดฮอด</v>
          </cell>
          <cell r="T911" t="str">
            <v>ผบ.353</v>
          </cell>
          <cell r="U911">
            <v>2561</v>
          </cell>
          <cell r="V911" t="str">
            <v>ผบ.444</v>
          </cell>
          <cell r="W911">
            <v>2561</v>
          </cell>
          <cell r="X911">
            <v>2</v>
          </cell>
          <cell r="Y911">
            <v>7</v>
          </cell>
          <cell r="Z911">
            <v>2561</v>
          </cell>
          <cell r="AA911">
            <v>18</v>
          </cell>
          <cell r="AB911">
            <v>11</v>
          </cell>
          <cell r="AC911">
            <v>2562</v>
          </cell>
          <cell r="BB911" t="str">
            <v>สืบทรัพย์วันที่ 22/3/67//ลงผลวันที่ 26/6/2567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นางสาวนิพาพร ใจเป็ง</v>
          </cell>
          <cell r="BU911">
            <v>823761010008</v>
          </cell>
          <cell r="BV911" t="str">
            <v xml:space="preserve">1.นางนิภาพร  ใจเป็ง
2.นายสวัสดิ์  ใจเป็ง
3.นางแสงเทียน  วีแลน
4.นายศรีลา  ต๊ะเหมย
</v>
          </cell>
          <cell r="BW911" t="str">
            <v xml:space="preserve">จำเลยที่ 1
คู่สมรสจำเลยที่ 1
จำเลยที่2
จำเลยที่ 3
</v>
          </cell>
          <cell r="BX911" t="str">
            <v xml:space="preserve">3-5017-00225-70-7
3-5017-00217-39-9
3-5017-00182-26-9
3-5017-00221-70-1
</v>
          </cell>
          <cell r="BY9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1" t="str">
            <v>ไม่พบทรัพย์</v>
          </cell>
          <cell r="CB911"/>
          <cell r="CC911"/>
          <cell r="CF911"/>
          <cell r="CK911"/>
        </row>
        <row r="912">
          <cell r="B912">
            <v>2388</v>
          </cell>
          <cell r="C912">
            <v>905</v>
          </cell>
          <cell r="D912">
            <v>19</v>
          </cell>
          <cell r="E912">
            <v>12</v>
          </cell>
          <cell r="F912">
            <v>2566</v>
          </cell>
          <cell r="G912">
            <v>800044383308</v>
          </cell>
          <cell r="H912" t="str">
            <v>นาง</v>
          </cell>
          <cell r="I912" t="str">
            <v>วรรณา</v>
          </cell>
          <cell r="J912" t="str">
            <v>กิจรัตนี</v>
          </cell>
          <cell r="K912">
            <v>3141200419476</v>
          </cell>
          <cell r="L912" t="str">
            <v>ดอยเต่า</v>
          </cell>
          <cell r="M912" t="str">
            <v>เชียงใหม่ 3</v>
          </cell>
          <cell r="N912">
            <v>8</v>
          </cell>
          <cell r="O912" t="str">
            <v>พัฒนาองค์กรชุมชน</v>
          </cell>
          <cell r="P912" t="str">
            <v>1.บุคคลค้ำประกัน</v>
          </cell>
          <cell r="Q912">
            <v>186506.71</v>
          </cell>
          <cell r="R912">
            <v>46146.080000000002</v>
          </cell>
          <cell r="S912" t="str">
            <v>จังหวัดฮอด</v>
          </cell>
          <cell r="T912" t="str">
            <v>ผบ.354</v>
          </cell>
          <cell r="U912">
            <v>2561</v>
          </cell>
          <cell r="V912" t="str">
            <v>ผบ.517</v>
          </cell>
          <cell r="W912">
            <v>2561</v>
          </cell>
          <cell r="X912">
            <v>2</v>
          </cell>
          <cell r="Y912">
            <v>7</v>
          </cell>
          <cell r="Z912">
            <v>2561</v>
          </cell>
          <cell r="AA912">
            <v>2</v>
          </cell>
          <cell r="AB912">
            <v>8</v>
          </cell>
          <cell r="AC912">
            <v>2561</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นางวรรณา กิจรัตนี</v>
          </cell>
          <cell r="BU912">
            <v>823761010033</v>
          </cell>
          <cell r="BV912" t="str">
            <v xml:space="preserve">1.นางวรรณา  กิจรัตนี
2.นายวรวุฒิ  ตาแสน
3.นายไพทูลย์  แปงเจอร์
4.นางจันทร  แปงเจอร์
</v>
          </cell>
          <cell r="BW912" t="str">
            <v xml:space="preserve">จำเลยที่ 1
จำเลยที่ 2
จำเลยที่ 3
คู่สมรสจำเลยที่ 3
</v>
          </cell>
          <cell r="BX912" t="str">
            <v xml:space="preserve">3-1412-00419-47-6
3-5017-00184-71-7
3-5017-00185-20-9
3-34-03-00186-48-9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v>4</v>
          </cell>
          <cell r="CC912"/>
          <cell r="CF912"/>
          <cell r="CK912"/>
        </row>
        <row r="913">
          <cell r="B913">
            <v>2389</v>
          </cell>
          <cell r="C913">
            <v>906</v>
          </cell>
          <cell r="D913">
            <v>19</v>
          </cell>
          <cell r="E913">
            <v>12</v>
          </cell>
          <cell r="F913">
            <v>2566</v>
          </cell>
          <cell r="G913">
            <v>800047767283</v>
          </cell>
          <cell r="H913" t="str">
            <v>นางสาว</v>
          </cell>
          <cell r="I913" t="str">
            <v>รำไพ</v>
          </cell>
          <cell r="J913" t="str">
            <v>โพธิสัตย์</v>
          </cell>
          <cell r="K913">
            <v>3501700079000</v>
          </cell>
          <cell r="L913" t="str">
            <v>ดอยเต่า</v>
          </cell>
          <cell r="M913" t="str">
            <v>เชียงใหม่ 3</v>
          </cell>
          <cell r="N913">
            <v>8</v>
          </cell>
          <cell r="O913" t="str">
            <v>ธนาคารประชาชน</v>
          </cell>
          <cell r="P913" t="str">
            <v>1.บุคคลค้ำประกัน</v>
          </cell>
          <cell r="Q913">
            <v>47204.78</v>
          </cell>
          <cell r="R913">
            <v>10793.42</v>
          </cell>
          <cell r="S913" t="str">
            <v>จังหวัดฮอด</v>
          </cell>
          <cell r="T913" t="str">
            <v>ผบ352</v>
          </cell>
          <cell r="U913">
            <v>2561</v>
          </cell>
          <cell r="V913" t="str">
            <v>ผบ.516</v>
          </cell>
          <cell r="W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นางสาวรำไพ โพธิสัตย์</v>
          </cell>
          <cell r="BU913">
            <v>823761010009</v>
          </cell>
          <cell r="BV913" t="str">
            <v>1.นางสาวรำไพ  โพธิสัตย์
2.นางสาวทัศนีย์  โพธิสัตย์
3.นางประภาพน  ปวนปินตา
4.นายธนิต  ปวนปินตา</v>
          </cell>
          <cell r="BW913" t="str">
            <v xml:space="preserve">จำเลยที่ 1
จำเลยที่ 2
จำเลยที่ 3
คู่สมรสจำเลยที่ 3
</v>
          </cell>
          <cell r="BX913" t="str">
            <v>3-5017-00079-00-0
3-5017-00079-01-8
3-5017-00077-64-3
3-5017-00072-02-1</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v>5</v>
          </cell>
          <cell r="CC913"/>
          <cell r="CF913"/>
          <cell r="CK913"/>
        </row>
        <row r="914">
          <cell r="B914">
            <v>2390</v>
          </cell>
          <cell r="C914">
            <v>907</v>
          </cell>
          <cell r="D914">
            <v>19</v>
          </cell>
          <cell r="E914">
            <v>12</v>
          </cell>
          <cell r="F914">
            <v>2566</v>
          </cell>
          <cell r="G914">
            <v>800071086105</v>
          </cell>
          <cell r="H914" t="str">
            <v>นาง</v>
          </cell>
          <cell r="I914" t="str">
            <v>วรรณา</v>
          </cell>
          <cell r="J914" t="str">
            <v>ปัญญา</v>
          </cell>
          <cell r="K914">
            <v>3500200469690</v>
          </cell>
          <cell r="L914" t="str">
            <v>จอมทอง</v>
          </cell>
          <cell r="M914" t="str">
            <v>เชียงใหม่ 3</v>
          </cell>
          <cell r="N914">
            <v>8</v>
          </cell>
          <cell r="O914" t="str">
            <v>ธนาคารประชาชน</v>
          </cell>
          <cell r="P914" t="str">
            <v>4.ไม่มีหลักประกัน</v>
          </cell>
          <cell r="Q914">
            <v>39972.47</v>
          </cell>
          <cell r="R914">
            <v>7857.82</v>
          </cell>
          <cell r="S914" t="str">
            <v>จังหวัดฮอด</v>
          </cell>
          <cell r="T914" t="str">
            <v>ผบ.1157</v>
          </cell>
          <cell r="U914">
            <v>2562</v>
          </cell>
          <cell r="V914" t="str">
            <v>ผบ.1118</v>
          </cell>
          <cell r="W914">
            <v>2562</v>
          </cell>
          <cell r="X914">
            <v>2</v>
          </cell>
          <cell r="Y914">
            <v>7</v>
          </cell>
          <cell r="Z914">
            <v>2561</v>
          </cell>
          <cell r="AA914">
            <v>18</v>
          </cell>
          <cell r="AB914">
            <v>11</v>
          </cell>
          <cell r="AC914">
            <v>2562</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นางวรรณา ปัญญา</v>
          </cell>
          <cell r="BU914">
            <v>883262011839</v>
          </cell>
          <cell r="BV914" t="str">
            <v>1.นางวรรณา ปัญญา
2.นายวิบูลย์ ปัญญา</v>
          </cell>
          <cell r="BW914" t="str">
            <v>จำเลยที่ 1
คู่สมรสจำเลยที่ 1</v>
          </cell>
          <cell r="BX914" t="str">
            <v>3-5002-00469-69-0
3-5012-00713-37-1</v>
          </cell>
          <cell r="BY914" t="str">
            <v>-ไม่พบว่ามีกรรมสิทธิ์ในที่ดิน อ.จอมทอง จ.เชียงใหม่
-ไม่พบว่ามีกรรมสิทธิ์ในที่ดิน อ.จอมทอง จ.เชียงใหม่</v>
          </cell>
          <cell r="BZ914" t="str">
            <v>ไม่พบ</v>
          </cell>
          <cell r="CA914" t="str">
            <v>พบ</v>
          </cell>
          <cell r="CB914">
            <v>2</v>
          </cell>
          <cell r="CC914"/>
          <cell r="CF914"/>
          <cell r="CK914"/>
        </row>
        <row r="915">
          <cell r="B915">
            <v>2391</v>
          </cell>
          <cell r="C915">
            <v>908</v>
          </cell>
          <cell r="D915">
            <v>19</v>
          </cell>
          <cell r="E915">
            <v>12</v>
          </cell>
          <cell r="F915">
            <v>2566</v>
          </cell>
          <cell r="G915">
            <v>800047456085</v>
          </cell>
          <cell r="H915" t="str">
            <v>นาย</v>
          </cell>
          <cell r="I915" t="str">
            <v>บุญทอง</v>
          </cell>
          <cell r="J915" t="str">
            <v>มงคลเจริญชื่น</v>
          </cell>
          <cell r="K915">
            <v>3500300426925</v>
          </cell>
          <cell r="L915" t="str">
            <v>จอมทอง</v>
          </cell>
          <cell r="M915" t="str">
            <v>เชียงใหม่ 3</v>
          </cell>
          <cell r="N915">
            <v>8</v>
          </cell>
          <cell r="O915" t="str">
            <v>ธนาคารประชาชน</v>
          </cell>
          <cell r="P915" t="str">
            <v>1.บุคคลค้ำประกัน</v>
          </cell>
          <cell r="Q915">
            <v>43735.72</v>
          </cell>
          <cell r="R915">
            <v>10997.29</v>
          </cell>
          <cell r="S915" t="str">
            <v>จังหวัดฮอด</v>
          </cell>
          <cell r="T915" t="str">
            <v>ผบ.1160</v>
          </cell>
          <cell r="U915">
            <v>2562</v>
          </cell>
          <cell r="V915" t="str">
            <v>ผบ.1306</v>
          </cell>
          <cell r="W915">
            <v>2562</v>
          </cell>
          <cell r="X915">
            <v>2</v>
          </cell>
          <cell r="Y915">
            <v>12</v>
          </cell>
          <cell r="Z915">
            <v>2562</v>
          </cell>
          <cell r="AA915">
            <v>2</v>
          </cell>
          <cell r="AB915">
            <v>8</v>
          </cell>
          <cell r="AC915">
            <v>2561</v>
          </cell>
          <cell r="BB915" t="str">
            <v>สืบทรัพย์ 22/1/67//ลงผลสืบทรัพย์ 26/3/67//</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2392</v>
          </cell>
          <cell r="C916">
            <v>909</v>
          </cell>
          <cell r="D916">
            <v>19</v>
          </cell>
          <cell r="E916">
            <v>12</v>
          </cell>
          <cell r="F916">
            <v>2566</v>
          </cell>
          <cell r="G916">
            <v>800043081150</v>
          </cell>
          <cell r="H916" t="str">
            <v>นาย</v>
          </cell>
          <cell r="I916" t="str">
            <v>บุญเลิศ</v>
          </cell>
          <cell r="J916" t="str">
            <v>เหมยเขียว</v>
          </cell>
          <cell r="K916">
            <v>3501200923111</v>
          </cell>
          <cell r="L916" t="str">
            <v>จอมทอง</v>
          </cell>
          <cell r="M916" t="str">
            <v>เชียงใหม่ 3</v>
          </cell>
          <cell r="N916">
            <v>8</v>
          </cell>
          <cell r="O916" t="str">
            <v>ธนาคารประชาชน</v>
          </cell>
          <cell r="P916" t="str">
            <v>1.บุคคลค้ำประกัน</v>
          </cell>
          <cell r="Q916">
            <v>78073.55</v>
          </cell>
          <cell r="R916">
            <v>9866.7800000000007</v>
          </cell>
          <cell r="S916" t="str">
            <v>แขวงเชียงใหม่</v>
          </cell>
          <cell r="T916" t="str">
            <v>ผบ10376</v>
          </cell>
          <cell r="U916">
            <v>2562</v>
          </cell>
          <cell r="V916" t="str">
            <v>ผบ.11416</v>
          </cell>
          <cell r="W916">
            <v>2562</v>
          </cell>
          <cell r="X916">
            <v>2</v>
          </cell>
          <cell r="Y916">
            <v>12</v>
          </cell>
          <cell r="Z916">
            <v>2562</v>
          </cell>
          <cell r="AA916">
            <v>5</v>
          </cell>
          <cell r="AB916">
            <v>11</v>
          </cell>
          <cell r="AC916">
            <v>2562</v>
          </cell>
          <cell r="BB916" t="str">
            <v>สืบทรัพย์ 25/03/67//ลงผล9/4/67//ลงผลภาพลักษณ์22/4/67</v>
          </cell>
          <cell r="BC916" t="str">
            <v/>
          </cell>
          <cell r="BD916" t="str">
            <v/>
          </cell>
          <cell r="BE916" t="str">
            <v/>
          </cell>
          <cell r="BF916" t="str">
            <v/>
          </cell>
          <cell r="BG916" t="str">
            <v/>
          </cell>
          <cell r="BH916" t="str">
            <v/>
          </cell>
          <cell r="BI916" t="str">
            <v/>
          </cell>
          <cell r="BJ916" t="str">
            <v/>
          </cell>
          <cell r="BK916" t="str">
            <v/>
          </cell>
          <cell r="BL916" t="str">
            <v/>
          </cell>
          <cell r="BM916" t="str">
            <v/>
          </cell>
          <cell r="BN916" t="str">
            <v/>
          </cell>
          <cell r="BO916" t="str">
            <v/>
          </cell>
          <cell r="BP916" t="str">
            <v/>
          </cell>
          <cell r="BQ916" t="str">
            <v/>
          </cell>
          <cell r="BR916" t="str">
            <v/>
          </cell>
          <cell r="BS916" t="str">
            <v/>
          </cell>
          <cell r="BT916" t="str">
            <v>นายบุญเลิศ เหมยเขียว</v>
          </cell>
          <cell r="BU916">
            <v>883262011841</v>
          </cell>
          <cell r="BV916"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6" t="str">
            <v>จำเลยที่ 1
คู่สมรสจำเลยที่ 1
จำเลยที่ 2
คู่สมรสจำเลยที่ 2
จำเลยที่ 3
คู่สมรสจำเลยที่ 3</v>
          </cell>
          <cell r="BX916" t="str">
            <v xml:space="preserve">3-5012-00923-11-1
3-5002-00315-82-0
3-5002-00315-92-7
3-5002-00384-87-2
3-5002-00315-09-9
3-5012-00948-39-4
</v>
          </cell>
          <cell r="BY916"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6" t="str">
            <v xml:space="preserve">พบ
</v>
          </cell>
          <cell r="CA916" t="str">
            <v>พบ</v>
          </cell>
          <cell r="CB916">
            <v>6</v>
          </cell>
          <cell r="CC916"/>
          <cell r="CF916"/>
          <cell r="CK916"/>
        </row>
        <row r="917">
          <cell r="B917">
            <v>2393</v>
          </cell>
          <cell r="C917">
            <v>910</v>
          </cell>
          <cell r="D917">
            <v>19</v>
          </cell>
          <cell r="E917">
            <v>12</v>
          </cell>
          <cell r="F917">
            <v>2566</v>
          </cell>
          <cell r="G917">
            <v>800047424570</v>
          </cell>
          <cell r="H917" t="str">
            <v>นางสาว</v>
          </cell>
          <cell r="I917" t="str">
            <v>ภรณ์ทิพย์</v>
          </cell>
          <cell r="J917" t="str">
            <v>พัลวัลย์</v>
          </cell>
          <cell r="K917">
            <v>1500200128284</v>
          </cell>
          <cell r="L917" t="str">
            <v>จอมทอง</v>
          </cell>
          <cell r="M917" t="str">
            <v>เชียงใหม่ 3</v>
          </cell>
          <cell r="N917">
            <v>8</v>
          </cell>
          <cell r="O917" t="str">
            <v>ธนาคารประชาชน</v>
          </cell>
          <cell r="P917" t="str">
            <v>1.บุคคลค้ำประกัน</v>
          </cell>
          <cell r="Q917">
            <v>53895.29</v>
          </cell>
          <cell r="R917">
            <v>12126.77</v>
          </cell>
          <cell r="S917" t="str">
            <v>จังหวัดฮอด</v>
          </cell>
          <cell r="T917" t="str">
            <v>ผบE259</v>
          </cell>
          <cell r="U917">
            <v>2563</v>
          </cell>
          <cell r="V917" t="str">
            <v>ผบE127</v>
          </cell>
          <cell r="W917">
            <v>2563</v>
          </cell>
          <cell r="AA917">
            <v>13</v>
          </cell>
          <cell r="AB917">
            <v>8</v>
          </cell>
          <cell r="AC917">
            <v>2563</v>
          </cell>
          <cell r="BB917" t="str">
            <v>สืบทรัพย์22/1/67//บันทึกผลสืบทรัพย์26/3/2567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นางสาวภรณ์ทิพย์ พัลวัลย์</v>
          </cell>
          <cell r="BU917">
            <v>883263011042</v>
          </cell>
          <cell r="BV917" t="str">
            <v>นางสาวภรทิพย์   พัลวัลย์
นางปัทมาพร  ทิปัญญา
นายวิสุทธิ์  ทิปัญญา
นายณัฐกมล  แสงผ่อง</v>
          </cell>
          <cell r="BW917" t="str">
            <v>จำเลยที่ 1
จำเลยที่ 2
คู่สมรสจำเลยที่ 2
จำเลยที่ 3</v>
          </cell>
          <cell r="BX917" t="str">
            <v>1-5002-00128-28-4
3-5002-00479-36-9
3-5002-00293-61-3
3-2203-00108-78-1</v>
          </cell>
          <cell r="BY917"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7" t="str">
            <v>ไม่พบ</v>
          </cell>
          <cell r="CB917">
            <v>2</v>
          </cell>
          <cell r="CC917"/>
          <cell r="CF917"/>
          <cell r="CK917"/>
        </row>
        <row r="918">
          <cell r="B918">
            <v>2394</v>
          </cell>
          <cell r="C918">
            <v>911</v>
          </cell>
          <cell r="D918">
            <v>19</v>
          </cell>
          <cell r="E918">
            <v>12</v>
          </cell>
          <cell r="F918">
            <v>2566</v>
          </cell>
          <cell r="G918">
            <v>800075260342</v>
          </cell>
          <cell r="H918" t="str">
            <v>นางสาว</v>
          </cell>
          <cell r="I918" t="str">
            <v>อธิพร</v>
          </cell>
          <cell r="J918" t="str">
            <v>อุปนันต์</v>
          </cell>
          <cell r="K918">
            <v>3500200647121</v>
          </cell>
          <cell r="L918" t="str">
            <v>จอมทอง</v>
          </cell>
          <cell r="M918" t="str">
            <v>เชียงใหม่ 3</v>
          </cell>
          <cell r="N918">
            <v>8</v>
          </cell>
          <cell r="O918" t="str">
            <v>สินเชื่อแก้ไขปัญหาหนี้นอกระบบPSA</v>
          </cell>
          <cell r="P918" t="str">
            <v>1.บุคคลค้ำประกัน</v>
          </cell>
          <cell r="Q918">
            <v>45605.8</v>
          </cell>
          <cell r="R918">
            <v>7980.21</v>
          </cell>
          <cell r="S918" t="str">
            <v>จังหวัดฮอด</v>
          </cell>
          <cell r="T918" t="str">
            <v>ผบ1153</v>
          </cell>
          <cell r="U918">
            <v>2562</v>
          </cell>
          <cell r="V918" t="str">
            <v>ผบ.1119</v>
          </cell>
          <cell r="W918">
            <v>2562</v>
          </cell>
          <cell r="X918">
            <v>2</v>
          </cell>
          <cell r="Y918">
            <v>12</v>
          </cell>
          <cell r="Z918">
            <v>2562</v>
          </cell>
          <cell r="AA918">
            <v>18</v>
          </cell>
          <cell r="AB918">
            <v>11</v>
          </cell>
          <cell r="AC918">
            <v>2562</v>
          </cell>
          <cell r="BB918" t="str">
            <v>สืบทรัพย์ 25/03/67//ลงผล9/4/67//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นางสาวอธิพร อุปนันต์</v>
          </cell>
          <cell r="BU918">
            <v>883262011843</v>
          </cell>
          <cell r="BV918"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8" t="str">
            <v>จำเลยที่ 1
คู่สมรสจำเลยที่ 1
จำเลยที่ 2
คู่สมรสจำเลยที่ 2
จำเลยที่ 3
คู่สมรสจำเลยที่ 3</v>
          </cell>
          <cell r="BX918" t="str">
            <v xml:space="preserve">3-5002-00647-12-1
1-5106-00004-29-9
1-5002-00010-73-9
1-5002-001886-52-7
3-5002-00645-90-1
3-5002-0650-95-5
</v>
          </cell>
          <cell r="BY918"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8" t="str">
            <v xml:space="preserve">พบ
</v>
          </cell>
          <cell r="CB918">
            <v>6</v>
          </cell>
          <cell r="CC918"/>
          <cell r="CF918"/>
          <cell r="CK918"/>
        </row>
        <row r="919">
          <cell r="B919">
            <v>2395</v>
          </cell>
          <cell r="C919">
            <v>912</v>
          </cell>
          <cell r="D919">
            <v>19</v>
          </cell>
          <cell r="E919">
            <v>12</v>
          </cell>
          <cell r="F919">
            <v>2566</v>
          </cell>
          <cell r="G919">
            <v>800080214813</v>
          </cell>
          <cell r="H919" t="str">
            <v>นางสาว</v>
          </cell>
          <cell r="I919" t="str">
            <v>วราภรณ์</v>
          </cell>
          <cell r="J919" t="str">
            <v>ซิระเซ็น</v>
          </cell>
          <cell r="K919">
            <v>1500200020904</v>
          </cell>
          <cell r="L919" t="str">
            <v>จอมทอง</v>
          </cell>
          <cell r="M919" t="str">
            <v>เชียงใหม่ 3</v>
          </cell>
          <cell r="N919">
            <v>8</v>
          </cell>
          <cell r="O919" t="str">
            <v>ธนาคารประชาชน</v>
          </cell>
          <cell r="P919" t="str">
            <v>1.บุคคลค้ำประกัน</v>
          </cell>
          <cell r="Q919">
            <v>66960.5</v>
          </cell>
          <cell r="R919">
            <v>12012.29</v>
          </cell>
          <cell r="S919" t="str">
            <v>จังหวัดฮอด</v>
          </cell>
          <cell r="T919" t="str">
            <v>ผบ1140</v>
          </cell>
          <cell r="U919">
            <v>2562</v>
          </cell>
          <cell r="V919" t="str">
            <v>ผบ.1125</v>
          </cell>
          <cell r="W919">
            <v>2562</v>
          </cell>
          <cell r="AA919">
            <v>18</v>
          </cell>
          <cell r="AB919">
            <v>11</v>
          </cell>
          <cell r="AC919">
            <v>2562</v>
          </cell>
          <cell r="BB919" t="str">
            <v>สืบทรัพย์ 25/03/67//ลงผล3/4/67//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นางสาววราภรณ์ ซิระเซ็น</v>
          </cell>
          <cell r="BU919">
            <v>883262011845</v>
          </cell>
          <cell r="BV919"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19" t="str">
            <v>จำเลยที่ 1
คู่สมรสจำเลยที่ 1 
จำเลยที่ 2
คู่สมรสจำเลยที่ 2
จำเลยที่ 3
คู่สมรสจำเลยที่ 3</v>
          </cell>
          <cell r="BX919" t="str">
            <v xml:space="preserve">1-5002-00020-90-4
1-5002-00102-52-8
1-5016-00115-46-6
3-5016-00124-53-6
1-5002-00060-36-1
1-5099-00202-55-8
</v>
          </cell>
          <cell r="BY9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19" t="str">
            <v xml:space="preserve">พบ
</v>
          </cell>
          <cell r="CB919">
            <v>6</v>
          </cell>
          <cell r="CC919"/>
          <cell r="CF919"/>
          <cell r="CK919"/>
        </row>
        <row r="920">
          <cell r="B920">
            <v>2396</v>
          </cell>
          <cell r="C920">
            <v>913</v>
          </cell>
          <cell r="D920">
            <v>19</v>
          </cell>
          <cell r="E920">
            <v>12</v>
          </cell>
          <cell r="F920">
            <v>2566</v>
          </cell>
          <cell r="G920">
            <v>800058886352</v>
          </cell>
          <cell r="H920" t="str">
            <v>นางสาว</v>
          </cell>
          <cell r="I920" t="str">
            <v>จิราพร</v>
          </cell>
          <cell r="J920" t="str">
            <v>เกษมสุข</v>
          </cell>
          <cell r="K920">
            <v>2500200021089</v>
          </cell>
          <cell r="L920" t="str">
            <v>จอมทอง</v>
          </cell>
          <cell r="M920" t="str">
            <v>เชียงใหม่ 3</v>
          </cell>
          <cell r="N920">
            <v>8</v>
          </cell>
          <cell r="O920" t="str">
            <v>พัฒนาองค์กรชุมชน (รายบุคคล)</v>
          </cell>
          <cell r="P920" t="str">
            <v>1.บุคคลค้ำประกัน</v>
          </cell>
          <cell r="Q920">
            <v>81392.91</v>
          </cell>
          <cell r="R920">
            <v>19048.150000000001</v>
          </cell>
          <cell r="S920" t="str">
            <v>จังหวัดฮอด</v>
          </cell>
          <cell r="T920" t="str">
            <v>ผบ.1137</v>
          </cell>
          <cell r="U920">
            <v>2562</v>
          </cell>
          <cell r="V920" t="str">
            <v>ผบ.1127</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นางสาวจิราพร เกษมสุข</v>
          </cell>
          <cell r="BU920">
            <v>883262011790</v>
          </cell>
          <cell r="BV920" t="str">
            <v>1.นางสาวจิราพร เกษมสุข
2.นางยุพิน อัญชลีไพบูลย์
3.นางวรณ์ หลวงคณะ
4.นายนพ หลวงคณะ
5.นางสาวศรีพัน อินต๊ะวงศ์</v>
          </cell>
          <cell r="BW920" t="str">
            <v xml:space="preserve">จำเลยที่ 1
จำเลยที่ 2 
จำเลยที่ 3
คู่สมรสจำเลยที่ 3
จำเลยที่ 4
</v>
          </cell>
          <cell r="BX920" t="str">
            <v>2-5002-00021-08-9
3-5002-00637-46-1
3-5009-00805-33-1
3-5009-00805-32-3
5-5002-90009-52-5</v>
          </cell>
          <cell r="BY92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0" t="str">
            <v>พบ</v>
          </cell>
          <cell r="CB920">
            <v>5</v>
          </cell>
          <cell r="CC920"/>
          <cell r="CF920"/>
          <cell r="CK920"/>
        </row>
        <row r="921">
          <cell r="B921">
            <v>2397</v>
          </cell>
          <cell r="C921">
            <v>914</v>
          </cell>
          <cell r="D921">
            <v>19</v>
          </cell>
          <cell r="E921">
            <v>12</v>
          </cell>
          <cell r="F921">
            <v>2566</v>
          </cell>
          <cell r="G921">
            <v>800077882614</v>
          </cell>
          <cell r="H921" t="str">
            <v>นาย</v>
          </cell>
          <cell r="I921" t="str">
            <v>เอนก</v>
          </cell>
          <cell r="J921" t="str">
            <v>สีทองบูรณ์</v>
          </cell>
          <cell r="K921">
            <v>1501200004187</v>
          </cell>
          <cell r="L921" t="str">
            <v>จอมทอง</v>
          </cell>
          <cell r="M921" t="str">
            <v>เชียงใหม่ 3</v>
          </cell>
          <cell r="N921">
            <v>8</v>
          </cell>
          <cell r="O921" t="str">
            <v>สินเชื่อแก้ไขปัญหาหนี้นอกระบบPAS</v>
          </cell>
          <cell r="P921" t="str">
            <v>1.บุคคลค้ำประกัน</v>
          </cell>
          <cell r="Q921">
            <v>29165.79</v>
          </cell>
          <cell r="R921">
            <v>5373.1</v>
          </cell>
          <cell r="S921" t="str">
            <v>แขวงเชียงใหม่</v>
          </cell>
          <cell r="T921" t="str">
            <v>ผบ10379</v>
          </cell>
          <cell r="U921">
            <v>2562</v>
          </cell>
          <cell r="V921" t="str">
            <v>ผบ.11323</v>
          </cell>
          <cell r="W921">
            <v>2562</v>
          </cell>
          <cell r="AA921">
            <v>4</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นายเอนก สีทองบูรณ์</v>
          </cell>
          <cell r="BU921">
            <v>883262011788</v>
          </cell>
          <cell r="BV921" t="str">
            <v>1.นายเอนก ศีทองบูรณ์
2.นางภริกา พงศ์เมฆินทร์
3. นางเกษม พงศ์เมฆินทร์</v>
          </cell>
          <cell r="BW921" t="str">
            <v>จำเลยที่ 1
จำเลยที่ 2
คู่สมรสจำเลยที่ 2</v>
          </cell>
          <cell r="BX921" t="str">
            <v xml:space="preserve">1-5012-00004-18-7
3-5002-00819-83-6
3-5002--00339-11-7
</v>
          </cell>
          <cell r="BY92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1" t="str">
            <v>ไม่พบ</v>
          </cell>
          <cell r="CB921">
            <v>3</v>
          </cell>
          <cell r="CC921"/>
          <cell r="CF921"/>
          <cell r="CK921"/>
        </row>
        <row r="922">
          <cell r="B922">
            <v>2398</v>
          </cell>
          <cell r="C922">
            <v>915</v>
          </cell>
          <cell r="D922">
            <v>19</v>
          </cell>
          <cell r="E922">
            <v>12</v>
          </cell>
          <cell r="F922">
            <v>2566</v>
          </cell>
          <cell r="G922">
            <v>800077096702</v>
          </cell>
          <cell r="H922" t="str">
            <v>นางสาว</v>
          </cell>
          <cell r="I922" t="str">
            <v>สุพัตรา</v>
          </cell>
          <cell r="J922" t="str">
            <v>สุพรรณ์</v>
          </cell>
          <cell r="K922">
            <v>3500200017616</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28322.92</v>
          </cell>
          <cell r="R922">
            <v>5592.14</v>
          </cell>
          <cell r="S922" t="str">
            <v>จังหวัดฮอด</v>
          </cell>
          <cell r="T922" t="str">
            <v>ผบ1177</v>
          </cell>
          <cell r="U922">
            <v>2562</v>
          </cell>
          <cell r="V922" t="str">
            <v>ผบ.1311</v>
          </cell>
          <cell r="W922">
            <v>2562</v>
          </cell>
          <cell r="X922">
            <v>2</v>
          </cell>
          <cell r="Y922">
            <v>12</v>
          </cell>
          <cell r="Z922">
            <v>2562</v>
          </cell>
          <cell r="AA922">
            <v>18</v>
          </cell>
          <cell r="AB922">
            <v>11</v>
          </cell>
          <cell r="AC922">
            <v>2562</v>
          </cell>
          <cell r="BB922" t="str">
            <v>สืบทรัพย์ 25/03/67//ลงผล6/4/67//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นางสาวสุพัตรา สุพรรณ์</v>
          </cell>
          <cell r="BU922">
            <v>883262011848</v>
          </cell>
          <cell r="BV922" t="str">
            <v>1. นางสาวสุพัตรา สุพรรณ์
2.นางกันยา สิทธิสอน
3.นายฤทธ์ สิทธิสอน
4.นางมณีรัตน์ ยานะโส</v>
          </cell>
          <cell r="BW922" t="str">
            <v>จำเลยที่ 1
จำเลยที่ 2
คู่สมรสจำเลยที่ 2
จำเลยที่ 3</v>
          </cell>
          <cell r="BX922" t="str">
            <v>3-5002-00017-61-6
3-50103-00413-46-7
3-5002-00017-78-1
3-5002-00021-52-4</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2" t="str">
            <v>พบ</v>
          </cell>
          <cell r="CB922">
            <v>4</v>
          </cell>
          <cell r="CC922"/>
          <cell r="CF922"/>
          <cell r="CK922"/>
        </row>
        <row r="923">
          <cell r="B923">
            <v>2399</v>
          </cell>
          <cell r="C923">
            <v>916</v>
          </cell>
          <cell r="D923">
            <v>19</v>
          </cell>
          <cell r="E923">
            <v>12</v>
          </cell>
          <cell r="F923">
            <v>2566</v>
          </cell>
          <cell r="G923">
            <v>340744005</v>
          </cell>
          <cell r="H923" t="str">
            <v>นางสาว</v>
          </cell>
          <cell r="I923" t="str">
            <v>บ้านใหม่สามัคคี</v>
          </cell>
          <cell r="J923" t="str">
            <v>เกษมสุข</v>
          </cell>
          <cell r="K923">
            <v>2500200021089</v>
          </cell>
          <cell r="L923" t="str">
            <v>จอมทอง</v>
          </cell>
          <cell r="M923" t="str">
            <v>เชียงใหม่ 3</v>
          </cell>
          <cell r="N923">
            <v>8</v>
          </cell>
          <cell r="O923" t="str">
            <v>พัฒนาบนบท</v>
          </cell>
          <cell r="P923" t="str">
            <v>1.บุคคลค้ำประกัน</v>
          </cell>
          <cell r="Q923">
            <v>172593</v>
          </cell>
          <cell r="R923">
            <v>159987</v>
          </cell>
          <cell r="S923" t="str">
            <v>จังหวัดฮอด</v>
          </cell>
          <cell r="T923" t="str">
            <v>ผบ62</v>
          </cell>
          <cell r="U923">
            <v>2561</v>
          </cell>
          <cell r="V923" t="str">
            <v>ผบ306</v>
          </cell>
          <cell r="W923">
            <v>2561</v>
          </cell>
          <cell r="X923">
            <v>2</v>
          </cell>
          <cell r="Y923">
            <v>12</v>
          </cell>
          <cell r="Z923">
            <v>2562</v>
          </cell>
          <cell r="AA923">
            <v>15</v>
          </cell>
          <cell r="AB923">
            <v>5</v>
          </cell>
          <cell r="AC923">
            <v>2561</v>
          </cell>
          <cell r="BB923" t="str">
            <v>สืบทรัพย์ 26/04/67//ลงผล 10/5/67//รายงานผล20/5/67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 xml:space="preserve">บ้านใหม่สามัคคี </v>
          </cell>
          <cell r="BU923">
            <v>0</v>
          </cell>
          <cell r="BV923"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3"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3" t="str">
            <v>3-5002-00650-62-9
3-5002-00650-48-3
3-5002-00644-69-6
3-5002-00549-16-2
3-5002-00650-57-2
3-5002-00918-51-6
3-6607-00094-51-1
3-5002-00654-24-1
3-5002-00651-47-1
3-5299-00157-13-3
3-5002-00647-49-1
3-5002-00643-44-4
1-5016-00008-46-5</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3" t="str">
            <v>พบ</v>
          </cell>
          <cell r="CB923">
            <v>14</v>
          </cell>
          <cell r="CC923"/>
          <cell r="CF923"/>
          <cell r="CK923"/>
        </row>
        <row r="924">
          <cell r="B924">
            <v>2400</v>
          </cell>
          <cell r="C924">
            <v>917</v>
          </cell>
          <cell r="D924">
            <v>19</v>
          </cell>
          <cell r="E924">
            <v>12</v>
          </cell>
          <cell r="F924">
            <v>2566</v>
          </cell>
          <cell r="G924">
            <v>800090366959</v>
          </cell>
          <cell r="H924" t="str">
            <v>นางสาว</v>
          </cell>
          <cell r="I924" t="str">
            <v>ภิรัญญา</v>
          </cell>
          <cell r="J924" t="str">
            <v>แสงผึ้ง</v>
          </cell>
          <cell r="K924">
            <v>1500200173409</v>
          </cell>
          <cell r="L924" t="str">
            <v>จอมทอง</v>
          </cell>
          <cell r="M924" t="str">
            <v>เชียงใหม่ 3</v>
          </cell>
          <cell r="N924">
            <v>8</v>
          </cell>
          <cell r="O924" t="str">
            <v>สินเชื่อแก้ไขปัญหาหนี้นอกระบบPAS</v>
          </cell>
          <cell r="P924" t="str">
            <v>1.บุคคลค้ำประกัน</v>
          </cell>
          <cell r="Q924">
            <v>44781.120000000003</v>
          </cell>
          <cell r="R924">
            <v>7273.91</v>
          </cell>
          <cell r="S924" t="str">
            <v>แขวงเชียงใหม่</v>
          </cell>
          <cell r="T924" t="str">
            <v>ผบ3142</v>
          </cell>
          <cell r="U924">
            <v>2563</v>
          </cell>
          <cell r="V924" t="str">
            <v>ผบ.345</v>
          </cell>
          <cell r="W924">
            <v>2564</v>
          </cell>
          <cell r="X924">
            <v>1</v>
          </cell>
          <cell r="Y924">
            <v>6</v>
          </cell>
          <cell r="Z924">
            <v>2564</v>
          </cell>
          <cell r="AA924">
            <v>4</v>
          </cell>
          <cell r="AB924">
            <v>11</v>
          </cell>
          <cell r="AC924">
            <v>2562</v>
          </cell>
          <cell r="BB924" t="str">
            <v>สืบทรัพย์ 22/03/67//ลงผล3/4/67//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นางสาวภิรัญญา แสงผึ้ง</v>
          </cell>
          <cell r="BU924">
            <v>883263011147</v>
          </cell>
          <cell r="BV924" t="str">
            <v>1.นางสาว กชนิดา แสงผึ่ง 
2.นางอำพร อินต๊ะยศ
3.นายเอกชัย อินต๊ะยศ 
4.นางจีรภา อุ่นนันกาศ
5.นาย นิเวช อุ่นนันกาศ</v>
          </cell>
          <cell r="BW924" t="str">
            <v>จำเลยที่ 1
จำเลยที่ 2
คู่สมรสจำเลยที่ 2
จำเลยที่ 3
คู่สมรสจำเลยที่ 3</v>
          </cell>
          <cell r="BX924" t="str">
            <v>1-5002-00173-40-9
3-5212-00390-25-3
3-5002-00930-33-8
5-5002-0002-09-7
5-5103-00152-37-5</v>
          </cell>
          <cell r="BY924"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4" t="str">
            <v>ไม่พบ
ไม่พบ
พบ
ไม่พบ
ไม่พบ</v>
          </cell>
          <cell r="CB924">
            <v>5</v>
          </cell>
          <cell r="CC924"/>
          <cell r="CF924"/>
          <cell r="CK924"/>
        </row>
        <row r="925">
          <cell r="B925">
            <v>2401</v>
          </cell>
          <cell r="C925">
            <v>918</v>
          </cell>
          <cell r="D925">
            <v>19</v>
          </cell>
          <cell r="E925">
            <v>12</v>
          </cell>
          <cell r="F925">
            <v>2566</v>
          </cell>
          <cell r="G925">
            <v>800035365280</v>
          </cell>
          <cell r="H925" t="str">
            <v>นางสาว</v>
          </cell>
          <cell r="I925" t="str">
            <v>พัตรพิมล</v>
          </cell>
          <cell r="J925" t="str">
            <v>ตานะเป็ง</v>
          </cell>
          <cell r="K925">
            <v>3580400118858</v>
          </cell>
          <cell r="L925" t="str">
            <v>จอมทอง</v>
          </cell>
          <cell r="M925" t="str">
            <v>เชียงใหม่ 3</v>
          </cell>
          <cell r="N925">
            <v>8</v>
          </cell>
          <cell r="O925" t="str">
            <v>พัฒนาองค์กรชุมชน</v>
          </cell>
          <cell r="P925" t="str">
            <v>1.บุคคลค้ำประกัน</v>
          </cell>
          <cell r="Q925">
            <v>31044.240000000002</v>
          </cell>
          <cell r="R925">
            <v>542.96</v>
          </cell>
          <cell r="S925" t="str">
            <v>จังหวัดฮอด</v>
          </cell>
          <cell r="T925" t="str">
            <v>ผบE263</v>
          </cell>
          <cell r="U925">
            <v>2563</v>
          </cell>
          <cell r="V925" t="str">
            <v>ผบE129</v>
          </cell>
          <cell r="W925">
            <v>2563</v>
          </cell>
          <cell r="X925">
            <v>13</v>
          </cell>
          <cell r="Y925">
            <v>8</v>
          </cell>
          <cell r="Z925">
            <v>2563</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นางสาวพัตรพิมล ตานะเป็ง</v>
          </cell>
          <cell r="BU925">
            <v>883263011129</v>
          </cell>
          <cell r="BV925" t="str">
            <v>1. นางสาวพัตรพิมล ตานะเป็ง
2.นายประเสริฐ ตานะเป็ง
3.นางจินดา ปริยะ
4.นางผ่องศรี วงศ์อ่อน
5.นายมานพ วงศ์อ่อน</v>
          </cell>
          <cell r="BW925" t="str">
            <v>จำเลยที่ 1
คู่สมรสจำเลยที่ 1 
จำเลยที่ 2
จำเลยที่ 3
คู่สมรสจำเลยที่ 3</v>
          </cell>
          <cell r="BX925" t="str">
            <v xml:space="preserve">3-5804-00118-85-8
3-5002-00849-78-6
3-5002-00491-92-0
3-5002-00489-14-3
3-5002-00489-13-5
</v>
          </cell>
          <cell r="BY925"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5" t="str">
            <v>พบ</v>
          </cell>
          <cell r="CB925">
            <v>5</v>
          </cell>
          <cell r="CC925"/>
          <cell r="CF925"/>
          <cell r="CK925"/>
        </row>
        <row r="926">
          <cell r="B926">
            <v>2402</v>
          </cell>
          <cell r="C926">
            <v>919</v>
          </cell>
          <cell r="D926">
            <v>19</v>
          </cell>
          <cell r="E926">
            <v>12</v>
          </cell>
          <cell r="F926">
            <v>2566</v>
          </cell>
          <cell r="G926">
            <v>800059506983</v>
          </cell>
          <cell r="H926" t="str">
            <v>นางสาว</v>
          </cell>
          <cell r="I926" t="str">
            <v>บัณฑิตา</v>
          </cell>
          <cell r="J926" t="str">
            <v>ไทยใหม่</v>
          </cell>
          <cell r="K926">
            <v>3500200066927</v>
          </cell>
          <cell r="L926" t="str">
            <v>จอมทอง</v>
          </cell>
          <cell r="M926" t="str">
            <v>เชียงใหม่ 3</v>
          </cell>
          <cell r="N926">
            <v>8</v>
          </cell>
          <cell r="O926" t="str">
            <v>พัฒนาองค์กรชุมชน</v>
          </cell>
          <cell r="P926" t="str">
            <v>1.บุคคลค้ำประกัน</v>
          </cell>
          <cell r="Q926">
            <v>32314.87</v>
          </cell>
          <cell r="R926">
            <v>9106.91</v>
          </cell>
          <cell r="S926" t="str">
            <v>จังหวัดฮอด</v>
          </cell>
          <cell r="T926" t="str">
            <v>ผบE157</v>
          </cell>
          <cell r="U926">
            <v>2564</v>
          </cell>
          <cell r="V926" t="str">
            <v>ผบE231</v>
          </cell>
          <cell r="W926">
            <v>2564</v>
          </cell>
          <cell r="X926">
            <v>13</v>
          </cell>
          <cell r="Y926">
            <v>8</v>
          </cell>
          <cell r="Z926">
            <v>2563</v>
          </cell>
          <cell r="AA926">
            <v>29</v>
          </cell>
          <cell r="AB926">
            <v>6</v>
          </cell>
          <cell r="AC926">
            <v>2564</v>
          </cell>
          <cell r="BB926" t="str">
            <v>สืบทรัพย์ 25/03/67//ลงผล6/4/67//ลงผลคัดภาพลักษณ์22/4/2567//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นางสาวบัณฑิตา ไทยใหม่</v>
          </cell>
          <cell r="BU926">
            <v>883263011131</v>
          </cell>
          <cell r="BV926" t="str">
            <v>1. นางสาวบัณฑิตา ไทบใหม่
2.นายศุภชัย ไทยใหม่
3. นางอรุณี ไทยใหม่
4.นางก๋องคำ ชะนะแสน</v>
          </cell>
          <cell r="BW926" t="str">
            <v>จำเลยที่ 1
จำเลยที่ 2
คู่สมรสจำเลยที่ 2
จำเลยที่ 3</v>
          </cell>
          <cell r="BX926" t="str">
            <v xml:space="preserve">3-5002-00066-92-7
3-502200066-91-9
3-5002-00938-97-5
3-5002-00063-87-1
</v>
          </cell>
          <cell r="BY926"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6" t="str">
            <v>พบ</v>
          </cell>
          <cell r="CB926">
            <v>4</v>
          </cell>
          <cell r="CC926"/>
          <cell r="CF926"/>
          <cell r="CK926"/>
        </row>
        <row r="927">
          <cell r="B927">
            <v>2403</v>
          </cell>
          <cell r="C927">
            <v>920</v>
          </cell>
          <cell r="D927">
            <v>19</v>
          </cell>
          <cell r="E927">
            <v>12</v>
          </cell>
          <cell r="F927">
            <v>2566</v>
          </cell>
          <cell r="G927">
            <v>800061227297</v>
          </cell>
          <cell r="H927" t="str">
            <v>นาง</v>
          </cell>
          <cell r="I927" t="str">
            <v>จิตตพิมพ์</v>
          </cell>
          <cell r="J927" t="str">
            <v>ศรีคำนวล</v>
          </cell>
          <cell r="K927">
            <v>3520100014925</v>
          </cell>
          <cell r="L927" t="str">
            <v>จอมทอง</v>
          </cell>
          <cell r="M927" t="str">
            <v>เชียงใหม่ 3</v>
          </cell>
          <cell r="N927">
            <v>8</v>
          </cell>
          <cell r="O927" t="str">
            <v>พัฒนาองค์กรชุมชน</v>
          </cell>
          <cell r="P927" t="str">
            <v>1.บุคคลค้ำประกัน</v>
          </cell>
          <cell r="Q927">
            <v>83267.81</v>
          </cell>
          <cell r="R927">
            <v>25718.48</v>
          </cell>
          <cell r="S927" t="str">
            <v>จังหวัดฮอด</v>
          </cell>
          <cell r="T927" t="str">
            <v>ผบE262</v>
          </cell>
          <cell r="U927">
            <v>2563</v>
          </cell>
          <cell r="V927" t="str">
            <v>ผบE100</v>
          </cell>
          <cell r="W927">
            <v>2563</v>
          </cell>
          <cell r="X927">
            <v>6</v>
          </cell>
          <cell r="Y927">
            <v>8</v>
          </cell>
          <cell r="Z927">
            <v>2563</v>
          </cell>
          <cell r="AA927">
            <v>29</v>
          </cell>
          <cell r="AB927">
            <v>6</v>
          </cell>
          <cell r="AC927">
            <v>2564</v>
          </cell>
          <cell r="BB927" t="str">
            <v>สืบทรัพย์ 25/03/67//ลงผล9/4/67//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นางจิตตพิมพ์ ศรีคำนวล</v>
          </cell>
          <cell r="BU927">
            <v>883263011037</v>
          </cell>
          <cell r="BV927" t="str">
            <v>1. นางจิตตพิมพ์ ศรีคำนวล
2.นายปัญญา สุวัน
3. นางพิชราภรณ์ อินตา</v>
          </cell>
          <cell r="BW927" t="str">
            <v>จำเลยที่ 1
จำเลยที่ 2
จำเลยที่ 3</v>
          </cell>
          <cell r="BX927" t="str">
            <v xml:space="preserve">3-5201-00014-92-5
5-5007-00004-81-1
3-5002-00702-51-3
</v>
          </cell>
          <cell r="BY927"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7" t="str">
            <v>พบ</v>
          </cell>
          <cell r="CB927">
            <v>3</v>
          </cell>
          <cell r="CC927"/>
          <cell r="CD927" t="str">
            <v>1. นางจิตตพิมพ์ ศรีคำนวล
2.นายปัญญา สุวัน
3. นางพิชราภรณ์ อินตา</v>
          </cell>
          <cell r="CE927" t="str">
            <v>จำเลยที่ 1
จำเลยที่ 2
จำเลยที่ 3</v>
          </cell>
          <cell r="CF927"/>
          <cell r="CG927"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7" t="str">
            <v>พบ</v>
          </cell>
          <cell r="CJ927">
            <v>3</v>
          </cell>
          <cell r="CK927"/>
        </row>
        <row r="928">
          <cell r="B928">
            <v>2404</v>
          </cell>
          <cell r="C928">
            <v>921</v>
          </cell>
          <cell r="D928">
            <v>19</v>
          </cell>
          <cell r="E928">
            <v>12</v>
          </cell>
          <cell r="F928">
            <v>2566</v>
          </cell>
          <cell r="G928">
            <v>800073059449</v>
          </cell>
          <cell r="H928" t="str">
            <v>นาย</v>
          </cell>
          <cell r="I928" t="str">
            <v>ประสงค์</v>
          </cell>
          <cell r="J928" t="str">
            <v>บูรณะ</v>
          </cell>
          <cell r="K928">
            <v>3500200540114</v>
          </cell>
          <cell r="L928" t="str">
            <v>จอมทอง</v>
          </cell>
          <cell r="M928" t="str">
            <v>เชียงใหม่ 3</v>
          </cell>
          <cell r="N928">
            <v>8</v>
          </cell>
          <cell r="O928" t="str">
            <v>ธนาคารประชาชน</v>
          </cell>
          <cell r="P928" t="str">
            <v>1.บุคคลค้ำประกัน</v>
          </cell>
          <cell r="Q928">
            <v>71127.88</v>
          </cell>
          <cell r="R928">
            <v>23847.62</v>
          </cell>
          <cell r="S928" t="str">
            <v>จังหวัดฮอด</v>
          </cell>
          <cell r="T928" t="str">
            <v>ผบE177</v>
          </cell>
          <cell r="U928">
            <v>2566</v>
          </cell>
          <cell r="V928" t="str">
            <v>ผบE489</v>
          </cell>
          <cell r="W928">
            <v>2566</v>
          </cell>
          <cell r="X928">
            <v>16</v>
          </cell>
          <cell r="Y928">
            <v>5</v>
          </cell>
          <cell r="Z928">
            <v>2566</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นายประสงค์ บูรณะ</v>
          </cell>
          <cell r="BU928">
            <v>888165010604</v>
          </cell>
          <cell r="BV928" t="str">
            <v>นายประสงค์  บูรณะ  
นายทองสาย  บูรณะ
นายดำรง  แดนไกวัลฉัตร
นางน้อย  ใจฟูโน
นายเอกวัลย์  โยมนา
นางอำพร  โยมนา</v>
          </cell>
          <cell r="BW928" t="str">
            <v>จำเลยที่ 1
คู่สมรสจำเลยที่ 1
จำเลยที่ 2
คู่สมรสจำเลยที่ 2
จำเลยที่ 3
คู่สมรสจำเลยที่ 3</v>
          </cell>
          <cell r="BX928" t="str">
            <v>3-5002-00540-11-4
3-5002-00537-06-7
2-5003-00026-48-1
3-5002-00535-70-6
3-5002-00538-51-9
3-6599-00200-87-9</v>
          </cell>
          <cell r="BY9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8" t="str">
            <v>ไม่พบ</v>
          </cell>
          <cell r="CB928">
            <v>5</v>
          </cell>
          <cell r="CC928"/>
          <cell r="CD928" t="str">
            <v>1. นางจิตตพิมพ์ ศรีคำนวล
2.นายปัญญา สุวัน
3. นางพิชราภรณ์ อินตา</v>
          </cell>
          <cell r="CE928" t="str">
            <v>จำเลยที่ 1
จำเลยที่ 2
จำเลยที่ 3</v>
          </cell>
          <cell r="CF928"/>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2405</v>
          </cell>
          <cell r="C929">
            <v>922</v>
          </cell>
          <cell r="D929">
            <v>19</v>
          </cell>
          <cell r="E929">
            <v>12</v>
          </cell>
          <cell r="F929">
            <v>2566</v>
          </cell>
          <cell r="G929">
            <v>800091638190</v>
          </cell>
          <cell r="H929" t="str">
            <v>นางสาว</v>
          </cell>
          <cell r="I929" t="str">
            <v>ณัฐธิดา</v>
          </cell>
          <cell r="J929" t="str">
            <v>วรษายะ</v>
          </cell>
          <cell r="K929">
            <v>1500200156741</v>
          </cell>
          <cell r="L929" t="str">
            <v>จอมทอง</v>
          </cell>
          <cell r="M929" t="str">
            <v>เชียงใหม่ 3</v>
          </cell>
          <cell r="N929">
            <v>8</v>
          </cell>
          <cell r="O929" t="str">
            <v>ธนาคารประชาชน</v>
          </cell>
          <cell r="P929" t="str">
            <v>1.บุคคลค้ำประกัน</v>
          </cell>
          <cell r="Q929">
            <v>43055</v>
          </cell>
          <cell r="R929">
            <v>8846.25</v>
          </cell>
          <cell r="S929" t="str">
            <v>แขวงเชียงใหม่</v>
          </cell>
          <cell r="T929" t="str">
            <v>ผบ.7143</v>
          </cell>
          <cell r="U929">
            <v>2563</v>
          </cell>
          <cell r="V929" t="str">
            <v>ผบ.359</v>
          </cell>
          <cell r="W929">
            <v>2564</v>
          </cell>
          <cell r="X929">
            <v>16</v>
          </cell>
          <cell r="Y929">
            <v>5</v>
          </cell>
          <cell r="Z929">
            <v>2566</v>
          </cell>
          <cell r="AA929">
            <v>1</v>
          </cell>
          <cell r="AB929">
            <v>6</v>
          </cell>
          <cell r="AC929">
            <v>2564</v>
          </cell>
          <cell r="BB929" t="str">
            <v>สืบทรัพย์ 25/04/67//ลงผล 10/5/67//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นางสาวณัฐธิดา วรษายะ</v>
          </cell>
          <cell r="BU929">
            <v>883263011141</v>
          </cell>
          <cell r="BV929" t="str">
            <v>1.นางสาวณัฐธิดา วงษายะ
2.นางชลิตดา ปาริชาติ
3.นายเกษม วงษายะ
4.นางสาวสุทธิพร แปงมูล</v>
          </cell>
          <cell r="BW929" t="str">
            <v>จำเลยที่ 1
จำเลยที่ 2
คู่สมรสจำเลยที่ 2
จำเลยที่ 3</v>
          </cell>
          <cell r="BX929" t="str">
            <v xml:space="preserve">1-5002-00156-74-1
3-5002-00801-68-6
3-5002-00775-82-1
1-5601-00303-58-1
</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v>4</v>
          </cell>
          <cell r="CC929"/>
          <cell r="CF929"/>
          <cell r="CK929"/>
        </row>
        <row r="930">
          <cell r="B930">
            <v>2406</v>
          </cell>
          <cell r="C930">
            <v>923</v>
          </cell>
          <cell r="D930">
            <v>19</v>
          </cell>
          <cell r="E930">
            <v>12</v>
          </cell>
          <cell r="F930">
            <v>2566</v>
          </cell>
          <cell r="G930">
            <v>800061226950</v>
          </cell>
          <cell r="H930" t="str">
            <v>นางสาว</v>
          </cell>
          <cell r="I930" t="str">
            <v>มาลี</v>
          </cell>
          <cell r="J930" t="str">
            <v>เตชะตา</v>
          </cell>
          <cell r="K930">
            <v>3500200668218</v>
          </cell>
          <cell r="L930" t="str">
            <v>จอมทอง</v>
          </cell>
          <cell r="M930" t="str">
            <v>เชียงใหม่ 3</v>
          </cell>
          <cell r="N930">
            <v>8</v>
          </cell>
          <cell r="O930" t="str">
            <v>พัฒนาองค์กรชุมชน</v>
          </cell>
          <cell r="P930" t="str">
            <v>1.บุคคลค้ำประกัน</v>
          </cell>
          <cell r="Q930">
            <v>35123.120000000003</v>
          </cell>
          <cell r="R930">
            <v>7484.37</v>
          </cell>
          <cell r="S930" t="str">
            <v>จังหวัดฮอด</v>
          </cell>
          <cell r="T930" t="str">
            <v>ผบE243</v>
          </cell>
          <cell r="U930">
            <v>2563</v>
          </cell>
          <cell r="V930" t="str">
            <v>ผบE121</v>
          </cell>
          <cell r="W930">
            <v>2563</v>
          </cell>
          <cell r="X930">
            <v>6</v>
          </cell>
          <cell r="Y930">
            <v>8</v>
          </cell>
          <cell r="Z930">
            <v>2563</v>
          </cell>
          <cell r="AA930">
            <v>13</v>
          </cell>
          <cell r="AB930">
            <v>8</v>
          </cell>
          <cell r="AC930">
            <v>2563</v>
          </cell>
          <cell r="BB930" t="str">
            <v>สืบทรัพย์ 25/03/67//ลงผล 23/5/67//รายงานผล24/5/67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นางสาวมาลี เตชะตา</v>
          </cell>
          <cell r="BU930">
            <v>883263011130</v>
          </cell>
          <cell r="BV930" t="str">
            <v>1.นางสาวมาลี เตชะตา
2.นายปฏิภาน อารีวงศ์
3.นางปราณี อารีวงศ์หรือระวังเมือง
4.นางสาวปรานอม ใจเฮียง</v>
          </cell>
          <cell r="BW930" t="str">
            <v>จำเลยที่ 1
จำเลยที่ 2
คู่สมรสจำเลยที่ 2
จำเลยที่ 3</v>
          </cell>
          <cell r="BX930" t="str">
            <v xml:space="preserve">3-5002-00671-54-5
3-5002-00474-31-6
3-5002-00010-56-5
3-5002-00668-21-8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2407</v>
          </cell>
          <cell r="C931">
            <v>924</v>
          </cell>
          <cell r="D931">
            <v>19</v>
          </cell>
          <cell r="E931">
            <v>12</v>
          </cell>
          <cell r="F931">
            <v>2566</v>
          </cell>
          <cell r="G931">
            <v>800088539864</v>
          </cell>
          <cell r="H931" t="str">
            <v>นาง</v>
          </cell>
          <cell r="I931" t="str">
            <v>สมศรี</v>
          </cell>
          <cell r="J931" t="str">
            <v>จันตะพรม</v>
          </cell>
          <cell r="K931">
            <v>3500200379208</v>
          </cell>
          <cell r="L931" t="str">
            <v>จอมทอง</v>
          </cell>
          <cell r="M931" t="str">
            <v>เชียงใหม่ 3</v>
          </cell>
          <cell r="N931">
            <v>8</v>
          </cell>
          <cell r="O931" t="str">
            <v>พัฒนาผู้มีบัตรสวัสดิการแห่งรัฐ (PSA)</v>
          </cell>
          <cell r="P931" t="str">
            <v>1.บุคคลค้ำประกัน</v>
          </cell>
          <cell r="Q931">
            <v>37799.46</v>
          </cell>
          <cell r="R931">
            <v>3034.5</v>
          </cell>
          <cell r="S931" t="str">
            <v>แขวงเชียงใหม่</v>
          </cell>
          <cell r="T931" t="str">
            <v>ผบE1028</v>
          </cell>
          <cell r="U931">
            <v>2563</v>
          </cell>
          <cell r="V931" t="str">
            <v>ผบE1332</v>
          </cell>
          <cell r="W931">
            <v>2563</v>
          </cell>
          <cell r="X931">
            <v>16</v>
          </cell>
          <cell r="Y931">
            <v>5</v>
          </cell>
          <cell r="Z931">
            <v>2566</v>
          </cell>
          <cell r="AA931">
            <v>29</v>
          </cell>
          <cell r="AB931">
            <v>9</v>
          </cell>
          <cell r="AC931">
            <v>2563</v>
          </cell>
          <cell r="BB931" t="str">
            <v>สืบทรัพย์ 25/04/67//ลงผล 10/5/67//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นางสมศรี จันตะพรม</v>
          </cell>
          <cell r="BU931">
            <v>883263011139</v>
          </cell>
          <cell r="BV931" t="str">
            <v>1.นางสมศรี จันต๊ะพรม
2.นายสนุทร อุ่นเรือน 
3. นายหรือจ.ส.ต เกียรติ รูปดี 
4.นางจิราภรณ์ เดชรักษา
5.นางสาววันเพ็ญ จันต๊ะพรม</v>
          </cell>
          <cell r="BW931" t="str">
            <v>จำเลยที่ 1
คู่สมรสจำเลยที่ 1
จำเลยที่ 2
คู่สมรสจำเลยที่ 2
จำเลยที่ 3</v>
          </cell>
          <cell r="BX931" t="str">
            <v xml:space="preserve">3-5002-00379-20-8
3-5012-00861-07-8
3-5206-00114-11-2
3-3613-00064-44-9
3-5002-00379-21-6
</v>
          </cell>
          <cell r="BY931"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1" t="str">
            <v>ใม่พบ</v>
          </cell>
          <cell r="CB931">
            <v>5</v>
          </cell>
          <cell r="CC931"/>
          <cell r="CF931"/>
          <cell r="CK931"/>
        </row>
        <row r="932">
          <cell r="B932">
            <v>2408</v>
          </cell>
          <cell r="C932">
            <v>925</v>
          </cell>
          <cell r="D932">
            <v>19</v>
          </cell>
          <cell r="E932">
            <v>12</v>
          </cell>
          <cell r="F932">
            <v>2566</v>
          </cell>
          <cell r="G932">
            <v>800027092553</v>
          </cell>
          <cell r="H932" t="str">
            <v>นาง</v>
          </cell>
          <cell r="I932" t="str">
            <v>ฉัตรวลัยหรือหยดวลัย</v>
          </cell>
          <cell r="J932" t="str">
            <v>ปิยพรชัยตระกูลหรือยศถามี</v>
          </cell>
          <cell r="K932">
            <v>3501200398726</v>
          </cell>
          <cell r="L932" t="str">
            <v>จอมทอง</v>
          </cell>
          <cell r="M932" t="str">
            <v>เชียงใหม่ 3</v>
          </cell>
          <cell r="N932">
            <v>8</v>
          </cell>
          <cell r="O932" t="str">
            <v>สินชื่อสวัสดิ์การ</v>
          </cell>
          <cell r="P932" t="str">
            <v>1.บุคคลค้ำประกัน</v>
          </cell>
          <cell r="Q932">
            <v>53969.33</v>
          </cell>
          <cell r="R932">
            <v>5493.3</v>
          </cell>
          <cell r="S932" t="str">
            <v>จังหวัดฮอด</v>
          </cell>
          <cell r="T932" t="str">
            <v>ผบE350</v>
          </cell>
          <cell r="U932">
            <v>2563</v>
          </cell>
          <cell r="V932" t="str">
            <v>ผบE190</v>
          </cell>
          <cell r="W932">
            <v>2563</v>
          </cell>
          <cell r="AA932">
            <v>20</v>
          </cell>
          <cell r="AB932">
            <v>8</v>
          </cell>
          <cell r="AC932">
            <v>2563</v>
          </cell>
          <cell r="BB932" t="str">
            <v>สืบทรัพย์ 26/04/67//ลงผล10/5/67//รายงานผล20/5/67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นางฉัตรวลัยหรือหยดวลัย ปิยพรชัยตระกูลหรือยศถามี</v>
          </cell>
          <cell r="BU932">
            <v>883263011271</v>
          </cell>
          <cell r="BV932" t="str">
            <v>1.นางหยดวลัยหรือฉัตรวลัย ยศถามี
2.นายกรีธา ยศถามี
3.นายศุภวัชร สมบูรณ์พฤกษ์</v>
          </cell>
          <cell r="BW932" t="str">
            <v>จำเลยที่ 1
คู่สมรสจำเลยที่ 1
จำเลยที่ 2</v>
          </cell>
          <cell r="BX932" t="str">
            <v>3-5012-00398-72-6
3-5002-00003-52-6
3-5002-00944-96-7</v>
          </cell>
          <cell r="BY932"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2" t="str">
            <v>พบ</v>
          </cell>
          <cell r="CB932">
            <v>3</v>
          </cell>
          <cell r="CC932"/>
          <cell r="CF932"/>
          <cell r="CK932"/>
        </row>
        <row r="933">
          <cell r="B933">
            <v>2409</v>
          </cell>
          <cell r="C933">
            <v>926</v>
          </cell>
          <cell r="D933">
            <v>19</v>
          </cell>
          <cell r="E933">
            <v>12</v>
          </cell>
          <cell r="F933">
            <v>2566</v>
          </cell>
          <cell r="G933">
            <v>800090821680</v>
          </cell>
          <cell r="H933" t="str">
            <v>นาง</v>
          </cell>
          <cell r="I933" t="str">
            <v>ต้อย</v>
          </cell>
          <cell r="J933" t="str">
            <v>กันทะมาลี</v>
          </cell>
          <cell r="K933">
            <v>3500200575511</v>
          </cell>
          <cell r="L933" t="str">
            <v>จอมทอง</v>
          </cell>
          <cell r="M933" t="str">
            <v>เชียงใหม่ 3</v>
          </cell>
          <cell r="N933">
            <v>8</v>
          </cell>
          <cell r="O933" t="str">
            <v>สินเชื่อแก้ไขปัญหาหนี้นอกระบบPAS</v>
          </cell>
          <cell r="P933" t="str">
            <v>1.บุคคลค้ำประกัน</v>
          </cell>
          <cell r="Q933">
            <v>44162</v>
          </cell>
          <cell r="R933">
            <v>4323.74</v>
          </cell>
          <cell r="S933" t="str">
            <v>จังหวัดฮอด</v>
          </cell>
          <cell r="T933" t="str">
            <v>ผบE349</v>
          </cell>
          <cell r="U933">
            <v>2563</v>
          </cell>
          <cell r="V933" t="str">
            <v>ผบE189</v>
          </cell>
          <cell r="W933">
            <v>2563</v>
          </cell>
          <cell r="AA933">
            <v>20</v>
          </cell>
          <cell r="AB933">
            <v>8</v>
          </cell>
          <cell r="AC933">
            <v>2563</v>
          </cell>
          <cell r="BB933" t="str">
            <v>สืบทรัพย์ 26/04/67//ลงผล 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นางต้อย กันทะมาลี</v>
          </cell>
          <cell r="BU933">
            <v>883263011272</v>
          </cell>
          <cell r="BV933"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3" t="str">
            <v>จำเลยที่ 1
คู่สมรสจำเลยที่ 1
จำเลยที่ 2
คู่สมรสจำเลยที่ 2
จำเลยที่ 3
คู่สมรสจำเลยที่ 3</v>
          </cell>
          <cell r="BX933" t="str">
            <v xml:space="preserve">3-5002-00575-51-1
3-5002-00660-29-2
3-5002-00580-11-6
3-5002-00585-66-5
3-5002-00585-66-5
3-5002-00649-80-9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3" t="str">
            <v>พบ</v>
          </cell>
          <cell r="CB933">
            <v>6</v>
          </cell>
          <cell r="CC933"/>
          <cell r="CF933"/>
          <cell r="CK933"/>
        </row>
        <row r="934">
          <cell r="B934">
            <v>2410</v>
          </cell>
          <cell r="C934">
            <v>927</v>
          </cell>
          <cell r="D934">
            <v>19</v>
          </cell>
          <cell r="E934">
            <v>12</v>
          </cell>
          <cell r="F934">
            <v>2566</v>
          </cell>
          <cell r="G934">
            <v>800061457332</v>
          </cell>
          <cell r="H934" t="str">
            <v>นาย</v>
          </cell>
          <cell r="I934" t="str">
            <v>ธนากฤต</v>
          </cell>
          <cell r="J934" t="str">
            <v>แสนใจบาล</v>
          </cell>
          <cell r="K934">
            <v>3500200692984</v>
          </cell>
          <cell r="L934" t="str">
            <v>จอมทอง</v>
          </cell>
          <cell r="M934" t="str">
            <v>เชียงใหม่ 3</v>
          </cell>
          <cell r="N934">
            <v>8</v>
          </cell>
          <cell r="O934" t="str">
            <v>พัฒนาองค์กรชุมชน (รายบุคคล)</v>
          </cell>
          <cell r="P934" t="str">
            <v>1.บุคคลค้ำประกัน</v>
          </cell>
          <cell r="Q934">
            <v>41657.360000000001</v>
          </cell>
          <cell r="R934">
            <v>15391.09</v>
          </cell>
          <cell r="S934" t="str">
            <v>จังหวัดฮอด</v>
          </cell>
          <cell r="T934" t="str">
            <v>ผบE156</v>
          </cell>
          <cell r="U934">
            <v>2564</v>
          </cell>
          <cell r="V934" t="str">
            <v>ผบE103</v>
          </cell>
          <cell r="W934">
            <v>2564</v>
          </cell>
          <cell r="X934">
            <v>8</v>
          </cell>
          <cell r="Y934">
            <v>6</v>
          </cell>
          <cell r="Z934">
            <v>2564</v>
          </cell>
          <cell r="AA934">
            <v>29</v>
          </cell>
          <cell r="AB934">
            <v>9</v>
          </cell>
          <cell r="AC934">
            <v>2563</v>
          </cell>
          <cell r="BB934" t="str">
            <v>สืบทรัพย์ 26/04/67//ลงผล 10/5/67//ยกเลิกสืบเนื่องจากชำระหนี้ปิดบัญชี 31/5/2567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นายธนากฤต แสนใจบาล</v>
          </cell>
          <cell r="BU934">
            <v>883263011656</v>
          </cell>
          <cell r="BV934"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4" t="str">
            <v>จำเลยที่ 1
-
จำเลยที่ 2
คู่สมรสจำเลยที่ 2
จำเลยที่ 3
คู่สมรสจำเลยที่ 3</v>
          </cell>
          <cell r="BX934" t="str">
            <v xml:space="preserve">3-5002-00692-98-4
-
3-5002-00694-93-6
3-5099-01505-21-6
3-5003-00050-97-6
3-5002-00695-22-3
</v>
          </cell>
          <cell r="BY934"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4" t="str">
            <v>พบ</v>
          </cell>
          <cell r="CB934">
            <v>6</v>
          </cell>
          <cell r="CC934"/>
          <cell r="CF934"/>
          <cell r="CK934"/>
        </row>
        <row r="935">
          <cell r="B935">
            <v>2411</v>
          </cell>
          <cell r="C935">
            <v>928</v>
          </cell>
          <cell r="D935">
            <v>19</v>
          </cell>
          <cell r="E935">
            <v>12</v>
          </cell>
          <cell r="F935">
            <v>2566</v>
          </cell>
          <cell r="G935">
            <v>800058104087</v>
          </cell>
          <cell r="H935" t="str">
            <v>นาย</v>
          </cell>
          <cell r="I935" t="str">
            <v>เสาร์คำ</v>
          </cell>
          <cell r="J935" t="str">
            <v>ลำยุ</v>
          </cell>
          <cell r="K935">
            <v>3500200137492</v>
          </cell>
          <cell r="L935" t="str">
            <v>จอมทอง</v>
          </cell>
          <cell r="M935" t="str">
            <v>เชียงใหม่ 3</v>
          </cell>
          <cell r="N935">
            <v>8</v>
          </cell>
          <cell r="O935" t="str">
            <v>องค์กรชุมชนรายบุคคล</v>
          </cell>
          <cell r="P935" t="str">
            <v>1.บุคคลค้ำประกัน</v>
          </cell>
          <cell r="Q935">
            <v>77810.38</v>
          </cell>
          <cell r="R935">
            <v>20545.099999999999</v>
          </cell>
          <cell r="S935" t="str">
            <v>จังหวัดฮอด</v>
          </cell>
          <cell r="T935" t="str">
            <v>ผบ534</v>
          </cell>
          <cell r="U935">
            <v>2563</v>
          </cell>
          <cell r="V935" t="str">
            <v>ผบ145</v>
          </cell>
          <cell r="W935">
            <v>2564</v>
          </cell>
          <cell r="X935">
            <v>10</v>
          </cell>
          <cell r="Y935">
            <v>8</v>
          </cell>
          <cell r="Z935">
            <v>2564</v>
          </cell>
          <cell r="AA935">
            <v>20</v>
          </cell>
          <cell r="AB935">
            <v>8</v>
          </cell>
          <cell r="AC935">
            <v>2563</v>
          </cell>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 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นายเสาร์คำ ลำยุ</v>
          </cell>
          <cell r="BU935">
            <v>883263011652</v>
          </cell>
          <cell r="BV935" t="str">
            <v>1.นายเสาร์คำ ลำยู
2.นางดวงนภา ปัญญาโท
3.นายหรือจ.ส.ต สัณฑ์ ชินชัย.
4นางนงลักษณ์ กันภัย
5.นายนุภาพ กันภัย</v>
          </cell>
          <cell r="BW935" t="str">
            <v>จำเลยที่ 1
คู่สมรสจำเลยที่ 1
จำเลยที่ 2
จำเลยที่ 3
คู่สมรสจำเลยที่ 3</v>
          </cell>
          <cell r="BX935" t="str">
            <v xml:space="preserve">3-5002-00137-49-2
3-5002-00105-33-7
4-5014-00002-61-1
3-5705-01329-86-2
3-5003-00261-74-8
</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A935"/>
          <cell r="CB935">
            <v>5</v>
          </cell>
          <cell r="CC935"/>
          <cell r="CD935"/>
          <cell r="CE935"/>
          <cell r="CF935"/>
          <cell r="CG935"/>
          <cell r="CH935"/>
          <cell r="CI935"/>
          <cell r="CJ935"/>
          <cell r="CK935"/>
          <cell r="CL935"/>
          <cell r="CM935"/>
          <cell r="CN935"/>
          <cell r="CO935"/>
        </row>
        <row r="936">
          <cell r="B936">
            <v>2412</v>
          </cell>
          <cell r="C936">
            <v>929</v>
          </cell>
          <cell r="D936">
            <v>19</v>
          </cell>
          <cell r="E936">
            <v>12</v>
          </cell>
          <cell r="F936">
            <v>2566</v>
          </cell>
          <cell r="G936">
            <v>800049510558</v>
          </cell>
          <cell r="H936" t="str">
            <v>นางสาว</v>
          </cell>
          <cell r="I936" t="str">
            <v>อรัญญา</v>
          </cell>
          <cell r="J936" t="str">
            <v>พรรณสุวรรณ์</v>
          </cell>
          <cell r="K936">
            <v>3500200287672</v>
          </cell>
          <cell r="L936" t="str">
            <v>จอมทอง</v>
          </cell>
          <cell r="M936" t="str">
            <v>เชียงใหม่ 3</v>
          </cell>
          <cell r="N936">
            <v>8</v>
          </cell>
          <cell r="O936" t="str">
            <v>ธนาคารประชาชน</v>
          </cell>
          <cell r="P936" t="str">
            <v>1.บุคคลค้ำประกัน</v>
          </cell>
          <cell r="Q936">
            <v>40752.79</v>
          </cell>
          <cell r="R936">
            <v>8566.09</v>
          </cell>
          <cell r="S936" t="str">
            <v>จังหวัดฮอด</v>
          </cell>
          <cell r="T936" t="str">
            <v>ผบ541</v>
          </cell>
          <cell r="U936">
            <v>2563</v>
          </cell>
          <cell r="V936" t="str">
            <v>ผบ14702</v>
          </cell>
          <cell r="W936">
            <v>2564</v>
          </cell>
          <cell r="X936">
            <v>10</v>
          </cell>
          <cell r="Y936">
            <v>8</v>
          </cell>
          <cell r="Z936">
            <v>2564</v>
          </cell>
          <cell r="AA936">
            <v>20</v>
          </cell>
          <cell r="AB936">
            <v>8</v>
          </cell>
          <cell r="AC936">
            <v>2563</v>
          </cell>
          <cell r="BB936" t="str">
            <v>สืบทรัพย์ 26/04/67//ลงผล 10/5/67//รายงานผล 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นางสาวอรัญญา พรรณสุวรรณ์</v>
          </cell>
          <cell r="BU936">
            <v>883263011651</v>
          </cell>
          <cell r="BV936" t="str">
            <v>1.นางสาวอรัญญา พรรณสุวรรณ์
2.นายสง่า ยานะโส
3.นางกรรณิการ์ กุยแก้ว
4.นางสาวพัชรี ศรีดอกไม้</v>
          </cell>
          <cell r="BW936" t="str">
            <v>จำเลยที่ 1
จำเลยที่ 2
คู่สมรสจำเลยที่ 2
จำเลยที่ 3</v>
          </cell>
          <cell r="BX936" t="str">
            <v xml:space="preserve">3-5002-00287-67-2
3-5016-00325-08-4
3-5016-00296-50-5
1-5099-01056-57-1
</v>
          </cell>
          <cell r="BY936"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6" t="str">
            <v>พบ</v>
          </cell>
          <cell r="CB936">
            <v>4</v>
          </cell>
          <cell r="CC936"/>
          <cell r="CF936"/>
          <cell r="CK936"/>
        </row>
        <row r="937">
          <cell r="B937">
            <v>2413</v>
          </cell>
          <cell r="C937">
            <v>930</v>
          </cell>
          <cell r="D937">
            <v>19</v>
          </cell>
          <cell r="E937">
            <v>12</v>
          </cell>
          <cell r="F937">
            <v>2566</v>
          </cell>
          <cell r="G937">
            <v>800058092258</v>
          </cell>
          <cell r="H937" t="str">
            <v>นาง</v>
          </cell>
          <cell r="I937" t="str">
            <v>นิตยา</v>
          </cell>
          <cell r="J937" t="str">
            <v>ศรีวิชัย</v>
          </cell>
          <cell r="K937">
            <v>3500200141422</v>
          </cell>
          <cell r="L937" t="str">
            <v>จอมทอง</v>
          </cell>
          <cell r="M937" t="str">
            <v>เชียงใหม่ 3</v>
          </cell>
          <cell r="N937">
            <v>8</v>
          </cell>
          <cell r="O937" t="str">
            <v>พัฒนาองค์กรชุมชน (รายบุคคล)</v>
          </cell>
          <cell r="P937" t="str">
            <v>1.บุคคลค้ำประกัน</v>
          </cell>
          <cell r="Q937">
            <v>63152.71</v>
          </cell>
          <cell r="R937">
            <v>14289.02</v>
          </cell>
          <cell r="S937" t="str">
            <v>จังหวัดฮอด</v>
          </cell>
          <cell r="T937" t="str">
            <v>ผบ538</v>
          </cell>
          <cell r="U937">
            <v>2563</v>
          </cell>
          <cell r="V937" t="str">
            <v>ผบ134</v>
          </cell>
          <cell r="W937">
            <v>2564</v>
          </cell>
          <cell r="X937">
            <v>8</v>
          </cell>
          <cell r="Y937">
            <v>6</v>
          </cell>
          <cell r="Z937">
            <v>2564</v>
          </cell>
          <cell r="AA937">
            <v>10</v>
          </cell>
          <cell r="AB937">
            <v>8</v>
          </cell>
          <cell r="AC937">
            <v>2564</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นางนิตยา ศรีวิชัย</v>
          </cell>
          <cell r="BU937">
            <v>883263011650</v>
          </cell>
          <cell r="BV937" t="str">
            <v>1.นางนิตยา ศรีวิชัย
2.นายวิฑูรย์ ศรีวิชัย
3.นางลัดดา ต้นโน
4.นายชาติชาย ต้นโน
5.นางเลื่อน กาละวิน
6.นายทองสุข กาละวิน</v>
          </cell>
          <cell r="BW937" t="str">
            <v>จำเลยที่ 1
คู่สมรสจำเลยที่ 1
จำเลยที่ 2
คู่สมรสจำเลยที่ 2
จำเลยที่ 3
คู่สมรสจำเลยที่ 3</v>
          </cell>
          <cell r="BX937" t="str">
            <v xml:space="preserve">3-5002-00141-42-2
3-5011-00276-51-3
3-5022-00832-06-9
3-5002-00141-68-6
3-5002-00138-77-4
3-5002-00138-76-6
</v>
          </cell>
          <cell r="BY937"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7" t="str">
            <v>พบ</v>
          </cell>
          <cell r="CA937" t="str">
            <v>พบ</v>
          </cell>
          <cell r="CB937">
            <v>6</v>
          </cell>
          <cell r="CC937"/>
          <cell r="CD937"/>
          <cell r="CE937"/>
          <cell r="CF937"/>
          <cell r="CG937"/>
          <cell r="CH937"/>
          <cell r="CI937"/>
          <cell r="CJ937"/>
          <cell r="CK937"/>
          <cell r="CL937"/>
          <cell r="CM937"/>
          <cell r="CN937"/>
          <cell r="CO937"/>
        </row>
        <row r="938">
          <cell r="B938">
            <v>2414</v>
          </cell>
          <cell r="C938">
            <v>931</v>
          </cell>
          <cell r="D938">
            <v>19</v>
          </cell>
          <cell r="E938">
            <v>12</v>
          </cell>
          <cell r="F938">
            <v>2566</v>
          </cell>
          <cell r="G938">
            <v>800058344865</v>
          </cell>
          <cell r="H938" t="str">
            <v>นาง</v>
          </cell>
          <cell r="I938" t="str">
            <v>อรุณี</v>
          </cell>
          <cell r="J938" t="str">
            <v>กองบุญเกิด</v>
          </cell>
          <cell r="K938">
            <v>3501200397908</v>
          </cell>
          <cell r="L938" t="str">
            <v>จอมทอง</v>
          </cell>
          <cell r="M938" t="str">
            <v>เชียงใหม่ 3</v>
          </cell>
          <cell r="N938">
            <v>8</v>
          </cell>
          <cell r="O938" t="str">
            <v>สินเชื่ออุปโภคบริโภคเพื่อสังคม</v>
          </cell>
          <cell r="P938" t="str">
            <v>1.บุคคลค้ำประกัน</v>
          </cell>
          <cell r="Q938">
            <v>78519.91</v>
          </cell>
          <cell r="R938">
            <v>9050.9599999999991</v>
          </cell>
          <cell r="S938" t="str">
            <v>แขวงเชียงใหม่</v>
          </cell>
          <cell r="T938" t="str">
            <v>ผบ9140</v>
          </cell>
          <cell r="U938">
            <v>2563</v>
          </cell>
          <cell r="V938" t="str">
            <v>ผบ363</v>
          </cell>
          <cell r="W938">
            <v>2564</v>
          </cell>
          <cell r="X938">
            <v>10</v>
          </cell>
          <cell r="Y938">
            <v>8</v>
          </cell>
          <cell r="Z938">
            <v>2564</v>
          </cell>
          <cell r="AA938">
            <v>1</v>
          </cell>
          <cell r="AB938">
            <v>6</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นางอรุณี กองบุญเกิด</v>
          </cell>
          <cell r="BU938">
            <v>883263011649</v>
          </cell>
          <cell r="BV938" t="str">
            <v>1.นางอรุณี กองบุญเกิด
2.นายนคร กองบุญเกิด
3.นางหรือยนางสาวพิกุล ทองก้อน 
4.นายสุนทร ก่ำแก้ว
5.นางสำเนียง เสวตวงค์</v>
          </cell>
          <cell r="BW938" t="str">
            <v>จำเลยที่ 1
คู่สมรสจำเลยที่ 1
จำเลยที่ 2
คู่สมรสจำเลยที่ 2
จำเลยที่ 3</v>
          </cell>
          <cell r="BX938" t="str">
            <v xml:space="preserve">3-5012-00397-90-8
3-5002-00789-61-9
3-4403-00910-69-1
3-3003-00141-07-8
3-5002-00788-89-2
</v>
          </cell>
          <cell r="BY93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8" t="str">
            <v>พบ</v>
          </cell>
          <cell r="CB938">
            <v>5</v>
          </cell>
          <cell r="CC938"/>
          <cell r="CF938"/>
          <cell r="CK938"/>
        </row>
        <row r="939">
          <cell r="B939">
            <v>2415</v>
          </cell>
          <cell r="C939">
            <v>932</v>
          </cell>
          <cell r="D939">
            <v>19</v>
          </cell>
          <cell r="E939">
            <v>12</v>
          </cell>
          <cell r="F939">
            <v>2566</v>
          </cell>
          <cell r="G939">
            <v>800013649945</v>
          </cell>
          <cell r="H939" t="str">
            <v>นาง</v>
          </cell>
          <cell r="I939" t="str">
            <v>บัวไข</v>
          </cell>
          <cell r="J939" t="str">
            <v>ฤทธิ์เรืองโรจน์</v>
          </cell>
          <cell r="K939">
            <v>3500300372175</v>
          </cell>
          <cell r="L939" t="str">
            <v>จอมทอง</v>
          </cell>
          <cell r="M939" t="str">
            <v>เชียงใหม่ 3</v>
          </cell>
          <cell r="N939">
            <v>8</v>
          </cell>
          <cell r="O939" t="str">
            <v>ธนาคารประชาชน</v>
          </cell>
          <cell r="P939" t="str">
            <v>1.บุคคลค้ำประกัน</v>
          </cell>
          <cell r="Q939">
            <v>71060.639999999999</v>
          </cell>
          <cell r="R939">
            <v>11709.49</v>
          </cell>
          <cell r="S939" t="str">
            <v>จังหวัดฮอด</v>
          </cell>
          <cell r="T939" t="str">
            <v>ผบ535</v>
          </cell>
          <cell r="U939">
            <v>2563</v>
          </cell>
          <cell r="V939" t="str">
            <v>ผบ146</v>
          </cell>
          <cell r="W939">
            <v>2564</v>
          </cell>
          <cell r="X939">
            <v>10</v>
          </cell>
          <cell r="Y939">
            <v>8</v>
          </cell>
          <cell r="Z939">
            <v>2564</v>
          </cell>
          <cell r="AA939">
            <v>1</v>
          </cell>
          <cell r="AB939">
            <v>6</v>
          </cell>
          <cell r="AC939">
            <v>2564</v>
          </cell>
          <cell r="BB939" t="str">
            <v>สืบทรัพย์ 25/04/67//ลงผล 10/5/67//รายงานผล31/5/67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นางบัวไข ฤทธิ์เรืองโรจน์</v>
          </cell>
          <cell r="BU939">
            <v>883263011648</v>
          </cell>
          <cell r="BV939" t="str">
            <v>1.นางบัวไข ฤทธิ์เรืองโรจน์
2.นามสมศักดิ์ จมบาล
3. นางเพียงใข รู้ฉลาด</v>
          </cell>
          <cell r="BW939" t="str">
            <v>จำเลยที่ 1
คู่สมรสจำเลยที่ 1
จำเลยที่ 2</v>
          </cell>
          <cell r="BX939" t="str">
            <v xml:space="preserve">3-5003-00372-17-5
3-5003-00376-31-6
3-5003-00290-22-5
</v>
          </cell>
          <cell r="BY939"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39" t="str">
            <v>พบ</v>
          </cell>
          <cell r="CB939">
            <v>3</v>
          </cell>
          <cell r="CC939"/>
          <cell r="CF939"/>
          <cell r="CK939"/>
        </row>
        <row r="940">
          <cell r="B940">
            <v>2416</v>
          </cell>
          <cell r="C940">
            <v>933</v>
          </cell>
          <cell r="D940">
            <v>19</v>
          </cell>
          <cell r="E940">
            <v>12</v>
          </cell>
          <cell r="F940">
            <v>2566</v>
          </cell>
          <cell r="G940">
            <v>800091482607</v>
          </cell>
          <cell r="H940" t="str">
            <v>นางสาว</v>
          </cell>
          <cell r="I940" t="str">
            <v>สริญญา</v>
          </cell>
          <cell r="J940" t="str">
            <v>ปวนแสนคำ</v>
          </cell>
          <cell r="K940">
            <v>1500901368816</v>
          </cell>
          <cell r="L940" t="str">
            <v>จอมทอง</v>
          </cell>
          <cell r="M940" t="str">
            <v>เชียงใหม่ 3</v>
          </cell>
          <cell r="N940">
            <v>8</v>
          </cell>
          <cell r="O940" t="str">
            <v>ธนาคารประชาชน</v>
          </cell>
          <cell r="P940" t="str">
            <v>1.บุคคลค้ำประกัน</v>
          </cell>
          <cell r="Q940">
            <v>28788.9</v>
          </cell>
          <cell r="R940">
            <v>3199.29</v>
          </cell>
          <cell r="S940" t="str">
            <v>แขวงเชียงใหม่</v>
          </cell>
          <cell r="T940" t="str">
            <v>ผบ7144</v>
          </cell>
          <cell r="U940">
            <v>2563</v>
          </cell>
          <cell r="V940" t="str">
            <v>ผบ342</v>
          </cell>
          <cell r="W940">
            <v>2564</v>
          </cell>
          <cell r="X940">
            <v>1</v>
          </cell>
          <cell r="Y940">
            <v>6</v>
          </cell>
          <cell r="Z940">
            <v>2564</v>
          </cell>
          <cell r="AA940">
            <v>10</v>
          </cell>
          <cell r="AB940">
            <v>8</v>
          </cell>
          <cell r="AC940">
            <v>2564</v>
          </cell>
          <cell r="BB940" t="str">
            <v>สืบทรัพย์ 26/04/67//ลงผล 10/5/67//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นางสาวสริญญา ปวนแสนคำ</v>
          </cell>
          <cell r="BU940">
            <v>883263011642</v>
          </cell>
          <cell r="BV940" t="str">
            <v>1.นางสาวสิริญญา ปวนแสนคำ
2.นายพิรุฬห์วัฒน์ เปรื่องวิชา
3. นางสาวฐิติชญาณ์ ขัยแก้ว
4.นางสาวปิยะนุช คำสีแสง</v>
          </cell>
          <cell r="BW940" t="str">
            <v>จำเลยที่ 1
คู่สมรสจำเลยที่ 1
จำเลยที่ 2
จำเลยที่ 3</v>
          </cell>
          <cell r="BX940" t="str">
            <v xml:space="preserve">1-5099-01368-81-6
1-5099-00414-20-2
1-5009-00036-69-2
1-5099-00929-54-7
</v>
          </cell>
          <cell r="BY94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0" t="str">
            <v>พบ</v>
          </cell>
          <cell r="CB940">
            <v>4</v>
          </cell>
          <cell r="CC940"/>
          <cell r="CF940"/>
          <cell r="CK940"/>
        </row>
        <row r="941">
          <cell r="B941">
            <v>2417</v>
          </cell>
          <cell r="C941">
            <v>934</v>
          </cell>
          <cell r="D941">
            <v>19</v>
          </cell>
          <cell r="E941">
            <v>12</v>
          </cell>
          <cell r="F941">
            <v>2566</v>
          </cell>
          <cell r="G941">
            <v>800049619169</v>
          </cell>
          <cell r="H941" t="str">
            <v>นางสาว</v>
          </cell>
          <cell r="I941" t="str">
            <v>ทัศนีย์</v>
          </cell>
          <cell r="J941" t="str">
            <v>ใจจันติ๊บ</v>
          </cell>
          <cell r="K941">
            <v>1509900655714</v>
          </cell>
          <cell r="L941" t="str">
            <v>จอมทอง</v>
          </cell>
          <cell r="M941" t="str">
            <v>เชียงใหม่ 3</v>
          </cell>
          <cell r="N941">
            <v>8</v>
          </cell>
          <cell r="O941" t="str">
            <v>ไทรทอง</v>
          </cell>
          <cell r="P941" t="str">
            <v>2.หลักทรัพย์ค้ำประกัน</v>
          </cell>
          <cell r="Q941">
            <v>467964.54</v>
          </cell>
          <cell r="R941">
            <v>70754.820000000007</v>
          </cell>
          <cell r="S941" t="str">
            <v>จังหวัดฮอด</v>
          </cell>
          <cell r="T941" t="str">
            <v>ผบE302</v>
          </cell>
          <cell r="U941">
            <v>2566</v>
          </cell>
          <cell r="V941" t="str">
            <v>ผบE352</v>
          </cell>
          <cell r="W941">
            <v>2566</v>
          </cell>
          <cell r="X941">
            <v>1</v>
          </cell>
          <cell r="Y941">
            <v>6</v>
          </cell>
          <cell r="Z941">
            <v>2564</v>
          </cell>
          <cell r="AA941">
            <v>25</v>
          </cell>
          <cell r="AB941">
            <v>4</v>
          </cell>
          <cell r="AC941">
            <v>2566</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นางสาวทัศนีย์ ใจจันติ๊บ</v>
          </cell>
          <cell r="BU941">
            <v>888165010511</v>
          </cell>
          <cell r="BV941" t="str">
            <v>1.นางสาวทัสนีย์ ใจจันติ๊บ
2.นายเมธี กันทะ
3.นายแก้ว ใจจันติ๊บ
4.นางสุธัม นันสุ</v>
          </cell>
          <cell r="BW941" t="str">
            <v>จำเลยที่ 1
คู่สมรสจำเลยที่ 1
จำเลยที่ 2
คู่สมรสจำเลยที่ 2</v>
          </cell>
          <cell r="BX941" t="str">
            <v xml:space="preserve">1-5099-00655-71-4
1-5052-00005-61-6
3-5002-00175-41-6
3-5002-00177-65-6
</v>
          </cell>
          <cell r="BY941"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1" t="str">
            <v>พบ</v>
          </cell>
          <cell r="CB941">
            <v>4</v>
          </cell>
          <cell r="CC941"/>
          <cell r="CF941"/>
          <cell r="CK941"/>
        </row>
        <row r="942">
          <cell r="B942">
            <v>2418</v>
          </cell>
          <cell r="C942">
            <v>935</v>
          </cell>
          <cell r="D942">
            <v>19</v>
          </cell>
          <cell r="E942">
            <v>12</v>
          </cell>
          <cell r="F942">
            <v>2566</v>
          </cell>
          <cell r="G942">
            <v>800062768562</v>
          </cell>
          <cell r="H942" t="str">
            <v>นาย</v>
          </cell>
          <cell r="I942" t="str">
            <v>บุญธรรม</v>
          </cell>
          <cell r="J942" t="str">
            <v>จีนะจุมปู</v>
          </cell>
          <cell r="K942">
            <v>3500200591363</v>
          </cell>
          <cell r="L942" t="str">
            <v>จอมทอง</v>
          </cell>
          <cell r="M942" t="str">
            <v>เชียงใหม่ 3</v>
          </cell>
          <cell r="N942">
            <v>8</v>
          </cell>
          <cell r="O942" t="str">
            <v>พัฒนาองค์กรชุมชน (รายบุคคล)</v>
          </cell>
          <cell r="P942" t="str">
            <v>1.บุคคลค้ำประกัน</v>
          </cell>
          <cell r="Q942">
            <v>63855.63</v>
          </cell>
          <cell r="R942">
            <v>17111.240000000002</v>
          </cell>
          <cell r="S942" t="str">
            <v>จังหวัดฮอด</v>
          </cell>
          <cell r="T942" t="str">
            <v>ผบE176</v>
          </cell>
          <cell r="U942">
            <v>2566</v>
          </cell>
          <cell r="V942" t="str">
            <v>ผบE465</v>
          </cell>
          <cell r="W942">
            <v>2566</v>
          </cell>
          <cell r="X942">
            <v>10</v>
          </cell>
          <cell r="Y942">
            <v>8</v>
          </cell>
          <cell r="Z942">
            <v>2564</v>
          </cell>
          <cell r="AA942">
            <v>16</v>
          </cell>
          <cell r="AB942">
            <v>5</v>
          </cell>
          <cell r="AC942">
            <v>2566</v>
          </cell>
          <cell r="BB942" t="str">
            <v>สืบทรัพย์ 26/04/67//ลงผล 10/5/67//รายงานผล20/5/67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นายบุญธรรม จีนะจุมปู</v>
          </cell>
          <cell r="BU942">
            <v>888165010504</v>
          </cell>
          <cell r="BV942"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2" t="str">
            <v>จำเลยที่ 1
คู่สมรสจำเลยที่ 1
จำเลยที่ 2
คู่สมรสจำเลยที่ 2
จำเลยที่ 3
คู่สมรสจำเลยที่ 3</v>
          </cell>
          <cell r="BX942" t="str">
            <v xml:space="preserve">3-5002-00591-36-3
1-5802-00031-42-6
3-5002-00566-27-0
3-5002-00592-20-3
3-5002-00593-00-5
3-5701-00559-97-2
</v>
          </cell>
          <cell r="BY942"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2" t="str">
            <v>พบ</v>
          </cell>
          <cell r="CB942">
            <v>6</v>
          </cell>
          <cell r="CC942"/>
          <cell r="CF942"/>
          <cell r="CK942"/>
        </row>
        <row r="943">
          <cell r="B943">
            <v>2419</v>
          </cell>
          <cell r="C943">
            <v>936</v>
          </cell>
          <cell r="D943">
            <v>19</v>
          </cell>
          <cell r="E943">
            <v>12</v>
          </cell>
          <cell r="F943">
            <v>2566</v>
          </cell>
          <cell r="G943">
            <v>800125439953</v>
          </cell>
          <cell r="H943" t="str">
            <v>นาย</v>
          </cell>
          <cell r="I943" t="str">
            <v>เจษฎา</v>
          </cell>
          <cell r="J943" t="str">
            <v>หน่อแก้ว</v>
          </cell>
          <cell r="K943">
            <v>1505200041175</v>
          </cell>
          <cell r="L943" t="str">
            <v>จอมทอง</v>
          </cell>
          <cell r="M943" t="str">
            <v>เชียงใหม่ 3</v>
          </cell>
          <cell r="N943">
            <v>8</v>
          </cell>
          <cell r="O943" t="str">
            <v>ธนาคารประชาชน</v>
          </cell>
          <cell r="P943" t="str">
            <v>1.บุคคลค้ำประกัน</v>
          </cell>
          <cell r="Q943">
            <v>46953.33</v>
          </cell>
          <cell r="R943">
            <v>8965.59</v>
          </cell>
          <cell r="S943" t="str">
            <v>แขวงเชียงใหม่</v>
          </cell>
          <cell r="T943" t="str">
            <v>ผบE1174</v>
          </cell>
          <cell r="U943">
            <v>2566</v>
          </cell>
          <cell r="V943" t="str">
            <v>ผบE2957</v>
          </cell>
          <cell r="W943">
            <v>2566</v>
          </cell>
          <cell r="X943">
            <v>7</v>
          </cell>
          <cell r="Y943">
            <v>5</v>
          </cell>
          <cell r="Z943">
            <v>2566</v>
          </cell>
          <cell r="AA943">
            <v>16</v>
          </cell>
          <cell r="AB943">
            <v>5</v>
          </cell>
          <cell r="AC943">
            <v>2566</v>
          </cell>
          <cell r="BB943" t="str">
            <v>สืบทรัพย์ 25/04/67//ลงผล 10/5/67//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นายเจษฎา หน่อแก้ว</v>
          </cell>
          <cell r="BU943">
            <v>888165010605</v>
          </cell>
          <cell r="BV943" t="str">
            <v>1.นายเจษฎา หน่อแก้ว
2.นางสาวเอมมิกา ปัญญา
3. นายวิทยา แสงตาหล้า</v>
          </cell>
          <cell r="BW943" t="str">
            <v>จำเลยที่ 1
จำเลยที่ 2
จำเลยที่ 3</v>
          </cell>
          <cell r="BX943" t="str">
            <v>1-5052-00041-17-5
1-5002-01213-65-0
1-5052-00026-80-0</v>
          </cell>
          <cell r="BY94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3" t="str">
            <v>ไม่พบ</v>
          </cell>
          <cell r="CB943">
            <v>3</v>
          </cell>
          <cell r="CC943"/>
          <cell r="CF943"/>
          <cell r="CK943"/>
        </row>
        <row r="944">
          <cell r="B944">
            <v>2420</v>
          </cell>
          <cell r="C944">
            <v>937</v>
          </cell>
          <cell r="D944">
            <v>19</v>
          </cell>
          <cell r="E944">
            <v>12</v>
          </cell>
          <cell r="F944">
            <v>2566</v>
          </cell>
          <cell r="G944">
            <v>856353000115</v>
          </cell>
          <cell r="H944" t="str">
            <v>นาย</v>
          </cell>
          <cell r="I944" t="str">
            <v>ปฏิวัติ</v>
          </cell>
          <cell r="J944" t="str">
            <v>ปู่แก้ว</v>
          </cell>
          <cell r="K944">
            <v>3501800096607</v>
          </cell>
          <cell r="L944" t="str">
            <v>อมก๋อย</v>
          </cell>
          <cell r="M944" t="str">
            <v>เชียงใหม่ 3</v>
          </cell>
          <cell r="N944">
            <v>8</v>
          </cell>
          <cell r="O944" t="str">
            <v>พัฒนากลุ่มอาชีพ</v>
          </cell>
          <cell r="P944" t="str">
            <v>1.บุคคลค้ำประกัน</v>
          </cell>
          <cell r="Q944">
            <v>958721.14</v>
          </cell>
          <cell r="R944">
            <v>124738.99</v>
          </cell>
          <cell r="S944" t="str">
            <v>จังหวัดฮอด</v>
          </cell>
          <cell r="T944" t="str">
            <v>ผบ775</v>
          </cell>
          <cell r="U944">
            <v>2562</v>
          </cell>
          <cell r="V944" t="str">
            <v>ผบ1016</v>
          </cell>
          <cell r="W944">
            <v>2562</v>
          </cell>
          <cell r="X944">
            <v>7</v>
          </cell>
          <cell r="Y944">
            <v>5</v>
          </cell>
          <cell r="Z944">
            <v>2566</v>
          </cell>
          <cell r="AA944">
            <v>29</v>
          </cell>
          <cell r="AB944">
            <v>10</v>
          </cell>
          <cell r="AC944">
            <v>2562</v>
          </cell>
          <cell r="BB944" t="str">
            <v>สืบทรัพย์ 22/03/67//ลงผล3/4/67//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นายปฏิวัติ ปู่แก้ว</v>
          </cell>
          <cell r="BU944">
            <v>883262010713</v>
          </cell>
          <cell r="BV944"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4"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4" t="str">
            <v>3-5018-00096-60-7
3-5018-00105-16-9
3-5099-60255-94-1
3-5018-00112-47-5
35018-00092-09-1
3-5018-00105-76-2
3-5018-00097-64-6
3-5018-00130-33-3
3-5018-00132-10-7
3-5018-00040-18-1
3-5018-00044-08-9
3-5018-00092-15-6
3-5018-00098-14-6
3-5018-00097-91-3
3-5018-00183-49-6
3-5018-00091-91-5
3-5018-00195-48-6</v>
          </cell>
          <cell r="BY94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4" t="str">
            <v>พบ</v>
          </cell>
          <cell r="CB944">
            <v>17</v>
          </cell>
          <cell r="CC944"/>
          <cell r="CF944"/>
          <cell r="CK944"/>
        </row>
        <row r="945">
          <cell r="B945">
            <v>2421</v>
          </cell>
          <cell r="C945">
            <v>938</v>
          </cell>
          <cell r="D945">
            <v>19</v>
          </cell>
          <cell r="E945">
            <v>12</v>
          </cell>
          <cell r="F945">
            <v>2566</v>
          </cell>
          <cell r="G945">
            <v>800027683401</v>
          </cell>
          <cell r="H945" t="str">
            <v>นาง</v>
          </cell>
          <cell r="I945" t="str">
            <v>จิดาภา</v>
          </cell>
          <cell r="J945" t="str">
            <v>จันทร์ราชา</v>
          </cell>
          <cell r="K945">
            <v>3650200352155</v>
          </cell>
          <cell r="L945" t="str">
            <v>อมก๋อย</v>
          </cell>
          <cell r="M945" t="str">
            <v>เชียงใหม่ 3</v>
          </cell>
          <cell r="N945">
            <v>8</v>
          </cell>
          <cell r="O945" t="str">
            <v>ห้องแถว</v>
          </cell>
          <cell r="P945" t="str">
            <v>1.บุคคลค้ำประกัน</v>
          </cell>
          <cell r="Q945">
            <v>312252.64</v>
          </cell>
          <cell r="R945">
            <v>30366.49</v>
          </cell>
          <cell r="S945" t="str">
            <v>จังหวัดเชียงใหม่</v>
          </cell>
          <cell r="T945" t="str">
            <v>ผบ1165</v>
          </cell>
          <cell r="U945">
            <v>2562</v>
          </cell>
          <cell r="V945" t="str">
            <v>ผบ1748</v>
          </cell>
          <cell r="W945">
            <v>2562</v>
          </cell>
          <cell r="X945">
            <v>19</v>
          </cell>
          <cell r="Y945">
            <v>8</v>
          </cell>
          <cell r="Z945">
            <v>2562</v>
          </cell>
          <cell r="AA945">
            <v>16</v>
          </cell>
          <cell r="AB945">
            <v>5</v>
          </cell>
          <cell r="AC945">
            <v>2566</v>
          </cell>
          <cell r="BB945" t="str">
            <v>สืบทรัพย์ 22/02/67//ลงผลสืบทรัพย์26/3/67//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นางจิดาภา จันทร์ราชา</v>
          </cell>
          <cell r="BU945">
            <v>883262010669</v>
          </cell>
          <cell r="BV945"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5" t="str">
            <v>จำเลยที่ 1
คู่สมรสจำเลยที่ 1
จำเลยที่ 2
คู่สมรสจำเลยที่ 2
จำเลยที่ 3
คู่สมรสจำเลยที่ 3</v>
          </cell>
          <cell r="BX945" t="str">
            <v>3-6502-00352-15-5
3-500-00028-76-7
3-5015-00464-18-0
3-5002-00167-47-2
3-5013-00707-71-2
3-5012-00442-17-2</v>
          </cell>
          <cell r="BY945" t="str">
            <v xml:space="preserve">-ไม่พบว่ามีกรรมสิทธิ์ในที่ดิน อ.จอมทอง จ.เชียงใหม่ </v>
          </cell>
          <cell r="BZ945" t="str">
            <v>พบ</v>
          </cell>
          <cell r="CB945">
            <v>6</v>
          </cell>
          <cell r="CC945"/>
          <cell r="CF945"/>
          <cell r="CK945"/>
        </row>
        <row r="946">
          <cell r="B946">
            <v>2422</v>
          </cell>
          <cell r="C946">
            <v>939</v>
          </cell>
          <cell r="D946">
            <v>19</v>
          </cell>
          <cell r="E946">
            <v>12</v>
          </cell>
          <cell r="F946">
            <v>2566</v>
          </cell>
          <cell r="G946">
            <v>800029149260</v>
          </cell>
          <cell r="H946" t="str">
            <v>นาย</v>
          </cell>
          <cell r="I946" t="str">
            <v>สุรศักดิ์</v>
          </cell>
          <cell r="J946" t="str">
            <v>กติกาชีวิน</v>
          </cell>
          <cell r="K946">
            <v>3501800132603</v>
          </cell>
          <cell r="L946" t="str">
            <v>อมก๋อย</v>
          </cell>
          <cell r="M946" t="str">
            <v>เชียงใหม่ 3</v>
          </cell>
          <cell r="N946">
            <v>8</v>
          </cell>
          <cell r="O946" t="str">
            <v>ธนาคารประชาชน</v>
          </cell>
          <cell r="P946" t="str">
            <v>1.บุคคลค้ำประกัน</v>
          </cell>
          <cell r="Q946">
            <v>78361.320000000007</v>
          </cell>
          <cell r="R946">
            <v>10983.6</v>
          </cell>
          <cell r="S946" t="str">
            <v>จังหวัดฮอด</v>
          </cell>
          <cell r="T946" t="str">
            <v>ผบE346</v>
          </cell>
          <cell r="U946">
            <v>2563</v>
          </cell>
          <cell r="V946" t="str">
            <v>ผบE186</v>
          </cell>
          <cell r="W946">
            <v>2563</v>
          </cell>
          <cell r="X946">
            <v>20</v>
          </cell>
          <cell r="Y946">
            <v>8</v>
          </cell>
          <cell r="Z946">
            <v>2563</v>
          </cell>
          <cell r="BB946" t="str">
            <v>สืบทรัพย์วันที่ 25/3/2567//ลงผลรายงานวันที่ 17/4/2567//รายงานผล17/4/2567//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นายสุรศักดิ์ กติกาชีวิน</v>
          </cell>
          <cell r="BU946">
            <v>883263011054</v>
          </cell>
          <cell r="BV946" t="str">
            <v>1.นายสุรศักดิ์  กติชีวิน  
2.นางสาวบุญญาพร  สิริธัญญา</v>
          </cell>
          <cell r="BW946" t="str">
            <v>จำเลยที่ 1
คู่สมรสจำเลยที่ 1</v>
          </cell>
          <cell r="BX946" t="str">
            <v>3-5018-00132-60-3
1-5018-00101-80-9</v>
          </cell>
          <cell r="BY946" t="str">
            <v>-ไม่พบว่ามีกรรมสิทิ์ในที่ดิน อ.อมก๋อย จ.เชียงใหม่
-ไม่พบว่ามีกรรมสิทิ์ในที่ดิน อ.อมก๋อย จ.เชียงใหม่</v>
          </cell>
          <cell r="BZ946" t="str">
            <v>ไม่พบ</v>
          </cell>
          <cell r="CB946">
            <v>3</v>
          </cell>
          <cell r="CC946"/>
          <cell r="CF946"/>
          <cell r="CK946"/>
        </row>
        <row r="947">
          <cell r="B947">
            <v>2423</v>
          </cell>
          <cell r="C947">
            <v>940</v>
          </cell>
          <cell r="D947">
            <v>19</v>
          </cell>
          <cell r="E947">
            <v>12</v>
          </cell>
          <cell r="F947">
            <v>2566</v>
          </cell>
          <cell r="G947">
            <v>800090775357</v>
          </cell>
          <cell r="H947" t="str">
            <v>นาย</v>
          </cell>
          <cell r="I947" t="str">
            <v>อุเทน</v>
          </cell>
          <cell r="J947" t="str">
            <v>ทิพย์ธรรม</v>
          </cell>
          <cell r="K947">
            <v>3501800093811</v>
          </cell>
          <cell r="L947" t="str">
            <v>อมก๋อย</v>
          </cell>
          <cell r="M947" t="str">
            <v>เชียงใหม่ 3</v>
          </cell>
          <cell r="N947">
            <v>8</v>
          </cell>
          <cell r="O947" t="str">
            <v>สินเชื่อแก้ไขปัญหาหนี้นอกระบบPAS</v>
          </cell>
          <cell r="P947" t="str">
            <v>1.บุคคลค้ำประกัน</v>
          </cell>
          <cell r="Q947">
            <v>48611</v>
          </cell>
          <cell r="R947">
            <v>8268.1</v>
          </cell>
          <cell r="S947" t="str">
            <v>จังหวัดฮอด</v>
          </cell>
          <cell r="T947" t="str">
            <v>ผบE324</v>
          </cell>
          <cell r="U947">
            <v>2563</v>
          </cell>
          <cell r="V947" t="str">
            <v>ผบE166</v>
          </cell>
          <cell r="W947">
            <v>2563</v>
          </cell>
          <cell r="X947">
            <v>19</v>
          </cell>
          <cell r="Y947">
            <v>8</v>
          </cell>
          <cell r="Z947">
            <v>2563</v>
          </cell>
          <cell r="AA947">
            <v>29</v>
          </cell>
          <cell r="AB947">
            <v>10</v>
          </cell>
          <cell r="AC947">
            <v>2562</v>
          </cell>
          <cell r="BB947" t="str">
            <v>สืบทรัพย์22/1/67//ลงผลสืบทรัพย์ 26/6/67//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นายอุเทน ทิพย์ธรรม</v>
          </cell>
          <cell r="BU947">
            <v>883263011063</v>
          </cell>
          <cell r="BV947" t="str">
            <v>1.นายอุเทน   ทิพย์ธรรม
2.นายชวนชัย   วิเชียรชม
3.นางสาวณัฎฐริกา    คำใจ</v>
          </cell>
          <cell r="BW947" t="str">
            <v>จำเลยที่ 1
จำเลยที่ 2
คู่สมรสจำเลยที่ 2</v>
          </cell>
          <cell r="BX947" t="str">
            <v>3-5018-00093-81-1
3-5018-00121-43-1
3-5018-00092-01-6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7" t="str">
            <v>พบ</v>
          </cell>
          <cell r="CB947">
            <v>17</v>
          </cell>
          <cell r="CC947"/>
          <cell r="CF947"/>
          <cell r="CK947"/>
        </row>
        <row r="948">
          <cell r="B948">
            <v>2424</v>
          </cell>
          <cell r="C948">
            <v>941</v>
          </cell>
          <cell r="D948">
            <v>19</v>
          </cell>
          <cell r="E948">
            <v>12</v>
          </cell>
          <cell r="F948">
            <v>2566</v>
          </cell>
          <cell r="G948">
            <v>800054069953</v>
          </cell>
          <cell r="H948" t="str">
            <v>นาง</v>
          </cell>
          <cell r="I948" t="str">
            <v>สุทิน</v>
          </cell>
          <cell r="J948" t="str">
            <v>สุวรรณ</v>
          </cell>
          <cell r="K948">
            <v>3501800006144</v>
          </cell>
          <cell r="L948" t="str">
            <v>อมก๋อย</v>
          </cell>
          <cell r="M948" t="str">
            <v>เชียงใหม่ 3</v>
          </cell>
          <cell r="N948">
            <v>8</v>
          </cell>
          <cell r="O948" t="str">
            <v>ธนาคารประชาชน</v>
          </cell>
          <cell r="P948" t="str">
            <v>1.บุคคลค้ำประกัน</v>
          </cell>
          <cell r="Q948">
            <v>62632</v>
          </cell>
          <cell r="R948">
            <v>16701.14</v>
          </cell>
          <cell r="S948" t="str">
            <v>จังหวัดฮอด</v>
          </cell>
          <cell r="T948" t="str">
            <v>ผบE343</v>
          </cell>
          <cell r="U948">
            <v>2563</v>
          </cell>
          <cell r="V948" t="str">
            <v>ผบE183</v>
          </cell>
          <cell r="W948">
            <v>2563</v>
          </cell>
          <cell r="X948">
            <v>19</v>
          </cell>
          <cell r="Y948">
            <v>8</v>
          </cell>
          <cell r="Z948">
            <v>2562</v>
          </cell>
          <cell r="AA948">
            <v>20</v>
          </cell>
          <cell r="AB948">
            <v>8</v>
          </cell>
          <cell r="AC948">
            <v>2563</v>
          </cell>
          <cell r="BB948" t="str">
            <v>สืบทรัพย์ 22/03/67//ลงผล3/4/67//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นางสุทิน สุวรรณ</v>
          </cell>
          <cell r="BU948">
            <v>883263011060</v>
          </cell>
          <cell r="BV948" t="str">
            <v>1.นางสุทิน สุวรรณ
2.นางจันทร์แรม ดวงเพชร
3.นายวิเชียร ดวงเพชร</v>
          </cell>
          <cell r="BW948" t="str">
            <v>จำเลยที่ 1
จำเลยที่ 2
คู่สมรสจำเลยที่ 2</v>
          </cell>
          <cell r="BX948" t="str">
            <v>3-5018-00006-14-4
3-1008-00687-77-2
3-5007-00519-24-6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8" t="str">
            <v>พบ</v>
          </cell>
          <cell r="CB948">
            <v>3</v>
          </cell>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2425</v>
          </cell>
          <cell r="C949">
            <v>942</v>
          </cell>
          <cell r="D949">
            <v>19</v>
          </cell>
          <cell r="E949">
            <v>12</v>
          </cell>
          <cell r="F949">
            <v>2566</v>
          </cell>
          <cell r="G949">
            <v>800058887996</v>
          </cell>
          <cell r="H949" t="str">
            <v>นาง</v>
          </cell>
          <cell r="I949" t="str">
            <v>จุฑามาศ</v>
          </cell>
          <cell r="J949" t="str">
            <v>คำภีระ</v>
          </cell>
          <cell r="K949">
            <v>3500900403616</v>
          </cell>
          <cell r="L949" t="str">
            <v>จอมทอง</v>
          </cell>
          <cell r="M949" t="str">
            <v>เชียงใหม่ 3</v>
          </cell>
          <cell r="N949">
            <v>8</v>
          </cell>
          <cell r="O949" t="str">
            <v>องค์กรชุมชน</v>
          </cell>
          <cell r="P949" t="str">
            <v>1.บุคคลค้ำประกัน</v>
          </cell>
          <cell r="Q949">
            <v>81564.649999999994</v>
          </cell>
          <cell r="R949">
            <v>15745.68</v>
          </cell>
          <cell r="S949" t="str">
            <v>จังหวัดฮอด</v>
          </cell>
          <cell r="T949" t="str">
            <v>ผบ1143</v>
          </cell>
          <cell r="U949">
            <v>2562</v>
          </cell>
          <cell r="V949" t="str">
            <v>ผบ1128</v>
          </cell>
          <cell r="W949">
            <v>2562</v>
          </cell>
          <cell r="X949">
            <v>20</v>
          </cell>
          <cell r="Y949">
            <v>8</v>
          </cell>
          <cell r="Z949">
            <v>2563</v>
          </cell>
          <cell r="AA949">
            <v>18</v>
          </cell>
          <cell r="AB949">
            <v>11</v>
          </cell>
          <cell r="AC949">
            <v>2562</v>
          </cell>
          <cell r="BB949" t="str">
            <v>สืบทรัพย์ 26/04/67//ลงผล 10/5/67//รายงานผล20/5/67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นางจุฑามาศ คำภีระ</v>
          </cell>
          <cell r="BU949">
            <v>883262011824</v>
          </cell>
          <cell r="BV949"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49" t="str">
            <v>จำเลยที่ 1
คู่สมรสจำเลยที่ 1
จำเลยที่ 2
คู่สมรสจำเลยที่ 2
จำเลยที่ 3
คู่สมรสจำเลยที่ 3</v>
          </cell>
          <cell r="BX949" t="str">
            <v xml:space="preserve">3-5009-00403-61-6
3-5099-00286-58-8
3-5002-00636-45-6
3-5002-00636-44-8
3-5002-00636-06-5
3-5002-00655-53-1
</v>
          </cell>
          <cell r="BY949"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49" t="str">
            <v>พบ</v>
          </cell>
          <cell r="CB949">
            <v>6</v>
          </cell>
          <cell r="CC949"/>
          <cell r="CF949"/>
          <cell r="CK949"/>
        </row>
        <row r="950">
          <cell r="B950">
            <v>2426</v>
          </cell>
          <cell r="C950">
            <v>943</v>
          </cell>
          <cell r="D950">
            <v>19</v>
          </cell>
          <cell r="E950">
            <v>12</v>
          </cell>
          <cell r="F950">
            <v>2566</v>
          </cell>
          <cell r="G950">
            <v>800058887970</v>
          </cell>
          <cell r="H950" t="str">
            <v>นาง</v>
          </cell>
          <cell r="I950" t="str">
            <v>บัวคลี่</v>
          </cell>
          <cell r="J950" t="str">
            <v>สมสิงห์คำ</v>
          </cell>
          <cell r="K950">
            <v>3500200636456</v>
          </cell>
          <cell r="L950" t="str">
            <v>จอมทอง</v>
          </cell>
          <cell r="M950" t="str">
            <v>เชียงใหม่ 3</v>
          </cell>
          <cell r="N950">
            <v>8</v>
          </cell>
          <cell r="O950" t="str">
            <v>องค์กรชุมชน</v>
          </cell>
          <cell r="P950" t="str">
            <v>1.บุคคลค้ำประกัน</v>
          </cell>
          <cell r="Q950">
            <v>77282.41</v>
          </cell>
          <cell r="R950">
            <v>16538.310000000001</v>
          </cell>
          <cell r="S950" t="str">
            <v>จังหวัดฮอด</v>
          </cell>
          <cell r="T950" t="str">
            <v>ผบ1156</v>
          </cell>
          <cell r="U950">
            <v>2562</v>
          </cell>
          <cell r="V950" t="str">
            <v>ผบ1112</v>
          </cell>
          <cell r="W950">
            <v>2562</v>
          </cell>
          <cell r="X950">
            <v>19</v>
          </cell>
          <cell r="Y950">
            <v>8</v>
          </cell>
          <cell r="Z950">
            <v>2563</v>
          </cell>
          <cell r="AA950">
            <v>18</v>
          </cell>
          <cell r="AB950">
            <v>11</v>
          </cell>
          <cell r="AC950">
            <v>2562</v>
          </cell>
          <cell r="BB950" t="str">
            <v>สืบทรัพย์ 25/04/67//ลงผล 20/5/67//รายงานผล20/5/67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นางบัวคลี่ สมสิงห์คำ</v>
          </cell>
          <cell r="BU950">
            <v>883262011825</v>
          </cell>
          <cell r="BV950"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0" t="str">
            <v>พบ</v>
          </cell>
          <cell r="CB950">
            <v>6</v>
          </cell>
          <cell r="CC950"/>
          <cell r="CF950"/>
          <cell r="CK950"/>
        </row>
        <row r="951">
          <cell r="B951">
            <v>2427</v>
          </cell>
          <cell r="C951">
            <v>944</v>
          </cell>
          <cell r="D951">
            <v>19</v>
          </cell>
          <cell r="E951">
            <v>12</v>
          </cell>
          <cell r="F951">
            <v>2566</v>
          </cell>
          <cell r="G951">
            <v>800058589410</v>
          </cell>
          <cell r="H951" t="str">
            <v>นาย</v>
          </cell>
          <cell r="I951" t="str">
            <v>ณรงค์</v>
          </cell>
          <cell r="J951" t="str">
            <v>เดชดง</v>
          </cell>
          <cell r="K951">
            <v>1509900289971</v>
          </cell>
          <cell r="L951" t="str">
            <v>จอมทอง</v>
          </cell>
          <cell r="M951" t="str">
            <v>เชียงใหม่ 3</v>
          </cell>
          <cell r="N951">
            <v>8</v>
          </cell>
          <cell r="O951" t="str">
            <v>ธนาคารประชาชน</v>
          </cell>
          <cell r="P951" t="str">
            <v>1.บุคคลค้ำประกัน</v>
          </cell>
          <cell r="Q951">
            <v>64434</v>
          </cell>
          <cell r="R951">
            <v>28844.73</v>
          </cell>
          <cell r="S951" t="str">
            <v>จังหวัดลำพูน</v>
          </cell>
          <cell r="T951" t="str">
            <v>ผบE615</v>
          </cell>
          <cell r="U951">
            <v>2564</v>
          </cell>
          <cell r="V951" t="str">
            <v>ผบE999</v>
          </cell>
          <cell r="W951">
            <v>2564</v>
          </cell>
          <cell r="AA951">
            <v>26</v>
          </cell>
          <cell r="AB951">
            <v>8</v>
          </cell>
          <cell r="AC951">
            <v>2564</v>
          </cell>
          <cell r="BB951" t="str">
            <v>สืบทรัพย์ 26/04/67//ลงผล 10/5/67//รายงานผล20/5/67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นายณรงค์ เดชดง</v>
          </cell>
          <cell r="BU951">
            <v>883263011049</v>
          </cell>
          <cell r="BV951" t="str">
            <v>1.นายณรงค์ เดชดง
2.นงสาวสุภาวิณี ใจยะสุ
3. นายมนตรี ใจยะสุ
4.นางสมเพชร บุญเรือง
5.นายอำนวย บุญเรือง</v>
          </cell>
          <cell r="BW951" t="str">
            <v>จำเลยที่ 1
คู่สมรสจำเลยที่ 1
จำเลยที่ 2
จำเลยที่ 3
คู่สมรสจำเลยที่ 3</v>
          </cell>
          <cell r="BX951" t="str">
            <v xml:space="preserve">1-5099-00289-97-1
1-5099-00509-31-9
3-5106-00510-82-4
3-5106-00633-57-8
5-5106-90000-67-3
</v>
          </cell>
          <cell r="BY951"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1" t="str">
            <v>พบ</v>
          </cell>
          <cell r="CA951"/>
          <cell r="CB951">
            <v>5</v>
          </cell>
          <cell r="CC951"/>
          <cell r="CD951"/>
          <cell r="CF951"/>
          <cell r="CK951"/>
        </row>
        <row r="952">
          <cell r="B952">
            <v>2428</v>
          </cell>
          <cell r="C952">
            <v>945</v>
          </cell>
          <cell r="D952">
            <v>19</v>
          </cell>
          <cell r="E952">
            <v>12</v>
          </cell>
          <cell r="F952">
            <v>2566</v>
          </cell>
          <cell r="G952">
            <v>800043122772</v>
          </cell>
          <cell r="H952" t="str">
            <v>นาย</v>
          </cell>
          <cell r="I952" t="str">
            <v>ไสว</v>
          </cell>
          <cell r="J952" t="str">
            <v>ทาสี</v>
          </cell>
          <cell r="K952">
            <v>3500200061950</v>
          </cell>
          <cell r="L952" t="str">
            <v>จอมทอง</v>
          </cell>
          <cell r="M952" t="str">
            <v>เชียงใหม่ 3</v>
          </cell>
          <cell r="N952">
            <v>8</v>
          </cell>
          <cell r="O952" t="str">
            <v>ธนาคารประชาชน</v>
          </cell>
          <cell r="P952" t="str">
            <v>1.บุคคลค้ำประกัน</v>
          </cell>
          <cell r="Q952">
            <v>56728.959999999999</v>
          </cell>
          <cell r="R952">
            <v>7144.55</v>
          </cell>
          <cell r="S952" t="str">
            <v>จังหวัดฮอด</v>
          </cell>
          <cell r="T952" t="str">
            <v>ผบ1136</v>
          </cell>
          <cell r="U952">
            <v>2562</v>
          </cell>
          <cell r="V952" t="str">
            <v>ผบ1134</v>
          </cell>
          <cell r="W952">
            <v>2562</v>
          </cell>
          <cell r="AA952">
            <v>18</v>
          </cell>
          <cell r="AB952">
            <v>11</v>
          </cell>
          <cell r="AC952">
            <v>2562</v>
          </cell>
          <cell r="BB952" t="str">
            <v>สืบทรัพย์ 8/05/67//ลงผล 27/5/67//รายงานผล31/5/67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นายไสว ทาสี</v>
          </cell>
          <cell r="BU952">
            <v>883262011828</v>
          </cell>
          <cell r="BV952" t="str">
            <v xml:space="preserve">1.นายไสว ทาลี 
2.นางสาวนงค์คาร โปทา
3.นายสุริยนต์ ปันใจ
4.นางจันทิพย์ จารุวรรณ์
5.นางบุญใจ คำจั๋นใจ
</v>
          </cell>
          <cell r="BW952" t="str">
            <v xml:space="preserve">จำเลยที่ 1
คู่สมรสจำเลยที่ 1
จำเลยที่ 2
คู่สมรสจำเลยที่ 2
จำเลยที่ 3
</v>
          </cell>
          <cell r="BX952" t="str">
            <v xml:space="preserve">3-5002-00061-95-0
3-5002-00601-67-9
5-5002-90001-04-4
5-5002-90001-07-9
3-5002-00063-68-5
</v>
          </cell>
          <cell r="BY952"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2" t="str">
            <v>พบ</v>
          </cell>
          <cell r="CB952">
            <v>6</v>
          </cell>
          <cell r="CC952"/>
          <cell r="CF952"/>
          <cell r="CK952"/>
        </row>
        <row r="953">
          <cell r="B953">
            <v>2429</v>
          </cell>
          <cell r="C953">
            <v>946</v>
          </cell>
          <cell r="D953">
            <v>19</v>
          </cell>
          <cell r="E953">
            <v>12</v>
          </cell>
          <cell r="F953">
            <v>2566</v>
          </cell>
          <cell r="G953">
            <v>800059505365</v>
          </cell>
          <cell r="H953" t="str">
            <v>นาย</v>
          </cell>
          <cell r="I953" t="str">
            <v>ไสว</v>
          </cell>
          <cell r="J953" t="str">
            <v>ทาสี</v>
          </cell>
          <cell r="K953">
            <v>3500200061950</v>
          </cell>
          <cell r="L953" t="str">
            <v>จอมทอง</v>
          </cell>
          <cell r="M953" t="str">
            <v>เชียงใหม่ 3</v>
          </cell>
          <cell r="N953">
            <v>8</v>
          </cell>
          <cell r="O953" t="str">
            <v>องค์กรชุมชน</v>
          </cell>
          <cell r="P953" t="str">
            <v>1.บุคคลค้ำประกัน</v>
          </cell>
          <cell r="Q953">
            <v>80660.75</v>
          </cell>
          <cell r="R953">
            <v>16485.84</v>
          </cell>
          <cell r="S953" t="str">
            <v>จังหวัดฮอด</v>
          </cell>
          <cell r="T953" t="str">
            <v>ผบ1135</v>
          </cell>
          <cell r="U953">
            <v>2562</v>
          </cell>
          <cell r="V953" t="str">
            <v>ผบ1133</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3" t="str">
            <v xml:space="preserve">จำเลยที่ 1
คู่สมรสจำเลยที่ 1
จำเลยที่ 2
คู่สมรสจำเลยที่ 2
จำเลยที่ 3
คู่สมรสจำเลยที่ 3
</v>
          </cell>
          <cell r="BX953" t="str">
            <v xml:space="preserve">3-5002-00061-95-0
3-5002-00601-67-9
3-5002-00062-45-0
3-5002-00016-58-6
5-5002-90001-04-4
5-5002-90001-07-9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3" t="str">
            <v>พบ</v>
          </cell>
          <cell r="CA953"/>
          <cell r="CB953">
            <v>6</v>
          </cell>
          <cell r="CC953"/>
          <cell r="CD953"/>
          <cell r="CF953"/>
          <cell r="CK953"/>
        </row>
        <row r="954">
          <cell r="B954">
            <v>2430</v>
          </cell>
          <cell r="C954">
            <v>947</v>
          </cell>
          <cell r="D954">
            <v>19</v>
          </cell>
          <cell r="E954">
            <v>12</v>
          </cell>
          <cell r="F954">
            <v>2566</v>
          </cell>
          <cell r="G954">
            <v>800074278709</v>
          </cell>
          <cell r="H954" t="str">
            <v>นาย</v>
          </cell>
          <cell r="I954" t="str">
            <v>สุทธิศักดิ์</v>
          </cell>
          <cell r="J954" t="str">
            <v>ขัดก๋า</v>
          </cell>
          <cell r="K954">
            <v>1500200165236</v>
          </cell>
          <cell r="L954" t="str">
            <v>จอมทอง</v>
          </cell>
          <cell r="M954" t="str">
            <v>เชียงใหม่ 3</v>
          </cell>
          <cell r="N954">
            <v>8</v>
          </cell>
          <cell r="O954" t="str">
            <v>ธนาคารประชาชน</v>
          </cell>
          <cell r="P954" t="str">
            <v>1.บุคคลค้ำประกัน</v>
          </cell>
          <cell r="Q954">
            <v>30000</v>
          </cell>
          <cell r="R954">
            <v>7150.08</v>
          </cell>
          <cell r="S954" t="str">
            <v>จังหวัดฮอด</v>
          </cell>
          <cell r="T954" t="str">
            <v>ผบ1165</v>
          </cell>
          <cell r="U954">
            <v>2562</v>
          </cell>
          <cell r="V954" t="str">
            <v>ผบ1140</v>
          </cell>
          <cell r="W954">
            <v>2562</v>
          </cell>
          <cell r="AA954">
            <v>18</v>
          </cell>
          <cell r="AB954">
            <v>11</v>
          </cell>
          <cell r="AC954">
            <v>2562</v>
          </cell>
          <cell r="BB954" t="str">
            <v>สืบทรัพย์ 26/04/67//ลงผล 10/5/67//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นายสุทธิศักดิ์ ขัดก๋า</v>
          </cell>
          <cell r="BU954">
            <v>883262011827</v>
          </cell>
          <cell r="BV954" t="str">
            <v xml:space="preserve">3. </v>
          </cell>
          <cell r="BW954" t="str">
            <v>จำเลยที่ 1
จำเลยที่ 2
จำเลยที่ 3</v>
          </cell>
          <cell r="BX954" t="str">
            <v xml:space="preserve">1-5002-00165-23-6
1-5002-00149-73-7
3-5002-00272-36-5
</v>
          </cell>
          <cell r="BY954"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4" t="str">
            <v>พบ</v>
          </cell>
          <cell r="CB954">
            <v>3</v>
          </cell>
          <cell r="CC954"/>
          <cell r="CF954"/>
          <cell r="CK954"/>
        </row>
        <row r="955">
          <cell r="B955">
            <v>2431</v>
          </cell>
          <cell r="C955">
            <v>948</v>
          </cell>
          <cell r="D955">
            <v>19</v>
          </cell>
          <cell r="E955">
            <v>12</v>
          </cell>
          <cell r="F955">
            <v>2566</v>
          </cell>
          <cell r="G955">
            <v>800033424121</v>
          </cell>
          <cell r="H955" t="str">
            <v>นาย</v>
          </cell>
          <cell r="I955" t="str">
            <v>อิทธิพล</v>
          </cell>
          <cell r="J955" t="str">
            <v>สายกันธา</v>
          </cell>
          <cell r="K955">
            <v>3501500490440</v>
          </cell>
          <cell r="L955" t="str">
            <v>จอมทอง</v>
          </cell>
          <cell r="M955" t="str">
            <v>เชียงใหม่ 3</v>
          </cell>
          <cell r="N955">
            <v>8</v>
          </cell>
          <cell r="O955" t="str">
            <v>ธนาคารประชาชน</v>
          </cell>
          <cell r="P955" t="str">
            <v>1.บุคคลค้ำประกัน</v>
          </cell>
          <cell r="Q955">
            <v>82348.62</v>
          </cell>
          <cell r="R955">
            <v>24546.9</v>
          </cell>
          <cell r="S955" t="str">
            <v>แขวงเชียงใหม่</v>
          </cell>
          <cell r="T955" t="str">
            <v>ผบ527</v>
          </cell>
          <cell r="U955">
            <v>2564</v>
          </cell>
          <cell r="V955" t="str">
            <v>ผบ1074</v>
          </cell>
          <cell r="W955">
            <v>2564</v>
          </cell>
          <cell r="AA955">
            <v>6</v>
          </cell>
          <cell r="AB955">
            <v>7</v>
          </cell>
          <cell r="AC955">
            <v>2564</v>
          </cell>
          <cell r="BB955" t="str">
            <v>สืบทรัพย์ 25/04/67//ลงผล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นายอิทธิพล สายกันธา</v>
          </cell>
          <cell r="BU955">
            <v>883263011046</v>
          </cell>
          <cell r="BV955" t="str">
            <v>4.</v>
          </cell>
          <cell r="BW955" t="str">
            <v>จำเลยที่ 1
คู่สมรสจำเลยที่ 1
จำเลยที่ 2
คู่สมรสจำเลยที่ 2
จำเลยที่ 3
คู่สมรสจำเลยที่ 3</v>
          </cell>
          <cell r="BX955" t="str">
            <v xml:space="preserve">3-5015-00440-44-0
3-5002-00919-38-5
3-5002-00931-11-3
3-5002-00386-92-1
5-5002-00017-79-5
3-5002-00917-76-5
</v>
          </cell>
          <cell r="BY955"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5" t="str">
            <v>ไม่พบ</v>
          </cell>
          <cell r="CB955">
            <v>6</v>
          </cell>
          <cell r="CC955"/>
          <cell r="CF955"/>
          <cell r="CK955"/>
        </row>
        <row r="956">
          <cell r="B956">
            <v>2432</v>
          </cell>
          <cell r="C956">
            <v>949</v>
          </cell>
          <cell r="D956">
            <v>19</v>
          </cell>
          <cell r="E956">
            <v>12</v>
          </cell>
          <cell r="F956">
            <v>2566</v>
          </cell>
          <cell r="G956">
            <v>800049442992</v>
          </cell>
          <cell r="H956" t="str">
            <v>นาย</v>
          </cell>
          <cell r="I956" t="str">
            <v>วิรัตน์</v>
          </cell>
          <cell r="J956" t="str">
            <v>พงศ์พนาชีวิน</v>
          </cell>
          <cell r="K956">
            <v>2500200001240</v>
          </cell>
          <cell r="L956" t="str">
            <v>จอมทอง</v>
          </cell>
          <cell r="M956" t="str">
            <v>เชียงใหม่ 3</v>
          </cell>
          <cell r="N956">
            <v>8</v>
          </cell>
          <cell r="O956" t="str">
            <v>ธนาคารประชาชน</v>
          </cell>
          <cell r="P956" t="str">
            <v>1.บุคคลค้ำประกัน</v>
          </cell>
          <cell r="Q956">
            <v>51512.58</v>
          </cell>
          <cell r="R956">
            <v>16093.91</v>
          </cell>
          <cell r="S956" t="str">
            <v>จังหวัดฮอด</v>
          </cell>
          <cell r="T956" t="str">
            <v>ผบ539</v>
          </cell>
          <cell r="U956">
            <v>2563</v>
          </cell>
          <cell r="V956" t="str">
            <v>ผบ161</v>
          </cell>
          <cell r="W956">
            <v>2564</v>
          </cell>
          <cell r="AA956">
            <v>24</v>
          </cell>
          <cell r="AB956">
            <v>8</v>
          </cell>
          <cell r="AC956">
            <v>2564</v>
          </cell>
          <cell r="BB956" t="str">
            <v>สืบทรัพย์ 26/04/67//ลงผล 21/5/67//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นายวิรัตน์ พงศ์พนาชีวิน</v>
          </cell>
          <cell r="BU956">
            <v>883263011267</v>
          </cell>
          <cell r="BV956"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6" t="str">
            <v>จำเลยที่ 1
คู่สมรสจำเลยที่ 1
จำเลยที่ 2
คู่สมรสจำเลยที่ 2
จำเลยที่ 3
คู่สมรสจำเลยที่ 3</v>
          </cell>
          <cell r="BX956" t="str">
            <v>2-5002-00001-24-0
3-5002-00503-65-1
1-5002-00002-11-6
1-5002-00022-44-3
3-5002-00494-10-4
3-5003-00272-78-2</v>
          </cell>
          <cell r="BY95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6" t="str">
            <v>ไม่พบ</v>
          </cell>
          <cell r="CB956">
            <v>6</v>
          </cell>
          <cell r="CC956"/>
          <cell r="CF956"/>
          <cell r="CK956"/>
        </row>
        <row r="957">
          <cell r="B957">
            <v>2433</v>
          </cell>
          <cell r="C957">
            <v>950</v>
          </cell>
          <cell r="D957">
            <v>19</v>
          </cell>
          <cell r="E957">
            <v>12</v>
          </cell>
          <cell r="F957">
            <v>2566</v>
          </cell>
          <cell r="G957">
            <v>800067572381</v>
          </cell>
          <cell r="H957" t="str">
            <v>นาย</v>
          </cell>
          <cell r="I957" t="str">
            <v>สุทัศน์</v>
          </cell>
          <cell r="J957" t="str">
            <v>บุญทา</v>
          </cell>
          <cell r="K957">
            <v>3500200517198</v>
          </cell>
          <cell r="L957" t="str">
            <v>จอมทอง</v>
          </cell>
          <cell r="M957" t="str">
            <v>เชียงใหม่ 3</v>
          </cell>
          <cell r="N957">
            <v>8</v>
          </cell>
          <cell r="O957" t="str">
            <v>ธนาคารประชาชน</v>
          </cell>
          <cell r="P957" t="str">
            <v>1.บุคคลค้ำประกัน</v>
          </cell>
          <cell r="Q957">
            <v>42996.06</v>
          </cell>
          <cell r="R957">
            <v>12966.29</v>
          </cell>
          <cell r="S957" t="str">
            <v>จังหวัดฮอด</v>
          </cell>
          <cell r="T957" t="str">
            <v>ผบ.1168</v>
          </cell>
          <cell r="U957">
            <v>2562</v>
          </cell>
          <cell r="V957" t="str">
            <v>ผบ.1308</v>
          </cell>
          <cell r="W957">
            <v>2562</v>
          </cell>
          <cell r="X957">
            <v>2</v>
          </cell>
          <cell r="Y957">
            <v>12</v>
          </cell>
          <cell r="Z957">
            <v>2562</v>
          </cell>
          <cell r="AA957">
            <v>18</v>
          </cell>
          <cell r="AB957">
            <v>11</v>
          </cell>
          <cell r="AC957">
            <v>2562</v>
          </cell>
          <cell r="BB957" t="str">
            <v>สืบทรัพย์ 25/04/67//ลงผล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นายสุทัศน์ บุญทา</v>
          </cell>
          <cell r="BU957">
            <v>883262011834</v>
          </cell>
          <cell r="BV957" t="str">
            <v>1.นายสุทัศน์ บถุญทา
2.นายวัชรินทร์ พจนบัณฑิต
3.นางอาภาพร  พจนบัณฑิต
4.นายอุทัย ดำรงอนุรักษ์
5.นายจุฬา โชติธนกายจน์</v>
          </cell>
          <cell r="BW957" t="str">
            <v>จำเลยที่ 1
จำเลยที่ 2
คู่สมรสจำเลยที่ 2
จำเลยที่ 3
จำเลยที่ 4</v>
          </cell>
          <cell r="BX957" t="str">
            <v xml:space="preserve">3-500-00517-19-8
3-5002-00526-64-2
3-5002-00528-31-9
2-5002-000002-97-1
3-5002-00529-12-9
</v>
          </cell>
          <cell r="BY957" t="e">
            <v>#NAME?</v>
          </cell>
          <cell r="BZ957" t="str">
            <v>พบ</v>
          </cell>
          <cell r="CB957">
            <v>5</v>
          </cell>
          <cell r="CC957"/>
          <cell r="CF957"/>
          <cell r="CK957"/>
        </row>
        <row r="958">
          <cell r="B958">
            <v>2434</v>
          </cell>
          <cell r="C958">
            <v>951</v>
          </cell>
          <cell r="D958">
            <v>19</v>
          </cell>
          <cell r="E958">
            <v>12</v>
          </cell>
          <cell r="F958">
            <v>2566</v>
          </cell>
          <cell r="G958">
            <v>800043581399</v>
          </cell>
          <cell r="H958" t="str">
            <v>นาย</v>
          </cell>
          <cell r="I958" t="str">
            <v>เอกถวัลย์</v>
          </cell>
          <cell r="J958" t="str">
            <v>โยมนา</v>
          </cell>
          <cell r="K958">
            <v>3500200538519</v>
          </cell>
          <cell r="L958" t="str">
            <v>จอมทอง</v>
          </cell>
          <cell r="M958" t="str">
            <v>เชียงใหม่ 3</v>
          </cell>
          <cell r="N958">
            <v>8</v>
          </cell>
          <cell r="O958" t="str">
            <v>ธนาคารประชาชน</v>
          </cell>
          <cell r="P958" t="str">
            <v>1.บุคคลค้ำประกัน</v>
          </cell>
          <cell r="Q958">
            <v>65552</v>
          </cell>
          <cell r="R958">
            <v>12818.65</v>
          </cell>
          <cell r="S958" t="str">
            <v>จังหวัดฮอด</v>
          </cell>
          <cell r="T958" t="str">
            <v>ผบ.1180</v>
          </cell>
          <cell r="U958">
            <v>2562</v>
          </cell>
          <cell r="V958" t="str">
            <v>ผบ.1150</v>
          </cell>
          <cell r="W958">
            <v>2562</v>
          </cell>
          <cell r="X958">
            <v>2</v>
          </cell>
          <cell r="Y958">
            <v>12</v>
          </cell>
          <cell r="Z958">
            <v>2562</v>
          </cell>
          <cell r="AA958">
            <v>18</v>
          </cell>
          <cell r="AB958">
            <v>11</v>
          </cell>
          <cell r="AC958">
            <v>2562</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นายเอกถวัลย์ โยมนา</v>
          </cell>
          <cell r="BU958">
            <v>883262011836</v>
          </cell>
          <cell r="BV958" t="str">
            <v>1.นายเอกวัลย์ โยมนา
2.นางอำพร ใจมูล
3. นายประสงค์ บูรณะ
4.นางทองสาย คำใจ
5.นายดำรง แดนไกวัลฉัตร
6.นางน้อย ใจฟูโน</v>
          </cell>
          <cell r="BW958" t="str">
            <v>จำเลยที่ 1
คู่สมรสจำเลยที่ 1
จำเลยที่ 2
คู่สมรสจำเลยที่ 2
จำเลยที่ 3
คู่สมรสจำเลยที่ 3</v>
          </cell>
          <cell r="BX958" t="str">
            <v xml:space="preserve">3-5002-00538-51-9
3-6599-00200-87-9
3-5002-00540-11-4
3-5002-00537-06-7
2-5003-00026-48-1
3-5002-00535-70-6
</v>
          </cell>
          <cell r="BY958"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8" t="str">
            <v>ไม่พบ</v>
          </cell>
          <cell r="CB958">
            <v>6</v>
          </cell>
          <cell r="CC958"/>
          <cell r="CF958"/>
          <cell r="CK958"/>
        </row>
        <row r="959">
          <cell r="B959">
            <v>2435</v>
          </cell>
          <cell r="C959">
            <v>952</v>
          </cell>
          <cell r="D959">
            <v>23</v>
          </cell>
          <cell r="E959">
            <v>1</v>
          </cell>
          <cell r="F959">
            <v>2567</v>
          </cell>
          <cell r="G959">
            <v>800032568506</v>
          </cell>
          <cell r="H959" t="str">
            <v>นาย</v>
          </cell>
          <cell r="I959" t="str">
            <v>มงคล</v>
          </cell>
          <cell r="J959" t="str">
            <v>บุตรต๊ะ</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ผบ.1468</v>
          </cell>
          <cell r="U959">
            <v>2561</v>
          </cell>
          <cell r="V959" t="str">
            <v>ผบ.139</v>
          </cell>
          <cell r="W959">
            <v>2562</v>
          </cell>
          <cell r="AA959">
            <v>24</v>
          </cell>
          <cell r="AB959">
            <v>8</v>
          </cell>
          <cell r="AC959">
            <v>2564</v>
          </cell>
          <cell r="BB959" t="str">
            <v>ถอนการยึดและถอนการบังคับคดี 23/5/2567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นายมงคล บุตรต๊ะ</v>
          </cell>
          <cell r="BU959">
            <v>0</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e">
            <v>#NAME?</v>
          </cell>
          <cell r="BZ959" t="str">
            <v>ไม่พบ</v>
          </cell>
          <cell r="CB959">
            <v>6</v>
          </cell>
          <cell r="CC959"/>
          <cell r="CF959"/>
          <cell r="CK959"/>
        </row>
        <row r="960">
          <cell r="B960">
            <v>2436</v>
          </cell>
          <cell r="C960">
            <v>953</v>
          </cell>
          <cell r="D960">
            <v>23</v>
          </cell>
          <cell r="E960">
            <v>1</v>
          </cell>
          <cell r="F960">
            <v>2567</v>
          </cell>
          <cell r="G960">
            <v>800031141891</v>
          </cell>
          <cell r="H960" t="str">
            <v>นาย</v>
          </cell>
          <cell r="I960" t="str">
            <v>อุ่นคำ</v>
          </cell>
          <cell r="J960" t="str">
            <v>คำมูล</v>
          </cell>
          <cell r="K960">
            <v>3500200517198</v>
          </cell>
          <cell r="L960" t="str">
            <v>ดอยเต่า</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ผบ.1328</v>
          </cell>
          <cell r="U960">
            <v>2559</v>
          </cell>
          <cell r="V960" t="str">
            <v>ผบ.1474</v>
          </cell>
          <cell r="W960">
            <v>2559</v>
          </cell>
          <cell r="X960">
            <v>2</v>
          </cell>
          <cell r="Y960">
            <v>12</v>
          </cell>
          <cell r="Z960">
            <v>2562</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นายอุ่นคำ คำมูล</v>
          </cell>
          <cell r="BU960">
            <v>0</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0" t="str">
            <v>พบ</v>
          </cell>
          <cell r="CA960"/>
          <cell r="CB960">
            <v>5</v>
          </cell>
          <cell r="CC960"/>
          <cell r="CD960"/>
          <cell r="CE960"/>
          <cell r="CF960"/>
          <cell r="CG960"/>
          <cell r="CH960"/>
          <cell r="CI960"/>
          <cell r="CJ960"/>
          <cell r="CK960"/>
          <cell r="CL960"/>
          <cell r="CM960"/>
          <cell r="CN960"/>
          <cell r="CO960"/>
          <cell r="CP960"/>
        </row>
        <row r="961">
          <cell r="B961">
            <v>2437</v>
          </cell>
          <cell r="C961">
            <v>954</v>
          </cell>
          <cell r="D961">
            <v>23</v>
          </cell>
          <cell r="E961">
            <v>1</v>
          </cell>
          <cell r="F961">
            <v>2567</v>
          </cell>
          <cell r="G961">
            <v>8590530009</v>
          </cell>
          <cell r="H961" t="str">
            <v>นางสาว</v>
          </cell>
          <cell r="I961" t="str">
            <v>สายฝน</v>
          </cell>
          <cell r="J961" t="str">
            <v>ศรีสกุลดสาวภาคย์</v>
          </cell>
          <cell r="K961">
            <v>3500200538519</v>
          </cell>
          <cell r="L961" t="str">
            <v>ดอยเต่า</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ผบ.22</v>
          </cell>
          <cell r="U961">
            <v>2559</v>
          </cell>
          <cell r="V961" t="str">
            <v>ผบ.119</v>
          </cell>
          <cell r="W961">
            <v>2559</v>
          </cell>
          <cell r="X961"/>
          <cell r="Y961"/>
          <cell r="Z961"/>
          <cell r="AA961">
            <v>18</v>
          </cell>
          <cell r="AB961">
            <v>11</v>
          </cell>
          <cell r="AC961">
            <v>2562</v>
          </cell>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นางสาวสายฝน ศรีสกุลดสาวภาคย์</v>
          </cell>
          <cell r="BU961">
            <v>0</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A961"/>
          <cell r="CB961">
            <v>6</v>
          </cell>
          <cell r="CC961"/>
          <cell r="CD961"/>
          <cell r="CE961"/>
          <cell r="CF961"/>
          <cell r="CG961"/>
          <cell r="CH961"/>
          <cell r="CI961"/>
          <cell r="CJ961"/>
          <cell r="CK961"/>
          <cell r="CL961"/>
          <cell r="CM961"/>
          <cell r="CN961"/>
          <cell r="CO961"/>
          <cell r="CP961"/>
        </row>
        <row r="962">
          <cell r="B962">
            <v>2438</v>
          </cell>
          <cell r="C962">
            <v>955</v>
          </cell>
          <cell r="D962">
            <v>23</v>
          </cell>
          <cell r="E962">
            <v>1</v>
          </cell>
          <cell r="F962">
            <v>2567</v>
          </cell>
          <cell r="G962">
            <v>800023546487</v>
          </cell>
          <cell r="H962" t="str">
            <v>นาง</v>
          </cell>
          <cell r="I962" t="str">
            <v>ทองเหรียญ</v>
          </cell>
          <cell r="J962" t="str">
            <v>แสนปัญญา</v>
          </cell>
          <cell r="K962"/>
          <cell r="L962" t="str">
            <v>ฮอด</v>
          </cell>
          <cell r="M962" t="str">
            <v>เชียงใหม่ 3</v>
          </cell>
          <cell r="N962">
            <v>8</v>
          </cell>
          <cell r="O962"/>
          <cell r="P962"/>
          <cell r="Q962"/>
          <cell r="R962"/>
          <cell r="S962" t="str">
            <v>จังหวัดฮอด</v>
          </cell>
          <cell r="T962" t="str">
            <v>ผบ.597</v>
          </cell>
          <cell r="U962">
            <v>2558</v>
          </cell>
          <cell r="V962" t="str">
            <v>ผบ.600</v>
          </cell>
          <cell r="W962">
            <v>2558</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นางทองเหรียญ แสนปัญญา</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2439</v>
          </cell>
          <cell r="C963">
            <v>956</v>
          </cell>
          <cell r="D963">
            <v>19</v>
          </cell>
          <cell r="E963">
            <v>3</v>
          </cell>
          <cell r="F963">
            <v>2567</v>
          </cell>
          <cell r="G963">
            <v>800081021811</v>
          </cell>
          <cell r="H963" t="str">
            <v>นาย</v>
          </cell>
          <cell r="I963" t="str">
            <v>สมคเนย์</v>
          </cell>
          <cell r="J963" t="str">
            <v>คชศิลา</v>
          </cell>
          <cell r="K963">
            <v>1100201226101</v>
          </cell>
          <cell r="L963" t="str">
            <v>เมญ่าเชียงใหม่</v>
          </cell>
          <cell r="M963" t="str">
            <v>เชียงใหม่ 1</v>
          </cell>
          <cell r="N963">
            <v>8</v>
          </cell>
          <cell r="O963" t="str">
            <v>ธนาคารประชาชน</v>
          </cell>
          <cell r="P963" t="str">
            <v>1.บุคคลค้ำประกัน</v>
          </cell>
          <cell r="Q963">
            <v>87963.65</v>
          </cell>
          <cell r="R963"/>
          <cell r="S963" t="str">
            <v>แขวงเชียงใหม่</v>
          </cell>
          <cell r="T963" t="str">
            <v>ผบE369</v>
          </cell>
          <cell r="U963">
            <v>2566</v>
          </cell>
          <cell r="V963">
            <v>3172</v>
          </cell>
          <cell r="W963">
            <v>2566</v>
          </cell>
          <cell r="X963"/>
          <cell r="Y963"/>
          <cell r="Z963"/>
          <cell r="AA963">
            <v>15</v>
          </cell>
          <cell r="AB963">
            <v>5</v>
          </cell>
          <cell r="AC963">
            <v>2566</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นายสมคเนย์ คชศิลา</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2439</v>
          </cell>
          <cell r="C964">
            <v>1591</v>
          </cell>
          <cell r="D964">
            <v>25</v>
          </cell>
          <cell r="E964">
            <v>1</v>
          </cell>
          <cell r="F964">
            <v>2567</v>
          </cell>
          <cell r="G964" t="str">
            <v>800056042438,
 800077713405</v>
          </cell>
          <cell r="H964" t="str">
            <v>นางสาว</v>
          </cell>
          <cell r="I964" t="str">
            <v>พรพิมล</v>
          </cell>
          <cell r="J964" t="str">
            <v>ดีนะ</v>
          </cell>
          <cell r="K964">
            <v>1501800074950</v>
          </cell>
          <cell r="L964" t="str">
            <v>อมก๋อย</v>
          </cell>
          <cell r="M964" t="str">
            <v>เชียงใหม่ 3</v>
          </cell>
          <cell r="N964">
            <v>8</v>
          </cell>
          <cell r="O964" t="str">
            <v>ธนาคารประชาชน</v>
          </cell>
          <cell r="P964" t="str">
            <v>1.บุคคลค้ำประกัน</v>
          </cell>
          <cell r="Q964">
            <v>76349.61</v>
          </cell>
          <cell r="R964">
            <v>18843.650000000001</v>
          </cell>
          <cell r="S964" t="str">
            <v>จังหวัดฮอด</v>
          </cell>
          <cell r="T964" t="str">
            <v>ผบE210</v>
          </cell>
          <cell r="U964">
            <v>2563</v>
          </cell>
          <cell r="V964" t="str">
            <v>ผบE331</v>
          </cell>
          <cell r="W964">
            <v>2563</v>
          </cell>
          <cell r="X964">
            <v>10</v>
          </cell>
          <cell r="Y964">
            <v>9</v>
          </cell>
          <cell r="Z964">
            <v>2563</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นางสาวพรพิมล ดีนะ</v>
          </cell>
          <cell r="BU964">
            <v>883262011669</v>
          </cell>
          <cell r="BV964"/>
          <cell r="BW964"/>
          <cell r="BX964"/>
          <cell r="BY964"/>
          <cell r="BZ964"/>
          <cell r="CA964"/>
          <cell r="CB964"/>
          <cell r="CC964"/>
          <cell r="CD964" t="str">
            <v>นางสาวพรพิมล ดีนะ</v>
          </cell>
          <cell r="CE964"/>
          <cell r="CF964"/>
          <cell r="CG964"/>
          <cell r="CH964"/>
          <cell r="CI964"/>
          <cell r="CJ964"/>
          <cell r="CK964"/>
          <cell r="CL964"/>
          <cell r="CM964"/>
          <cell r="CN964"/>
          <cell r="CO964"/>
          <cell r="CP964"/>
        </row>
        <row r="965">
          <cell r="B965">
            <v>2440</v>
          </cell>
          <cell r="C965">
            <v>1592</v>
          </cell>
          <cell r="D965">
            <v>25</v>
          </cell>
          <cell r="E965">
            <v>1</v>
          </cell>
          <cell r="F965">
            <v>2567</v>
          </cell>
          <cell r="G965" t="str">
            <v>800071176211, 800062370302</v>
          </cell>
          <cell r="H965" t="str">
            <v>นาย</v>
          </cell>
          <cell r="I965" t="str">
            <v>วิทยา</v>
          </cell>
          <cell r="J965" t="str">
            <v>เจริญอายุวัฒ</v>
          </cell>
          <cell r="K965">
            <v>2501800081822</v>
          </cell>
          <cell r="L965" t="str">
            <v>อมก๋อย</v>
          </cell>
          <cell r="M965" t="str">
            <v>เชียงใหม่ 3</v>
          </cell>
          <cell r="N965">
            <v>8</v>
          </cell>
          <cell r="O965" t="str">
            <v>แก้ไขหนี้ฯ, ธนาคารประชาชน</v>
          </cell>
          <cell r="P965" t="str">
            <v>1.บุคคลค้ำประกัน</v>
          </cell>
          <cell r="Q965">
            <v>37920.99</v>
          </cell>
          <cell r="R965">
            <v>13100.95</v>
          </cell>
          <cell r="S965" t="str">
            <v>จังหวัดฮอด</v>
          </cell>
          <cell r="T965" t="str">
            <v>ผบ19</v>
          </cell>
          <cell r="U965">
            <v>2564</v>
          </cell>
          <cell r="V965" t="str">
            <v>ผบ39</v>
          </cell>
          <cell r="W965">
            <v>2564</v>
          </cell>
          <cell r="X965">
            <v>1</v>
          </cell>
          <cell r="Y965">
            <v>6</v>
          </cell>
          <cell r="Z965">
            <v>2564</v>
          </cell>
          <cell r="AA965"/>
          <cell r="AB965"/>
          <cell r="AC965"/>
          <cell r="AD965"/>
          <cell r="AE965"/>
          <cell r="AF965"/>
          <cell r="AG965">
            <v>7</v>
          </cell>
          <cell r="AH965">
            <v>6</v>
          </cell>
          <cell r="AI965">
            <v>2565</v>
          </cell>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นายวิทยา เจริญอายุวัฒ</v>
          </cell>
          <cell r="BU965">
            <v>883263011620</v>
          </cell>
          <cell r="BV965"/>
          <cell r="BW965"/>
          <cell r="BX965"/>
          <cell r="BY965"/>
          <cell r="BZ965"/>
          <cell r="CA965"/>
          <cell r="CB965"/>
          <cell r="CC965"/>
          <cell r="CD965" t="str">
            <v>นายวิทยา เจริญอายุวัฒ</v>
          </cell>
          <cell r="CE965"/>
          <cell r="CF965"/>
          <cell r="CG965"/>
          <cell r="CH965"/>
          <cell r="CI965"/>
          <cell r="CJ965"/>
          <cell r="CK965"/>
          <cell r="CL965"/>
          <cell r="CM965"/>
          <cell r="CN965"/>
          <cell r="CO965"/>
          <cell r="CP965"/>
        </row>
        <row r="966">
          <cell r="B966">
            <v>2441</v>
          </cell>
          <cell r="C966">
            <v>1593</v>
          </cell>
          <cell r="D966">
            <v>25</v>
          </cell>
          <cell r="E966">
            <v>1</v>
          </cell>
          <cell r="F966">
            <v>2567</v>
          </cell>
          <cell r="G966" t="str">
            <v>800073300793, 800097659448</v>
          </cell>
          <cell r="H966" t="str">
            <v>นางสาว</v>
          </cell>
          <cell r="I966" t="str">
            <v>อรพินธิ์</v>
          </cell>
          <cell r="J966" t="str">
            <v>จี่มะลิ</v>
          </cell>
          <cell r="K966">
            <v>3501800012004</v>
          </cell>
          <cell r="L966" t="str">
            <v>อมก๋อย</v>
          </cell>
          <cell r="M966" t="str">
            <v>เชียงใหม่ 3</v>
          </cell>
          <cell r="N966">
            <v>8</v>
          </cell>
          <cell r="O966" t="str">
            <v>แก้ไขหนี้ฯ</v>
          </cell>
          <cell r="P966" t="str">
            <v>1.บุคคลค้ำประกัน</v>
          </cell>
          <cell r="Q966">
            <v>32411.59</v>
          </cell>
          <cell r="R966">
            <v>7581.68</v>
          </cell>
          <cell r="S966" t="str">
            <v>จังหวัดฮอด</v>
          </cell>
          <cell r="T966" t="str">
            <v>ผบE169</v>
          </cell>
          <cell r="U966">
            <v>2563</v>
          </cell>
          <cell r="V966" t="str">
            <v>ผบE265</v>
          </cell>
          <cell r="W966">
            <v>2563</v>
          </cell>
          <cell r="X966">
            <v>10</v>
          </cell>
          <cell r="Y966">
            <v>9</v>
          </cell>
          <cell r="Z966">
            <v>2563</v>
          </cell>
          <cell r="AA966">
            <v>2</v>
          </cell>
          <cell r="AB966">
            <v>9</v>
          </cell>
          <cell r="AC966">
            <v>2563</v>
          </cell>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นางสาวอรพินธิ์ จี่มะลิ</v>
          </cell>
          <cell r="BU966">
            <v>883262011656</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นางสาวอรพินธิ์ จี่มะลิ</v>
          </cell>
          <cell r="CE966"/>
          <cell r="CF966"/>
          <cell r="CG966"/>
          <cell r="CH966"/>
          <cell r="CI966"/>
          <cell r="CJ966"/>
          <cell r="CK966"/>
          <cell r="CL966">
            <v>243884</v>
          </cell>
          <cell r="CM966"/>
          <cell r="CN966"/>
          <cell r="CO966"/>
          <cell r="CP966"/>
        </row>
        <row r="967">
          <cell r="B967">
            <v>2442</v>
          </cell>
          <cell r="C967">
            <v>1594</v>
          </cell>
          <cell r="D967">
            <v>25</v>
          </cell>
          <cell r="E967">
            <v>1</v>
          </cell>
          <cell r="F967">
            <v>2567</v>
          </cell>
          <cell r="G967">
            <v>800076741258</v>
          </cell>
          <cell r="H967" t="str">
            <v>นาย</v>
          </cell>
          <cell r="I967" t="str">
            <v>บุญชม</v>
          </cell>
          <cell r="J967" t="str">
            <v>ขอนพืช</v>
          </cell>
          <cell r="K967">
            <v>3540600085309</v>
          </cell>
          <cell r="L967" t="str">
            <v>อมก๋อย</v>
          </cell>
          <cell r="M967" t="str">
            <v>เชียงใหม่ 3</v>
          </cell>
          <cell r="N967">
            <v>8</v>
          </cell>
          <cell r="O967" t="str">
            <v>แก้ไขหนี้ฯ, ธนาคารประชาชน</v>
          </cell>
          <cell r="P967" t="str">
            <v>1.บุคคลค้ำประกัน</v>
          </cell>
          <cell r="Q967">
            <v>37228.019999999997</v>
          </cell>
          <cell r="R967">
            <v>6236.13</v>
          </cell>
          <cell r="S967" t="str">
            <v>จังหวัดฮอด</v>
          </cell>
          <cell r="T967" t="str">
            <v>ผบ1036</v>
          </cell>
          <cell r="U967">
            <v>2562</v>
          </cell>
          <cell r="V967" t="str">
            <v>ผบ1174</v>
          </cell>
          <cell r="W967">
            <v>2562</v>
          </cell>
          <cell r="X967">
            <v>1</v>
          </cell>
          <cell r="Y967">
            <v>6</v>
          </cell>
          <cell r="Z967">
            <v>2564</v>
          </cell>
          <cell r="AA967">
            <v>19</v>
          </cell>
          <cell r="AB967">
            <v>11</v>
          </cell>
          <cell r="AC967">
            <v>2562</v>
          </cell>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นายบุญชม ขอนพืช</v>
          </cell>
          <cell r="BU967">
            <v>883262011661</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นายบุญชม ขอนพืช</v>
          </cell>
          <cell r="CE967"/>
          <cell r="CF967"/>
          <cell r="CG967"/>
          <cell r="CH967"/>
          <cell r="CI967"/>
          <cell r="CJ967"/>
          <cell r="CK967"/>
          <cell r="CL967">
            <v>243854</v>
          </cell>
          <cell r="CM967"/>
          <cell r="CN967"/>
          <cell r="CO967"/>
          <cell r="CP967"/>
        </row>
        <row r="968">
          <cell r="B968">
            <v>2443</v>
          </cell>
          <cell r="C968">
            <v>1595</v>
          </cell>
          <cell r="D968">
            <v>31</v>
          </cell>
          <cell r="E968">
            <v>1</v>
          </cell>
          <cell r="F968">
            <v>2567</v>
          </cell>
          <cell r="G968">
            <v>800028944646</v>
          </cell>
          <cell r="H968" t="str">
            <v>นาย</v>
          </cell>
          <cell r="I968" t="str">
            <v>สุชาติ</v>
          </cell>
          <cell r="J968" t="str">
            <v>เทียนทอง</v>
          </cell>
          <cell r="K968" t="str">
            <v>3 5407 00442 53 7</v>
          </cell>
          <cell r="L968" t="str">
            <v>ดอยสะเก็ด</v>
          </cell>
          <cell r="M968" t="str">
            <v>เชียงใหม่ 2</v>
          </cell>
          <cell r="N968">
            <v>8</v>
          </cell>
          <cell r="O968" t="str">
            <v>แก้ไขหนี้ฯ</v>
          </cell>
          <cell r="P968" t="str">
            <v>1.บุคคลค้ำประกัน</v>
          </cell>
          <cell r="Q968">
            <v>32411.59</v>
          </cell>
          <cell r="R968">
            <v>7581.68</v>
          </cell>
          <cell r="S968" t="str">
            <v>จังหวัดแพร่</v>
          </cell>
          <cell r="T968" t="str">
            <v>ผบ.2265</v>
          </cell>
          <cell r="U968">
            <v>2557</v>
          </cell>
          <cell r="V968" t="str">
            <v>ผบ.2482</v>
          </cell>
          <cell r="W968">
            <v>2557</v>
          </cell>
          <cell r="X968">
            <v>27</v>
          </cell>
          <cell r="Y968">
            <v>10</v>
          </cell>
          <cell r="Z968">
            <v>2557</v>
          </cell>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นายสุชาติ เทียนทอง</v>
          </cell>
          <cell r="BU968">
            <v>0</v>
          </cell>
          <cell r="BV968" t="str">
            <v>1.นายสุชาติ เทียนทอง 
2.นางหรือนางสาวสมบูรณ์ อาจหาญ
3.นางสาวเกษราภรณ์ ศรีแก้วขัน</v>
          </cell>
          <cell r="BW968" t="str">
            <v>จำเลยที่ 1
จำเลยที่ 2
จำเลยที่ 3</v>
          </cell>
          <cell r="BX968" t="str">
            <v xml:space="preserve">3-5407-00442-53-7
3-5006-00260-21-6
1-5099-00455-54-5
</v>
          </cell>
          <cell r="BY968"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8" t="str">
            <v>ไม่พบ</v>
          </cell>
          <cell r="CA968"/>
          <cell r="CB968">
            <v>3</v>
          </cell>
          <cell r="CC968" t="str">
            <v>ลลิตา</v>
          </cell>
          <cell r="CD968" t="str">
            <v>นายสุชาติ เทียนทอง</v>
          </cell>
          <cell r="CE968"/>
          <cell r="CF968"/>
          <cell r="CG968"/>
          <cell r="CH968"/>
          <cell r="CI968"/>
          <cell r="CJ968"/>
          <cell r="CK968"/>
          <cell r="CL968">
            <v>243854</v>
          </cell>
          <cell r="CM968"/>
          <cell r="CN968"/>
          <cell r="CO968"/>
          <cell r="CP968"/>
        </row>
        <row r="969">
          <cell r="B969">
            <v>2444</v>
          </cell>
          <cell r="C969">
            <v>1596</v>
          </cell>
          <cell r="D969">
            <v>25</v>
          </cell>
          <cell r="E969">
            <v>1</v>
          </cell>
          <cell r="F969">
            <v>2567</v>
          </cell>
          <cell r="G969">
            <v>800075028780</v>
          </cell>
          <cell r="H969" t="str">
            <v>นาย</v>
          </cell>
          <cell r="I969" t="str">
            <v xml:space="preserve">นครินทร์ </v>
          </cell>
          <cell r="J969" t="str">
            <v>ญาติมาก</v>
          </cell>
          <cell r="K969">
            <v>1500400057852</v>
          </cell>
          <cell r="L969" t="str">
            <v>อมก๋อย</v>
          </cell>
          <cell r="M969" t="str">
            <v>เชียงใหม่ 3</v>
          </cell>
          <cell r="N969">
            <v>8</v>
          </cell>
          <cell r="O969" t="str">
            <v>ธนาคารประชาชน</v>
          </cell>
          <cell r="P969" t="str">
            <v>1.บุคคลค้ำประกัน</v>
          </cell>
          <cell r="Q969">
            <v>83330</v>
          </cell>
          <cell r="R969">
            <v>15085.06</v>
          </cell>
          <cell r="S969" t="str">
            <v>จังหวัดฮอด</v>
          </cell>
          <cell r="T969" t="str">
            <v>ผบ1037</v>
          </cell>
          <cell r="U969">
            <v>2562</v>
          </cell>
          <cell r="V969" t="str">
            <v>ผบ1175</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นายนครินทร์  ญาติมาก</v>
          </cell>
          <cell r="BU969">
            <v>883262011662</v>
          </cell>
          <cell r="BV969" t="str">
            <v>2.</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นายนครินทร์  ญาติมาก</v>
          </cell>
          <cell r="CE969"/>
          <cell r="CF969"/>
          <cell r="CG969"/>
          <cell r="CH969"/>
          <cell r="CI969"/>
          <cell r="CJ969"/>
          <cell r="CK969"/>
          <cell r="CL969">
            <v>243854</v>
          </cell>
          <cell r="CM969"/>
          <cell r="CN969"/>
          <cell r="CO969"/>
          <cell r="CP969"/>
        </row>
        <row r="970">
          <cell r="B970">
            <v>2445</v>
          </cell>
          <cell r="C970">
            <v>1597</v>
          </cell>
          <cell r="D970">
            <v>25</v>
          </cell>
          <cell r="E970">
            <v>1</v>
          </cell>
          <cell r="F970">
            <v>2567</v>
          </cell>
          <cell r="G970">
            <v>800072148938</v>
          </cell>
          <cell r="H970" t="str">
            <v>นางสาว</v>
          </cell>
          <cell r="I970" t="str">
            <v>พิมฤทัย</v>
          </cell>
          <cell r="J970" t="str">
            <v>ไชยวงษ์</v>
          </cell>
          <cell r="K970">
            <v>1501800073597</v>
          </cell>
          <cell r="L970" t="str">
            <v>อมก๋อย</v>
          </cell>
          <cell r="M970" t="str">
            <v>เชียงใหม่ 3</v>
          </cell>
          <cell r="N970">
            <v>8</v>
          </cell>
          <cell r="O970" t="str">
            <v>แก้ไขหนี้ฯ</v>
          </cell>
          <cell r="P970" t="str">
            <v>1.บุคคลค้ำประกัน</v>
          </cell>
          <cell r="Q970">
            <v>40277</v>
          </cell>
          <cell r="R970">
            <v>10178.950000000001</v>
          </cell>
          <cell r="S970" t="str">
            <v>จังหวัดฮอด</v>
          </cell>
          <cell r="T970" t="str">
            <v>ผบ1038</v>
          </cell>
          <cell r="U970">
            <v>2562</v>
          </cell>
          <cell r="V970" t="str">
            <v>ผบ1176</v>
          </cell>
          <cell r="W970">
            <v>2562</v>
          </cell>
          <cell r="X970">
            <v>27</v>
          </cell>
          <cell r="Y970">
            <v>10</v>
          </cell>
          <cell r="Z970">
            <v>2557</v>
          </cell>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นางสาวพิมฤทัย ไชยวงษ์</v>
          </cell>
          <cell r="BU970">
            <v>883262011665</v>
          </cell>
          <cell r="BV970" t="str">
            <v xml:space="preserve">3. </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นางสาวพิมฤทัย ไชยวงษ์</v>
          </cell>
          <cell r="CE970"/>
          <cell r="CF970"/>
          <cell r="CG970"/>
          <cell r="CH970"/>
          <cell r="CI970"/>
          <cell r="CJ970"/>
          <cell r="CK970"/>
          <cell r="CL970"/>
          <cell r="CM970"/>
          <cell r="CN970"/>
          <cell r="CO970"/>
          <cell r="CP970"/>
        </row>
        <row r="971">
          <cell r="B971">
            <v>2446</v>
          </cell>
          <cell r="C971">
            <v>1598</v>
          </cell>
          <cell r="D971">
            <v>25</v>
          </cell>
          <cell r="E971">
            <v>1</v>
          </cell>
          <cell r="F971">
            <v>2567</v>
          </cell>
          <cell r="G971" t="str">
            <v>800087363175, 800087363183, 800087363167</v>
          </cell>
          <cell r="H971" t="str">
            <v>นางสาว</v>
          </cell>
          <cell r="I971" t="str">
            <v>มัณฑนา</v>
          </cell>
          <cell r="J971" t="str">
            <v>ดาวเลิศ</v>
          </cell>
          <cell r="K971">
            <v>1509900032831</v>
          </cell>
          <cell r="L971" t="str">
            <v>อมก๋อย</v>
          </cell>
          <cell r="M971" t="str">
            <v>เชียงใหม่ 3</v>
          </cell>
          <cell r="N971">
            <v>8</v>
          </cell>
          <cell r="O971" t="str">
            <v>เคหะ, ไทรทอง, ไทรทอง</v>
          </cell>
          <cell r="P971" t="str">
            <v>2.หลักทรัพย์ค้ำประกัน</v>
          </cell>
          <cell r="Q971">
            <v>2529940.9700000002</v>
          </cell>
          <cell r="R971">
            <v>322602.84000000003</v>
          </cell>
          <cell r="S971" t="str">
            <v>จังหวัดเชียงใหม่</v>
          </cell>
          <cell r="T971" t="str">
            <v>ผบE689</v>
          </cell>
          <cell r="U971">
            <v>2566</v>
          </cell>
          <cell r="V971" t="str">
            <v>ผบE917</v>
          </cell>
          <cell r="W971">
            <v>2566</v>
          </cell>
          <cell r="X971">
            <v>12</v>
          </cell>
          <cell r="Y971">
            <v>6</v>
          </cell>
          <cell r="Z971">
            <v>2566</v>
          </cell>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//เอาไปยึด 11/6/2567//</v>
          </cell>
          <cell r="BC971"/>
          <cell r="BD971"/>
          <cell r="BE971"/>
          <cell r="BF971"/>
          <cell r="BG971"/>
          <cell r="BH971"/>
          <cell r="BI971"/>
          <cell r="BJ971"/>
          <cell r="BK971"/>
          <cell r="BL971"/>
          <cell r="BM971"/>
          <cell r="BN971"/>
          <cell r="BO971"/>
          <cell r="BP971"/>
          <cell r="BQ971"/>
          <cell r="BR971"/>
          <cell r="BS971"/>
          <cell r="BT971" t="str">
            <v>นางสาวมัณฑนา ดาวเลิศ</v>
          </cell>
          <cell r="BU971">
            <v>888166010068</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นางสาวมัณฑนา ดาวเลิศ</v>
          </cell>
          <cell r="CE971"/>
          <cell r="CF971"/>
          <cell r="CG971"/>
          <cell r="CH971"/>
          <cell r="CI971"/>
          <cell r="CJ971"/>
          <cell r="CK971"/>
          <cell r="CL971">
            <v>243854</v>
          </cell>
          <cell r="CM971"/>
          <cell r="CN971"/>
          <cell r="CO971"/>
          <cell r="CP971"/>
        </row>
        <row r="972">
          <cell r="B972">
            <v>2447</v>
          </cell>
          <cell r="C972">
            <v>1599</v>
          </cell>
          <cell r="D972">
            <v>25</v>
          </cell>
          <cell r="E972">
            <v>1</v>
          </cell>
          <cell r="F972">
            <v>2567</v>
          </cell>
          <cell r="G972">
            <v>800055923216</v>
          </cell>
          <cell r="H972" t="str">
            <v>นางสาว</v>
          </cell>
          <cell r="I972" t="str">
            <v>สมศรี</v>
          </cell>
          <cell r="J972" t="str">
            <v>วีรยุทธกำจร</v>
          </cell>
          <cell r="K972">
            <v>3501800239289</v>
          </cell>
          <cell r="L972" t="str">
            <v>อมก๋อย</v>
          </cell>
          <cell r="M972" t="str">
            <v>เชียงใหม่ 3</v>
          </cell>
          <cell r="N972">
            <v>8</v>
          </cell>
          <cell r="O972" t="str">
            <v>ธนาคารประชาชน</v>
          </cell>
          <cell r="P972" t="str">
            <v>1.บุคคลค้ำประกัน</v>
          </cell>
          <cell r="Q972">
            <v>80542.720000000001</v>
          </cell>
          <cell r="R972">
            <v>37414.269999999997</v>
          </cell>
          <cell r="S972" t="str">
            <v>จังหวัดฮอด</v>
          </cell>
          <cell r="T972" t="str">
            <v>ผบE568</v>
          </cell>
          <cell r="U972">
            <v>2566</v>
          </cell>
          <cell r="V972" t="str">
            <v>ผบE794</v>
          </cell>
          <cell r="W972">
            <v>2566</v>
          </cell>
          <cell r="X972">
            <v>11</v>
          </cell>
          <cell r="Y972">
            <v>7</v>
          </cell>
          <cell r="Z972">
            <v>2566</v>
          </cell>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นางสาวสมศรี วีรยุทธกำจร</v>
          </cell>
          <cell r="BU972">
            <v>888166010041</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นางสาวสมศรี วีรยุทธกำจร</v>
          </cell>
          <cell r="CE972"/>
          <cell r="CF972"/>
          <cell r="CG972"/>
          <cell r="CH972"/>
          <cell r="CI972"/>
          <cell r="CJ972"/>
          <cell r="CK972"/>
          <cell r="CL972">
            <v>243884</v>
          </cell>
          <cell r="CM972"/>
          <cell r="CN972"/>
          <cell r="CO972"/>
          <cell r="CP972"/>
        </row>
        <row r="973">
          <cell r="B973">
            <v>2448</v>
          </cell>
          <cell r="C973">
            <v>1600</v>
          </cell>
          <cell r="D973">
            <v>25</v>
          </cell>
          <cell r="E973">
            <v>1</v>
          </cell>
          <cell r="F973">
            <v>2567</v>
          </cell>
          <cell r="G973">
            <v>800064000931</v>
          </cell>
          <cell r="H973" t="str">
            <v>นางสาว</v>
          </cell>
          <cell r="I973" t="str">
            <v xml:space="preserve">เบญญาภา </v>
          </cell>
          <cell r="J973" t="str">
            <v>ม่วงใหม่</v>
          </cell>
          <cell r="K973">
            <v>1361000209721</v>
          </cell>
          <cell r="L973" t="str">
            <v>ฮอด</v>
          </cell>
          <cell r="M973" t="str">
            <v>เชียงใหม่ 3</v>
          </cell>
          <cell r="N973">
            <v>8</v>
          </cell>
          <cell r="O973" t="str">
            <v>ธนาคารประชาชน</v>
          </cell>
          <cell r="P973" t="str">
            <v>1.บุคคลค้ำประกัน</v>
          </cell>
          <cell r="Q973">
            <v>174870</v>
          </cell>
          <cell r="R973">
            <v>44824.97</v>
          </cell>
          <cell r="S973" t="str">
            <v>จังหวัดฮอด</v>
          </cell>
          <cell r="T973" t="str">
            <v>ผบE204</v>
          </cell>
          <cell r="U973">
            <v>2563</v>
          </cell>
          <cell r="V973" t="str">
            <v>ผบE329</v>
          </cell>
          <cell r="W973">
            <v>2563</v>
          </cell>
          <cell r="X973">
            <v>10</v>
          </cell>
          <cell r="Y973">
            <v>9</v>
          </cell>
          <cell r="Z973">
            <v>2563</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นางสาวเบญญาภา  ม่วงใหม่</v>
          </cell>
          <cell r="BU973">
            <v>883263011167</v>
          </cell>
          <cell r="BV973"/>
          <cell r="BW973"/>
          <cell r="BX973"/>
          <cell r="BY973"/>
          <cell r="BZ973"/>
          <cell r="CA973"/>
          <cell r="CB973"/>
          <cell r="CC973"/>
          <cell r="CD973" t="str">
            <v>นางสาวเบญญาภา  ม่วงใหม่</v>
          </cell>
          <cell r="CE973"/>
          <cell r="CF973"/>
          <cell r="CG973"/>
          <cell r="CH973"/>
          <cell r="CI973"/>
          <cell r="CJ973"/>
          <cell r="CK973"/>
          <cell r="CL973"/>
          <cell r="CM973"/>
          <cell r="CN973"/>
          <cell r="CO973"/>
          <cell r="CP973"/>
        </row>
        <row r="974">
          <cell r="B974">
            <v>2449</v>
          </cell>
          <cell r="C974">
            <v>1601</v>
          </cell>
          <cell r="D974">
            <v>25</v>
          </cell>
          <cell r="E974">
            <v>1</v>
          </cell>
          <cell r="F974">
            <v>2567</v>
          </cell>
          <cell r="G974">
            <v>800088364669</v>
          </cell>
          <cell r="H974" t="str">
            <v>นาย</v>
          </cell>
          <cell r="I974" t="str">
            <v>เจริญพร</v>
          </cell>
          <cell r="J974" t="str">
            <v>สินสะโน</v>
          </cell>
          <cell r="K974">
            <v>1310600017147</v>
          </cell>
          <cell r="L974" t="str">
            <v>ฮอด</v>
          </cell>
          <cell r="M974" t="str">
            <v>เชียงใหม่ 3</v>
          </cell>
          <cell r="N974">
            <v>8</v>
          </cell>
          <cell r="O974" t="str">
            <v>ธนาคารประชาชน</v>
          </cell>
          <cell r="P974" t="str">
            <v>1.บุคคลค้ำประกัน</v>
          </cell>
          <cell r="Q974">
            <v>193216</v>
          </cell>
          <cell r="R974">
            <v>34710.15</v>
          </cell>
          <cell r="S974" t="str">
            <v>จังหวัดฮอด</v>
          </cell>
          <cell r="T974" t="str">
            <v>ผบE192</v>
          </cell>
          <cell r="U974">
            <v>2563</v>
          </cell>
          <cell r="V974" t="str">
            <v>ผบE321</v>
          </cell>
          <cell r="W974">
            <v>2563</v>
          </cell>
          <cell r="X974">
            <v>9</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นายเจริญพร สินสะโน</v>
          </cell>
          <cell r="BU974">
            <v>883263011097</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นายเจริญพร สินสะโน</v>
          </cell>
          <cell r="CE974"/>
          <cell r="CF974"/>
          <cell r="CG974"/>
          <cell r="CH974"/>
          <cell r="CI974"/>
          <cell r="CJ974"/>
          <cell r="CK974"/>
          <cell r="CL974">
            <v>243884</v>
          </cell>
          <cell r="CM974"/>
          <cell r="CN974"/>
          <cell r="CO974"/>
          <cell r="CP974"/>
        </row>
        <row r="975">
          <cell r="B975">
            <v>2450</v>
          </cell>
          <cell r="C975">
            <v>1602</v>
          </cell>
          <cell r="D975">
            <v>25</v>
          </cell>
          <cell r="E975">
            <v>1</v>
          </cell>
          <cell r="F975">
            <v>2567</v>
          </cell>
          <cell r="G975">
            <v>800085273889</v>
          </cell>
          <cell r="H975" t="str">
            <v>นาย</v>
          </cell>
          <cell r="I975" t="str">
            <v>ณัฐกร</v>
          </cell>
          <cell r="J975" t="str">
            <v>เสนะจุติ</v>
          </cell>
          <cell r="K975">
            <v>1509970118611</v>
          </cell>
          <cell r="L975" t="str">
            <v>ฮอด</v>
          </cell>
          <cell r="M975" t="str">
            <v>เชียงใหม่ 3</v>
          </cell>
          <cell r="N975">
            <v>8</v>
          </cell>
          <cell r="O975" t="str">
            <v>ธนาคารประชาชน</v>
          </cell>
          <cell r="P975" t="str">
            <v>1.บุคคลค้ำประกัน</v>
          </cell>
          <cell r="Q975">
            <v>38324</v>
          </cell>
          <cell r="R975">
            <v>4910.3</v>
          </cell>
          <cell r="S975" t="str">
            <v>จังหวัดฮอด</v>
          </cell>
          <cell r="T975" t="str">
            <v>ผบE171</v>
          </cell>
          <cell r="U975">
            <v>2563</v>
          </cell>
          <cell r="V975" t="str">
            <v>ผบE286</v>
          </cell>
          <cell r="W975">
            <v>2563</v>
          </cell>
          <cell r="X975">
            <v>10</v>
          </cell>
          <cell r="Y975">
            <v>9</v>
          </cell>
          <cell r="Z975">
            <v>2563</v>
          </cell>
          <cell r="AA975">
            <v>3</v>
          </cell>
          <cell r="AB975">
            <v>9</v>
          </cell>
          <cell r="AC975">
            <v>2563</v>
          </cell>
          <cell r="AD975"/>
          <cell r="AE975"/>
          <cell r="AF975"/>
          <cell r="AG975">
            <v>19</v>
          </cell>
          <cell r="AH975">
            <v>10</v>
          </cell>
          <cell r="AI975">
            <v>2564</v>
          </cell>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นายณัฐกร เสนะจุติ</v>
          </cell>
          <cell r="BU975">
            <v>883263011165</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t="str">
            <v>นายณัฐกร เสนะจุติ</v>
          </cell>
          <cell r="CE975"/>
          <cell r="CF975"/>
          <cell r="CG975"/>
          <cell r="CH975"/>
          <cell r="CI975"/>
          <cell r="CJ975"/>
          <cell r="CK975"/>
          <cell r="CL975"/>
          <cell r="CM975"/>
          <cell r="CN975"/>
          <cell r="CO975"/>
          <cell r="CP975"/>
        </row>
        <row r="976">
          <cell r="B976">
            <v>2451</v>
          </cell>
          <cell r="C976">
            <v>1603</v>
          </cell>
          <cell r="D976">
            <v>25</v>
          </cell>
          <cell r="E976">
            <v>1</v>
          </cell>
          <cell r="F976">
            <v>2567</v>
          </cell>
          <cell r="G976">
            <v>800064124434</v>
          </cell>
          <cell r="H976" t="str">
            <v>นาย</v>
          </cell>
          <cell r="I976" t="str">
            <v>ชัชวาล</v>
          </cell>
          <cell r="J976" t="str">
            <v>ไร่ดี</v>
          </cell>
          <cell r="K976">
            <v>3301201316580</v>
          </cell>
          <cell r="L976" t="str">
            <v>ฮอด</v>
          </cell>
          <cell r="M976" t="str">
            <v>เชียงใหม่ 3</v>
          </cell>
          <cell r="N976">
            <v>8</v>
          </cell>
          <cell r="O976" t="str">
            <v>ธนาคารประชาชน</v>
          </cell>
          <cell r="P976" t="str">
            <v>1.บุคคลค้ำประกัน</v>
          </cell>
          <cell r="Q976">
            <v>139564</v>
          </cell>
          <cell r="R976">
            <v>25367.09</v>
          </cell>
          <cell r="S976" t="str">
            <v>จังหวัดฮอด</v>
          </cell>
          <cell r="T976" t="str">
            <v>ผบE195</v>
          </cell>
          <cell r="U976">
            <v>2563</v>
          </cell>
          <cell r="V976" t="str">
            <v>ผบE323</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นายชัชวาล ไร่ดี</v>
          </cell>
          <cell r="BU976">
            <v>883263011100</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นายชัชวาล ไร่ดี</v>
          </cell>
          <cell r="CE976"/>
          <cell r="CF976"/>
          <cell r="CG976"/>
          <cell r="CH976"/>
          <cell r="CI976"/>
          <cell r="CJ976"/>
          <cell r="CK976"/>
          <cell r="CL976"/>
          <cell r="CM976"/>
          <cell r="CN976"/>
          <cell r="CO976"/>
          <cell r="CP976"/>
        </row>
        <row r="977">
          <cell r="B977">
            <v>2452</v>
          </cell>
          <cell r="C977">
            <v>1604</v>
          </cell>
          <cell r="D977">
            <v>25</v>
          </cell>
          <cell r="E977">
            <v>1</v>
          </cell>
          <cell r="F977">
            <v>2567</v>
          </cell>
          <cell r="G977">
            <v>800058815633</v>
          </cell>
          <cell r="H977" t="str">
            <v>นางสาว</v>
          </cell>
          <cell r="I977" t="str">
            <v>หทัยกาญจน์</v>
          </cell>
          <cell r="J977" t="str">
            <v>ศิริ</v>
          </cell>
          <cell r="K977">
            <v>3501800062630</v>
          </cell>
          <cell r="L977" t="str">
            <v>ฮอด</v>
          </cell>
          <cell r="M977" t="str">
            <v>เชียงใหม่ 3</v>
          </cell>
          <cell r="N977">
            <v>8</v>
          </cell>
          <cell r="O977" t="str">
            <v>พัฒนาองค์กรชุมชน</v>
          </cell>
          <cell r="P977" t="str">
            <v>1.บุคคลค้ำประกัน</v>
          </cell>
          <cell r="Q977">
            <v>64253.760000000002</v>
          </cell>
          <cell r="R977">
            <v>15337.07</v>
          </cell>
          <cell r="S977" t="str">
            <v>จังหวัดฮอด</v>
          </cell>
          <cell r="T977" t="str">
            <v>ผบE200</v>
          </cell>
          <cell r="U977">
            <v>2563</v>
          </cell>
          <cell r="V977" t="str">
            <v>ผบE318</v>
          </cell>
          <cell r="W977">
            <v>2563</v>
          </cell>
          <cell r="X977"/>
          <cell r="Y977"/>
          <cell r="Z977"/>
          <cell r="AA977">
            <v>9</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นางสาวหทัยกาญจน์ ศิริ</v>
          </cell>
          <cell r="BU977">
            <v>883263011109</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นางสาวหทัยกาญจน์ ศิริ</v>
          </cell>
          <cell r="CE977"/>
          <cell r="CF977"/>
          <cell r="CG977"/>
          <cell r="CH977"/>
          <cell r="CI977"/>
          <cell r="CJ977"/>
          <cell r="CK977"/>
          <cell r="CL977"/>
          <cell r="CM977"/>
          <cell r="CN977"/>
          <cell r="CO977"/>
          <cell r="CP977"/>
        </row>
        <row r="978">
          <cell r="B978">
            <v>2453</v>
          </cell>
          <cell r="C978">
            <v>1605</v>
          </cell>
          <cell r="D978">
            <v>25</v>
          </cell>
          <cell r="E978">
            <v>1</v>
          </cell>
          <cell r="F978">
            <v>2567</v>
          </cell>
          <cell r="G978">
            <v>856253002476</v>
          </cell>
          <cell r="H978" t="str">
            <v>นาง</v>
          </cell>
          <cell r="I978" t="str">
            <v>ชิณากานต์</v>
          </cell>
          <cell r="J978" t="str">
            <v>เจริญสุข</v>
          </cell>
          <cell r="K978">
            <v>3501200598547</v>
          </cell>
          <cell r="L978" t="str">
            <v>ฮอด</v>
          </cell>
          <cell r="M978" t="str">
            <v>เชียงใหม่ 3</v>
          </cell>
          <cell r="N978">
            <v>8</v>
          </cell>
          <cell r="O978" t="str">
            <v>พัฒนาชีวิตครู</v>
          </cell>
          <cell r="P978" t="str">
            <v>1.บุคคลค้ำประกัน</v>
          </cell>
          <cell r="Q978">
            <v>1295870.43</v>
          </cell>
          <cell r="R978">
            <v>316713.37</v>
          </cell>
          <cell r="S978" t="str">
            <v>จังหวัดเชียงใหม่</v>
          </cell>
          <cell r="T978" t="str">
            <v>ผบ2315</v>
          </cell>
          <cell r="U978">
            <v>2560</v>
          </cell>
          <cell r="V978" t="str">
            <v>ผบ2690</v>
          </cell>
          <cell r="W978">
            <v>2560</v>
          </cell>
          <cell r="X978">
            <v>9</v>
          </cell>
          <cell r="Y978">
            <v>9</v>
          </cell>
          <cell r="Z978">
            <v>2563</v>
          </cell>
          <cell r="AA978">
            <v>25</v>
          </cell>
          <cell r="AB978">
            <v>12</v>
          </cell>
          <cell r="AC978">
            <v>2560</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นางชิณากานต์ เจริญสุข</v>
          </cell>
          <cell r="BU978">
            <v>823760010284</v>
          </cell>
          <cell r="BV978"/>
          <cell r="BW978"/>
          <cell r="BX978"/>
          <cell r="BY978"/>
          <cell r="BZ978"/>
          <cell r="CA978"/>
          <cell r="CB978"/>
          <cell r="CC978"/>
          <cell r="CD978" t="str">
            <v>นางชิณากานต์ เจริญสุข</v>
          </cell>
          <cell r="CE978"/>
          <cell r="CF978"/>
          <cell r="CG978"/>
          <cell r="CH978"/>
          <cell r="CI978"/>
          <cell r="CJ978"/>
          <cell r="CK978"/>
          <cell r="CL978"/>
          <cell r="CM978"/>
          <cell r="CN978"/>
          <cell r="CO978"/>
          <cell r="CP978"/>
        </row>
        <row r="979">
          <cell r="B979">
            <v>2454</v>
          </cell>
          <cell r="C979">
            <v>1606</v>
          </cell>
          <cell r="D979">
            <v>25</v>
          </cell>
          <cell r="E979">
            <v>1</v>
          </cell>
          <cell r="F979">
            <v>2567</v>
          </cell>
          <cell r="G979">
            <v>856251001942</v>
          </cell>
          <cell r="H979" t="str">
            <v>นาย
นาง</v>
          </cell>
          <cell r="I979" t="str">
            <v>เสริม 
ไฝทอง</v>
          </cell>
          <cell r="J979" t="str">
            <v>แก้วก๋องมา
แก้วก๋องมา</v>
          </cell>
          <cell r="K979" t="str">
            <v>3 5002 00041 81 9
3 5002 00625 68 3</v>
          </cell>
          <cell r="L979" t="str">
            <v>ฮอด</v>
          </cell>
          <cell r="M979" t="str">
            <v>เชียงใหม่ 3</v>
          </cell>
          <cell r="N979">
            <v>8</v>
          </cell>
          <cell r="O979" t="str">
            <v>ไทรทอง</v>
          </cell>
          <cell r="P979" t="str">
            <v>2.หลักทรัพย์ค้ำประกัน</v>
          </cell>
          <cell r="Q979">
            <v>176124.86</v>
          </cell>
          <cell r="R979">
            <v>21415.01</v>
          </cell>
          <cell r="S979" t="str">
            <v>จังหวัดฮอด</v>
          </cell>
          <cell r="T979" t="str">
            <v>ผบ227</v>
          </cell>
          <cell r="U979">
            <v>2559</v>
          </cell>
          <cell r="V979" t="str">
            <v>ผบ330</v>
          </cell>
          <cell r="W979">
            <v>2559</v>
          </cell>
          <cell r="X979">
            <v>23</v>
          </cell>
          <cell r="Y979">
            <v>6</v>
          </cell>
          <cell r="Z979">
            <v>2559</v>
          </cell>
          <cell r="AA979">
            <v>9</v>
          </cell>
          <cell r="AB979">
            <v>9</v>
          </cell>
          <cell r="AC979">
            <v>2563</v>
          </cell>
          <cell r="AD979"/>
          <cell r="AE979"/>
          <cell r="AF979"/>
          <cell r="AG979">
            <v>1</v>
          </cell>
          <cell r="AH979">
            <v>5</v>
          </cell>
          <cell r="AI979">
            <v>2560</v>
          </cell>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นาย
นางเสริม 
ไฝทอง แก้วก๋องมา
แก้วก๋องมา</v>
          </cell>
          <cell r="BU979">
            <v>823759010207</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นาย
นางเสริม 
ไฝทอง แก้วก๋องมา
แก้วก๋องมา</v>
          </cell>
          <cell r="CE979"/>
          <cell r="CF979"/>
          <cell r="CG979"/>
          <cell r="CH979"/>
          <cell r="CI979"/>
          <cell r="CJ979"/>
          <cell r="CK979"/>
          <cell r="CL979">
            <v>243880</v>
          </cell>
          <cell r="CM979"/>
          <cell r="CN979"/>
          <cell r="CO979"/>
          <cell r="CP979"/>
        </row>
        <row r="980">
          <cell r="B980">
            <v>2455</v>
          </cell>
          <cell r="C980">
            <v>1607</v>
          </cell>
          <cell r="D980">
            <v>25</v>
          </cell>
          <cell r="E980">
            <v>1</v>
          </cell>
          <cell r="F980">
            <v>2567</v>
          </cell>
          <cell r="G980">
            <v>800062007847</v>
          </cell>
          <cell r="H980" t="str">
            <v>นาย</v>
          </cell>
          <cell r="I980" t="str">
            <v>รังสรรค์</v>
          </cell>
          <cell r="J980" t="str">
            <v>อินทะนู</v>
          </cell>
          <cell r="K980">
            <v>3190200547431</v>
          </cell>
          <cell r="L980" t="str">
            <v>ฮอด</v>
          </cell>
          <cell r="M980" t="str">
            <v>เชียงใหม่ 3</v>
          </cell>
          <cell r="N980">
            <v>8</v>
          </cell>
          <cell r="O980" t="str">
            <v>ธนาคารประชาชน</v>
          </cell>
          <cell r="P980" t="str">
            <v>1.บุคคลค้ำประกัน</v>
          </cell>
          <cell r="Q980">
            <v>49712.87</v>
          </cell>
          <cell r="R980">
            <v>19877.259999999998</v>
          </cell>
          <cell r="S980" t="str">
            <v>จังหวัดฮอด</v>
          </cell>
          <cell r="T980" t="str">
            <v>ผบ62</v>
          </cell>
          <cell r="U980">
            <v>2564</v>
          </cell>
          <cell r="V980" t="str">
            <v>ผบ77</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นายรังสรรค์ อินทะนู</v>
          </cell>
          <cell r="BU980">
            <v>883263011156</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t="str">
            <v>นายรังสรรค์ อินทะนู</v>
          </cell>
          <cell r="CE980"/>
          <cell r="CF980"/>
          <cell r="CG980"/>
          <cell r="CH980"/>
          <cell r="CI980"/>
          <cell r="CJ980"/>
          <cell r="CK980"/>
          <cell r="CL980">
            <v>243880</v>
          </cell>
          <cell r="CM980"/>
          <cell r="CN980"/>
          <cell r="CO980"/>
          <cell r="CP980"/>
        </row>
        <row r="981">
          <cell r="B981">
            <v>2456</v>
          </cell>
          <cell r="C981">
            <v>1608</v>
          </cell>
          <cell r="D981">
            <v>25</v>
          </cell>
          <cell r="E981">
            <v>1</v>
          </cell>
          <cell r="F981">
            <v>2567</v>
          </cell>
          <cell r="G981">
            <v>800039105724</v>
          </cell>
          <cell r="H981" t="str">
            <v>นาง</v>
          </cell>
          <cell r="I981" t="str">
            <v>ธัญญรัตน์</v>
          </cell>
          <cell r="J981" t="str">
            <v>คำแห่</v>
          </cell>
          <cell r="K981">
            <v>3500200005189</v>
          </cell>
          <cell r="L981" t="str">
            <v>ฮอด</v>
          </cell>
          <cell r="M981" t="str">
            <v>เชียงใหม่ 3</v>
          </cell>
          <cell r="N981">
            <v>8</v>
          </cell>
          <cell r="O981" t="str">
            <v>ธนาคารประชาชน</v>
          </cell>
          <cell r="P981" t="str">
            <v>1.บุคคลค้ำประกัน</v>
          </cell>
          <cell r="Q981">
            <v>55000</v>
          </cell>
          <cell r="R981">
            <v>5979.04</v>
          </cell>
          <cell r="S981" t="str">
            <v>จังหวัดฮอด</v>
          </cell>
          <cell r="T981" t="str">
            <v>ผบ257</v>
          </cell>
          <cell r="U981">
            <v>2560</v>
          </cell>
          <cell r="V981" t="str">
            <v>ผบ260</v>
          </cell>
          <cell r="W981">
            <v>2560</v>
          </cell>
          <cell r="X981">
            <v>23</v>
          </cell>
          <cell r="Y981">
            <v>6</v>
          </cell>
          <cell r="Z981">
            <v>2559</v>
          </cell>
          <cell r="AA981">
            <v>14</v>
          </cell>
          <cell r="AB981">
            <v>6</v>
          </cell>
          <cell r="AC981">
            <v>2560</v>
          </cell>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นางธัญญรัตน์ คำแห่</v>
          </cell>
          <cell r="BU981">
            <v>8237599010210</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t="str">
            <v>นางธัญญรัตน์ คำแห่</v>
          </cell>
          <cell r="CE981"/>
          <cell r="CF981"/>
          <cell r="CG981"/>
          <cell r="CH981"/>
          <cell r="CI981"/>
          <cell r="CJ981"/>
          <cell r="CK981"/>
          <cell r="CL981"/>
          <cell r="CM981"/>
          <cell r="CN981"/>
          <cell r="CO981"/>
          <cell r="CP981"/>
        </row>
        <row r="982">
          <cell r="B982">
            <v>2457</v>
          </cell>
          <cell r="C982">
            <v>1609</v>
          </cell>
          <cell r="D982">
            <v>25</v>
          </cell>
          <cell r="E982">
            <v>1</v>
          </cell>
          <cell r="F982">
            <v>2567</v>
          </cell>
          <cell r="G982">
            <v>800021574465</v>
          </cell>
          <cell r="H982" t="str">
            <v>นาง</v>
          </cell>
          <cell r="I982" t="str">
            <v>แสงจันทร์</v>
          </cell>
          <cell r="J982" t="str">
            <v>วิมาลา</v>
          </cell>
          <cell r="K982">
            <v>3501600100732</v>
          </cell>
          <cell r="L982" t="str">
            <v>ฮอด</v>
          </cell>
          <cell r="M982" t="str">
            <v>เชียงใหม่ 3</v>
          </cell>
          <cell r="N982">
            <v>8</v>
          </cell>
          <cell r="O982" t="str">
            <v>ธนาคารประชาชน</v>
          </cell>
          <cell r="P982" t="str">
            <v>1.บุคคลค้ำประกัน</v>
          </cell>
          <cell r="Q982">
            <v>37628.76</v>
          </cell>
          <cell r="R982">
            <v>13553.68</v>
          </cell>
          <cell r="S982" t="str">
            <v>จังหวัดฮอด</v>
          </cell>
          <cell r="T982" t="str">
            <v>ผบ1060</v>
          </cell>
          <cell r="U982">
            <v>2562</v>
          </cell>
          <cell r="V982" t="str">
            <v>ผบ1188</v>
          </cell>
          <cell r="W982">
            <v>2562</v>
          </cell>
          <cell r="X982"/>
          <cell r="Y982"/>
          <cell r="Z982"/>
          <cell r="AA982">
            <v>19</v>
          </cell>
          <cell r="AB982">
            <v>11</v>
          </cell>
          <cell r="AC982">
            <v>2562</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นางแสงจันทร์ วิมาลา</v>
          </cell>
          <cell r="BU982">
            <v>823758010717</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t="str">
            <v>นางแสงจันทร์ วิมาลา</v>
          </cell>
          <cell r="CE982"/>
          <cell r="CF982"/>
          <cell r="CG982"/>
          <cell r="CH982"/>
          <cell r="CI982"/>
          <cell r="CJ982"/>
          <cell r="CK982"/>
          <cell r="CL982"/>
          <cell r="CM982"/>
          <cell r="CN982"/>
          <cell r="CO982"/>
          <cell r="CP982"/>
        </row>
        <row r="983">
          <cell r="B983">
            <v>2458</v>
          </cell>
          <cell r="C983">
            <v>1610</v>
          </cell>
          <cell r="D983">
            <v>25</v>
          </cell>
          <cell r="E983">
            <v>1</v>
          </cell>
          <cell r="F983">
            <v>2567</v>
          </cell>
          <cell r="G983">
            <v>800026585599</v>
          </cell>
          <cell r="H983" t="str">
            <v>นาง</v>
          </cell>
          <cell r="I983" t="str">
            <v>วิลาวัลย์</v>
          </cell>
          <cell r="J983" t="str">
            <v>เจริญสุข</v>
          </cell>
          <cell r="K983">
            <v>3501600010989</v>
          </cell>
          <cell r="L983" t="str">
            <v>ฮอด</v>
          </cell>
          <cell r="M983" t="str">
            <v xml:space="preserve">เชียงใหม่ 3 </v>
          </cell>
          <cell r="N983">
            <v>8</v>
          </cell>
          <cell r="O983" t="str">
            <v>ธนาคารประชาชน</v>
          </cell>
          <cell r="P983" t="str">
            <v>1.บุคคลค้ำประกัน</v>
          </cell>
          <cell r="Q983">
            <v>164572</v>
          </cell>
          <cell r="R983">
            <v>19668.18</v>
          </cell>
          <cell r="S983" t="str">
            <v>จังหวัดฮอด</v>
          </cell>
          <cell r="T983" t="str">
            <v>ผบ749</v>
          </cell>
          <cell r="U983">
            <v>2558</v>
          </cell>
          <cell r="V983" t="str">
            <v>ผบ1140</v>
          </cell>
          <cell r="W983">
            <v>2559</v>
          </cell>
          <cell r="X983">
            <v>7</v>
          </cell>
          <cell r="Y983">
            <v>3</v>
          </cell>
          <cell r="Z983">
            <v>2559</v>
          </cell>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นางวิลาวัลย์ เจริญสุข</v>
          </cell>
          <cell r="BU983">
            <v>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นางวิลาวัลย์ เจริญสุข</v>
          </cell>
          <cell r="CE983"/>
          <cell r="CF983"/>
          <cell r="CG983"/>
          <cell r="CH983"/>
          <cell r="CI983"/>
          <cell r="CJ983"/>
          <cell r="CK983"/>
          <cell r="CL983"/>
          <cell r="CM983"/>
          <cell r="CN983"/>
          <cell r="CO983"/>
          <cell r="CP983"/>
        </row>
        <row r="984">
          <cell r="B984">
            <v>2459</v>
          </cell>
          <cell r="C984">
            <v>1611</v>
          </cell>
          <cell r="D984">
            <v>25</v>
          </cell>
          <cell r="E984">
            <v>1</v>
          </cell>
          <cell r="F984">
            <v>2567</v>
          </cell>
          <cell r="G984">
            <v>800040378435</v>
          </cell>
          <cell r="H984" t="str">
            <v>นาย</v>
          </cell>
          <cell r="I984" t="str">
            <v>วิทยา</v>
          </cell>
          <cell r="J984" t="str">
            <v>คำมาวัน</v>
          </cell>
          <cell r="K984">
            <v>3500200821253</v>
          </cell>
          <cell r="L984" t="str">
            <v>ฮอด</v>
          </cell>
          <cell r="M984" t="str">
            <v>เชียงใหม่ 3</v>
          </cell>
          <cell r="N984">
            <v>8</v>
          </cell>
          <cell r="O984" t="str">
            <v>ธนาคารประชาชน</v>
          </cell>
          <cell r="P984" t="str">
            <v>1.บุคคลค้ำประกัน</v>
          </cell>
          <cell r="Q984">
            <v>31652</v>
          </cell>
          <cell r="R984">
            <v>5073.4799999999996</v>
          </cell>
          <cell r="S984" t="str">
            <v>จังหวัดฮอด</v>
          </cell>
          <cell r="T984" t="str">
            <v>ผบ258</v>
          </cell>
          <cell r="U984">
            <v>2560</v>
          </cell>
          <cell r="V984" t="str">
            <v>ผบ335</v>
          </cell>
          <cell r="W984">
            <v>2560</v>
          </cell>
          <cell r="X984"/>
          <cell r="Y984"/>
          <cell r="Z984"/>
          <cell r="AA984">
            <v>25</v>
          </cell>
          <cell r="AB984">
            <v>7</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นายวิทยา คำมาวัน</v>
          </cell>
          <cell r="BU984">
            <v>0</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t="str">
            <v>นายวิทยา คำมาวัน</v>
          </cell>
          <cell r="CE984"/>
          <cell r="CF984"/>
          <cell r="CG984"/>
          <cell r="CH984"/>
          <cell r="CI984"/>
          <cell r="CJ984"/>
          <cell r="CK984"/>
          <cell r="CL984"/>
          <cell r="CM984"/>
          <cell r="CN984"/>
          <cell r="CO984"/>
          <cell r="CP984"/>
        </row>
        <row r="985">
          <cell r="B985">
            <v>2460</v>
          </cell>
          <cell r="C985">
            <v>1612</v>
          </cell>
          <cell r="D985">
            <v>25</v>
          </cell>
          <cell r="E985">
            <v>1</v>
          </cell>
          <cell r="F985">
            <v>2567</v>
          </cell>
          <cell r="G985">
            <v>800027345639</v>
          </cell>
          <cell r="H985" t="str">
            <v>นางสาว
นาย</v>
          </cell>
          <cell r="I985" t="str">
            <v>ปีย์วรา
จักรกริศน์</v>
          </cell>
          <cell r="J985" t="str">
            <v>ปราบไพรี
ปราบไพรี</v>
          </cell>
          <cell r="K985" t="str">
            <v>3 6105 00141 43 5
3 5099 00112 74 1</v>
          </cell>
          <cell r="L985" t="str">
            <v>ฮอด</v>
          </cell>
          <cell r="M985" t="str">
            <v>เชียงใหม่ 3</v>
          </cell>
          <cell r="N985">
            <v>8</v>
          </cell>
          <cell r="O985" t="str">
            <v>เคหะ</v>
          </cell>
          <cell r="P985" t="str">
            <v>2.หลักทรัพย์ค้ำประกัน</v>
          </cell>
          <cell r="Q985">
            <v>1443563.36</v>
          </cell>
          <cell r="R985">
            <v>200386.23</v>
          </cell>
          <cell r="S985" t="str">
            <v>จังหวัดเชียงใหม่</v>
          </cell>
          <cell r="T985" t="str">
            <v>ผบ1847</v>
          </cell>
          <cell r="U985">
            <v>2558</v>
          </cell>
          <cell r="V985" t="str">
            <v>ผบ2331</v>
          </cell>
          <cell r="W985">
            <v>2558</v>
          </cell>
          <cell r="X985">
            <v>16</v>
          </cell>
          <cell r="Y985">
            <v>11</v>
          </cell>
          <cell r="Z985">
            <v>2558</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นางสาว
นายปีย์วรา
จักรกริศน์ ปราบไพรี
ปราบไพรี</v>
          </cell>
          <cell r="BU985">
            <v>823758010346</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นางสาว
นายปีย์วรา
จักรกริศน์ ปราบไพรี
ปราบไพรี</v>
          </cell>
          <cell r="CE985"/>
          <cell r="CF985"/>
          <cell r="CG985"/>
          <cell r="CH985"/>
          <cell r="CI985"/>
          <cell r="CJ985"/>
          <cell r="CK985"/>
          <cell r="CL985"/>
          <cell r="CM985"/>
          <cell r="CN985"/>
          <cell r="CO985"/>
          <cell r="CP985"/>
        </row>
        <row r="986">
          <cell r="B986">
            <v>2461</v>
          </cell>
          <cell r="C986">
            <v>1613</v>
          </cell>
          <cell r="D986">
            <v>25</v>
          </cell>
          <cell r="E986">
            <v>21</v>
          </cell>
          <cell r="F986">
            <v>2567</v>
          </cell>
          <cell r="G986">
            <v>800008446372</v>
          </cell>
          <cell r="H986" t="str">
            <v>นาย</v>
          </cell>
          <cell r="I986" t="str">
            <v>พิชิต</v>
          </cell>
          <cell r="J986" t="str">
            <v>สิงหราชโยคี</v>
          </cell>
          <cell r="K986">
            <v>3500200133179</v>
          </cell>
          <cell r="L986" t="str">
            <v>ฮอด</v>
          </cell>
          <cell r="M986" t="str">
            <v>เชียงใหม่ 3</v>
          </cell>
          <cell r="N986">
            <v>8</v>
          </cell>
          <cell r="O986" t="str">
            <v>สวัสดิการ</v>
          </cell>
          <cell r="P986" t="str">
            <v>1.บุคคลค้ำประกัน</v>
          </cell>
          <cell r="Q986">
            <v>81527.55</v>
          </cell>
          <cell r="R986">
            <v>66018.399999999994</v>
          </cell>
          <cell r="S986" t="str">
            <v>จังหวัดฮอด</v>
          </cell>
          <cell r="T986" t="str">
            <v>ผบE650</v>
          </cell>
          <cell r="U986">
            <v>2564</v>
          </cell>
          <cell r="V986" t="str">
            <v>ผบE53</v>
          </cell>
          <cell r="W986">
            <v>2565</v>
          </cell>
          <cell r="X986">
            <v>25</v>
          </cell>
          <cell r="Y986">
            <v>1</v>
          </cell>
          <cell r="Z986">
            <v>2565</v>
          </cell>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นายพิชิต สิงหราชโยคี</v>
          </cell>
          <cell r="BU986">
            <v>823759010511</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นายพิชิต สิงหราชโยคี</v>
          </cell>
          <cell r="CE986"/>
          <cell r="CF986"/>
          <cell r="CG986"/>
          <cell r="CH986"/>
          <cell r="CI986"/>
          <cell r="CJ986"/>
          <cell r="CK986"/>
          <cell r="CL986"/>
          <cell r="CM986"/>
          <cell r="CN986"/>
          <cell r="CO986"/>
          <cell r="CP986"/>
        </row>
        <row r="987">
          <cell r="B987">
            <v>2462</v>
          </cell>
          <cell r="C987">
            <v>1614</v>
          </cell>
          <cell r="D987">
            <v>25</v>
          </cell>
          <cell r="E987">
            <v>1</v>
          </cell>
          <cell r="F987">
            <v>2567</v>
          </cell>
          <cell r="G987">
            <v>800038602176</v>
          </cell>
          <cell r="H987" t="str">
            <v>นาย</v>
          </cell>
          <cell r="I987" t="str">
            <v>คงศักดิ์</v>
          </cell>
          <cell r="J987" t="str">
            <v>จันทร์เขียว</v>
          </cell>
          <cell r="K987">
            <v>1509900145295</v>
          </cell>
          <cell r="L987" t="str">
            <v>ฮอด</v>
          </cell>
          <cell r="M987" t="str">
            <v>เชียงใหม่ 3</v>
          </cell>
          <cell r="N987">
            <v>8</v>
          </cell>
          <cell r="O987" t="str">
            <v>ธนาคารประชาชน</v>
          </cell>
          <cell r="P987" t="str">
            <v>1.บุคคลค้ำประกัน</v>
          </cell>
          <cell r="Q987">
            <v>56197.94</v>
          </cell>
          <cell r="R987">
            <v>24348.62</v>
          </cell>
          <cell r="S987" t="str">
            <v>จังหวัดฮอด</v>
          </cell>
          <cell r="T987" t="str">
            <v>ผบE188</v>
          </cell>
          <cell r="U987">
            <v>2563</v>
          </cell>
          <cell r="V987" t="str">
            <v>ผบE320</v>
          </cell>
          <cell r="W987">
            <v>2563</v>
          </cell>
          <cell r="X987">
            <v>9</v>
          </cell>
          <cell r="Y987">
            <v>9</v>
          </cell>
          <cell r="Z987">
            <v>2563</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นายคงศักดิ์ จันทร์เขียว</v>
          </cell>
          <cell r="BU987">
            <v>883263011175</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t="str">
            <v>นายคงศักดิ์ จันทร์เขียว</v>
          </cell>
          <cell r="CE987"/>
          <cell r="CF987"/>
          <cell r="CG987"/>
          <cell r="CH987"/>
          <cell r="CI987"/>
          <cell r="CJ987"/>
          <cell r="CK987"/>
          <cell r="CL987"/>
          <cell r="CM987"/>
          <cell r="CN987"/>
          <cell r="CO987"/>
          <cell r="CP987"/>
        </row>
        <row r="988">
          <cell r="B988">
            <v>2463</v>
          </cell>
          <cell r="C988">
            <v>1615</v>
          </cell>
          <cell r="D988">
            <v>25</v>
          </cell>
          <cell r="E988">
            <v>1</v>
          </cell>
          <cell r="F988">
            <v>2567</v>
          </cell>
          <cell r="G988">
            <v>800066721419</v>
          </cell>
          <cell r="H988" t="str">
            <v>นาย</v>
          </cell>
          <cell r="I988" t="str">
            <v>อินสม</v>
          </cell>
          <cell r="J988" t="str">
            <v>สร้อยฟ้า</v>
          </cell>
          <cell r="K988">
            <v>3501600163912</v>
          </cell>
          <cell r="L988" t="str">
            <v>ฮอด</v>
          </cell>
          <cell r="M988" t="str">
            <v>เชียงใหม่ 3</v>
          </cell>
          <cell r="N988">
            <v>8</v>
          </cell>
          <cell r="O988" t="str">
            <v>พัฒนาองค์กรชุมชน (รายบุคคล)</v>
          </cell>
          <cell r="P988" t="str">
            <v>1.บุคคลค้ำประกัน</v>
          </cell>
          <cell r="Q988">
            <v>95609.94</v>
          </cell>
          <cell r="R988">
            <v>20934.009999999998</v>
          </cell>
          <cell r="S988" t="str">
            <v>จังหวัดฮอด</v>
          </cell>
          <cell r="T988" t="str">
            <v>ผบE186</v>
          </cell>
          <cell r="U988">
            <v>2563</v>
          </cell>
          <cell r="V988" t="str">
            <v>ผบE319</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ยกเลิกสืบทรัพย์ เนื่องจากชำระหนี้ปิดบัญชี 10/6/2567</v>
          </cell>
          <cell r="BC988"/>
          <cell r="BD988"/>
          <cell r="BE988"/>
          <cell r="BF988"/>
          <cell r="BG988"/>
          <cell r="BH988"/>
          <cell r="BI988"/>
          <cell r="BJ988"/>
          <cell r="BK988"/>
          <cell r="BL988"/>
          <cell r="BM988"/>
          <cell r="BN988"/>
          <cell r="BO988"/>
          <cell r="BP988"/>
          <cell r="BQ988"/>
          <cell r="BR988"/>
          <cell r="BS988"/>
          <cell r="BT988" t="str">
            <v>นายอินสม สร้อยฟ้า</v>
          </cell>
          <cell r="BU988">
            <v>883263011078</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นายอินสม สร้อยฟ้า</v>
          </cell>
          <cell r="CE988"/>
          <cell r="CF988"/>
          <cell r="CG988"/>
          <cell r="CH988"/>
          <cell r="CI988"/>
          <cell r="CJ988"/>
          <cell r="CK988"/>
          <cell r="CL988"/>
          <cell r="CM988"/>
          <cell r="CN988"/>
          <cell r="CO988"/>
          <cell r="CP988"/>
        </row>
        <row r="989">
          <cell r="B989">
            <v>2464</v>
          </cell>
          <cell r="C989">
            <v>1616</v>
          </cell>
          <cell r="D989">
            <v>25</v>
          </cell>
          <cell r="E989">
            <v>1</v>
          </cell>
          <cell r="F989">
            <v>2567</v>
          </cell>
          <cell r="G989">
            <v>856250004467</v>
          </cell>
          <cell r="H989" t="str">
            <v>นาย</v>
          </cell>
          <cell r="I989" t="str">
            <v>บุญทา</v>
          </cell>
          <cell r="J989" t="str">
            <v>สุยะใหญ่</v>
          </cell>
          <cell r="K989">
            <v>3510101088159</v>
          </cell>
          <cell r="L989" t="str">
            <v>ฮอด</v>
          </cell>
          <cell r="M989" t="str">
            <v>เชียงใหม่ 3</v>
          </cell>
          <cell r="N989">
            <v>8</v>
          </cell>
          <cell r="O989" t="str">
            <v>วิทยฐานะ</v>
          </cell>
          <cell r="P989" t="str">
            <v>1.บุคคลค้ำประกัน</v>
          </cell>
          <cell r="Q989">
            <v>122344.76</v>
          </cell>
          <cell r="R989">
            <v>14886.83</v>
          </cell>
          <cell r="S989" t="str">
            <v>จังหวัดฮอด</v>
          </cell>
          <cell r="T989" t="str">
            <v>ผบ1405</v>
          </cell>
          <cell r="U989">
            <v>2559</v>
          </cell>
          <cell r="V989" t="str">
            <v>ผบ78</v>
          </cell>
          <cell r="W989">
            <v>2560</v>
          </cell>
          <cell r="X989">
            <v>9</v>
          </cell>
          <cell r="Y989">
            <v>9</v>
          </cell>
          <cell r="Z989">
            <v>2563</v>
          </cell>
          <cell r="AA989">
            <v>16</v>
          </cell>
          <cell r="AB989">
            <v>2</v>
          </cell>
          <cell r="AC989">
            <v>2560</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นายบุญทา สุยะใหญ่</v>
          </cell>
          <cell r="BU989">
            <v>823759010205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นายบุญทา สุยะใหญ่</v>
          </cell>
          <cell r="CE989"/>
          <cell r="CF989"/>
          <cell r="CG989"/>
          <cell r="CH989"/>
          <cell r="CI989"/>
          <cell r="CJ989"/>
          <cell r="CK989"/>
          <cell r="CL989"/>
          <cell r="CM989"/>
          <cell r="CN989"/>
          <cell r="CO989"/>
          <cell r="CP989"/>
        </row>
        <row r="990">
          <cell r="B990">
            <v>2465</v>
          </cell>
          <cell r="C990">
            <v>1617</v>
          </cell>
          <cell r="D990">
            <v>25</v>
          </cell>
          <cell r="E990">
            <v>1</v>
          </cell>
          <cell r="F990">
            <v>2567</v>
          </cell>
          <cell r="G990">
            <v>800075295986</v>
          </cell>
          <cell r="H990" t="str">
            <v>นางสาว</v>
          </cell>
          <cell r="I990" t="str">
            <v>เนรัญชรา</v>
          </cell>
          <cell r="J990" t="str">
            <v>จันทราศรี</v>
          </cell>
          <cell r="K990">
            <v>3501600014097</v>
          </cell>
          <cell r="L990" t="str">
            <v>ฮอด</v>
          </cell>
          <cell r="M990" t="str">
            <v>เชียงใหม่ 3</v>
          </cell>
          <cell r="N990">
            <v>8</v>
          </cell>
          <cell r="O990" t="str">
            <v>ธนาคารประชาชน</v>
          </cell>
          <cell r="P990" t="str">
            <v>1.บุคคลค้ำประกัน</v>
          </cell>
          <cell r="Q990">
            <v>52318.77</v>
          </cell>
          <cell r="R990">
            <v>20213.34</v>
          </cell>
          <cell r="S990" t="str">
            <v>จังหวัดฮอด</v>
          </cell>
          <cell r="T990" t="str">
            <v>ผบE55</v>
          </cell>
          <cell r="U990">
            <v>2566</v>
          </cell>
          <cell r="V990" t="str">
            <v>ผบE327</v>
          </cell>
          <cell r="W990">
            <v>2566</v>
          </cell>
          <cell r="X990">
            <v>9</v>
          </cell>
          <cell r="Y990">
            <v>9</v>
          </cell>
          <cell r="Z990">
            <v>2563</v>
          </cell>
          <cell r="AA990">
            <v>24</v>
          </cell>
          <cell r="AB990">
            <v>4</v>
          </cell>
          <cell r="AC990">
            <v>2566</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นางสาวเนรัญชรา จันทราศรี</v>
          </cell>
          <cell r="BU990">
            <v>883263011713</v>
          </cell>
          <cell r="BV990"/>
          <cell r="BW990"/>
          <cell r="BX990"/>
          <cell r="BY990"/>
          <cell r="BZ990"/>
          <cell r="CA990"/>
          <cell r="CB990"/>
          <cell r="CC990"/>
          <cell r="CD990" t="str">
            <v>นางสาวเนรัญชรา จันทราศรี</v>
          </cell>
          <cell r="CE990"/>
          <cell r="CF990"/>
          <cell r="CG990"/>
          <cell r="CH990"/>
          <cell r="CI990"/>
          <cell r="CJ990"/>
          <cell r="CK990"/>
          <cell r="CL990"/>
          <cell r="CM990"/>
          <cell r="CN990"/>
          <cell r="CO990"/>
          <cell r="CP990"/>
        </row>
        <row r="991">
          <cell r="B991">
            <v>2466</v>
          </cell>
          <cell r="C991">
            <v>1618</v>
          </cell>
          <cell r="D991">
            <v>25</v>
          </cell>
          <cell r="E991">
            <v>1</v>
          </cell>
          <cell r="F991">
            <v>2567</v>
          </cell>
          <cell r="G991">
            <v>800072853214</v>
          </cell>
          <cell r="H991" t="str">
            <v>นาง</v>
          </cell>
          <cell r="I991" t="str">
            <v>สิงห์แก้ว</v>
          </cell>
          <cell r="J991" t="str">
            <v>แก้วคำ</v>
          </cell>
          <cell r="K991">
            <v>3501600031625</v>
          </cell>
          <cell r="L991" t="str">
            <v>ฮอด</v>
          </cell>
          <cell r="M991" t="str">
            <v>เชียงใหม่ 3</v>
          </cell>
          <cell r="N991">
            <v>8</v>
          </cell>
          <cell r="O991" t="str">
            <v>พัฒนาองค์กรชุมชน</v>
          </cell>
          <cell r="P991" t="str">
            <v>1.บุคคลค้ำประกัน</v>
          </cell>
          <cell r="Q991">
            <v>38097.58</v>
          </cell>
          <cell r="R991">
            <v>11286.52</v>
          </cell>
          <cell r="S991" t="str">
            <v>จังหวัดฮอด</v>
          </cell>
          <cell r="T991" t="str">
            <v>ผบE706</v>
          </cell>
          <cell r="U991">
            <v>2566</v>
          </cell>
          <cell r="V991" t="str">
            <v>ผบE973</v>
          </cell>
          <cell r="W991">
            <v>2566</v>
          </cell>
          <cell r="X991"/>
          <cell r="Y991"/>
          <cell r="Z991"/>
          <cell r="AA991">
            <v>22</v>
          </cell>
          <cell r="AB991">
            <v>8</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นางสิงห์แก้ว แก้วคำ</v>
          </cell>
          <cell r="BU991">
            <v>888166010162</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นางสิงห์แก้ว แก้วคำ</v>
          </cell>
          <cell r="CE991"/>
          <cell r="CF991"/>
          <cell r="CG991"/>
          <cell r="CH991"/>
          <cell r="CI991"/>
          <cell r="CJ991"/>
          <cell r="CK991"/>
          <cell r="CL991"/>
          <cell r="CM991"/>
          <cell r="CN991"/>
          <cell r="CO991"/>
          <cell r="CP991"/>
        </row>
        <row r="992">
          <cell r="B992">
            <v>2467</v>
          </cell>
          <cell r="C992">
            <v>1619</v>
          </cell>
          <cell r="D992">
            <v>25</v>
          </cell>
          <cell r="E992">
            <v>1</v>
          </cell>
          <cell r="F992">
            <v>2567</v>
          </cell>
          <cell r="G992">
            <v>800092000002</v>
          </cell>
          <cell r="H992" t="str">
            <v>นาย</v>
          </cell>
          <cell r="I992" t="str">
            <v>มานพ</v>
          </cell>
          <cell r="J992" t="str">
            <v>บุญหนัก</v>
          </cell>
          <cell r="K992">
            <v>3170400221776</v>
          </cell>
          <cell r="L992" t="str">
            <v>ฮอด</v>
          </cell>
          <cell r="M992" t="str">
            <v>เชียงใหม่ 3</v>
          </cell>
          <cell r="N992">
            <v>8</v>
          </cell>
          <cell r="O992" t="str">
            <v>ธนาคารประชาชน</v>
          </cell>
          <cell r="P992" t="str">
            <v>1.บุคคลค้ำประกัน</v>
          </cell>
          <cell r="Q992">
            <v>64038.49</v>
          </cell>
          <cell r="R992">
            <v>27593.18</v>
          </cell>
          <cell r="S992" t="str">
            <v>จังหวัดฮอด</v>
          </cell>
          <cell r="T992" t="str">
            <v>ผบE52</v>
          </cell>
          <cell r="U992">
            <v>2566</v>
          </cell>
          <cell r="V992" t="str">
            <v>ผบE326</v>
          </cell>
          <cell r="W992">
            <v>2566</v>
          </cell>
          <cell r="X992"/>
          <cell r="Y992"/>
          <cell r="Z992"/>
          <cell r="AA992">
            <v>20</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นายมานพ บุญหนัก</v>
          </cell>
          <cell r="BU992">
            <v>888165010701</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นายมานพ บุญหนัก</v>
          </cell>
          <cell r="CE992"/>
          <cell r="CF992"/>
          <cell r="CG992"/>
          <cell r="CH992"/>
          <cell r="CI992"/>
          <cell r="CJ992"/>
          <cell r="CK992"/>
          <cell r="CL992"/>
          <cell r="CM992"/>
          <cell r="CN992"/>
          <cell r="CO992"/>
          <cell r="CP992"/>
        </row>
        <row r="993">
          <cell r="B993">
            <v>2468</v>
          </cell>
          <cell r="C993">
            <v>1620</v>
          </cell>
          <cell r="D993">
            <v>25</v>
          </cell>
          <cell r="E993">
            <v>1</v>
          </cell>
          <cell r="F993">
            <v>2567</v>
          </cell>
          <cell r="G993">
            <v>800090340368</v>
          </cell>
          <cell r="H993" t="str">
            <v>นางสาว</v>
          </cell>
          <cell r="I993" t="str">
            <v>ตรียาภรณ์</v>
          </cell>
          <cell r="J993" t="str">
            <v>จำปาสิทธิ์</v>
          </cell>
          <cell r="K993">
            <v>3501600012531</v>
          </cell>
          <cell r="L993" t="str">
            <v>ฮอด</v>
          </cell>
          <cell r="M993" t="str">
            <v>เชียงใหม่ 3</v>
          </cell>
          <cell r="N993">
            <v>8</v>
          </cell>
          <cell r="O993" t="str">
            <v>ธนาคารประชาชน</v>
          </cell>
          <cell r="P993" t="str">
            <v>1.บุคคลค้ำประกัน</v>
          </cell>
          <cell r="Q993">
            <v>172723.24</v>
          </cell>
          <cell r="R993">
            <v>64329.5</v>
          </cell>
          <cell r="S993" t="str">
            <v>จังหวัดฮอด</v>
          </cell>
          <cell r="T993" t="str">
            <v>ผบE53</v>
          </cell>
          <cell r="U993">
            <v>2566</v>
          </cell>
          <cell r="V993" t="str">
            <v>ผบE320</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นางสาวตรียาภรณ์ จำปาสิทธิ์</v>
          </cell>
          <cell r="BU993">
            <v>888165010697</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A993"/>
          <cell r="CB993"/>
          <cell r="CC993" t="str">
            <v>ปฏิยุทธ์</v>
          </cell>
          <cell r="CD993" t="str">
            <v>นางสาวตรียาภรณ์ จำปาสิทธิ์</v>
          </cell>
          <cell r="CE993"/>
          <cell r="CF993"/>
          <cell r="CG993"/>
          <cell r="CH993"/>
          <cell r="CI993"/>
          <cell r="CJ993"/>
          <cell r="CK993"/>
          <cell r="CL993"/>
          <cell r="CM993"/>
          <cell r="CN993"/>
          <cell r="CO993"/>
          <cell r="CP993"/>
        </row>
        <row r="994">
          <cell r="B994">
            <v>2469</v>
          </cell>
          <cell r="C994">
            <v>1621</v>
          </cell>
          <cell r="D994">
            <v>25</v>
          </cell>
          <cell r="E994">
            <v>1</v>
          </cell>
          <cell r="F994">
            <v>2567</v>
          </cell>
          <cell r="G994">
            <v>800093520438</v>
          </cell>
          <cell r="H994" t="str">
            <v>นางสาว</v>
          </cell>
          <cell r="I994" t="str">
            <v>นริศญา</v>
          </cell>
          <cell r="J994" t="str">
            <v>ยศอิ</v>
          </cell>
          <cell r="K994">
            <v>1510300077487</v>
          </cell>
          <cell r="L994" t="str">
            <v>ฮอด</v>
          </cell>
          <cell r="M994" t="str">
            <v>เชียงใหม่ 3</v>
          </cell>
          <cell r="N994">
            <v>8</v>
          </cell>
          <cell r="O994" t="str">
            <v>แก้ไขหนี้ฯ</v>
          </cell>
          <cell r="P994" t="str">
            <v>1.บุคคลค้ำประกัน</v>
          </cell>
          <cell r="Q994">
            <v>21642.5</v>
          </cell>
          <cell r="R994">
            <v>7650.72</v>
          </cell>
          <cell r="S994" t="str">
            <v>จังหวัดฮอด</v>
          </cell>
          <cell r="T994" t="str">
            <v>ผบE50</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นางสาวนริศญา ยศอิ</v>
          </cell>
          <cell r="BU994">
            <v>888165010743</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นางสาวนริศญา ยศอิ</v>
          </cell>
          <cell r="CE994"/>
          <cell r="CF994"/>
          <cell r="CG994"/>
          <cell r="CH994"/>
          <cell r="CI994"/>
          <cell r="CJ994"/>
          <cell r="CK994"/>
          <cell r="CL994"/>
          <cell r="CM994"/>
          <cell r="CN994"/>
          <cell r="CO994"/>
          <cell r="CP994"/>
        </row>
        <row r="995">
          <cell r="B995">
            <v>2470</v>
          </cell>
          <cell r="C995">
            <v>1622</v>
          </cell>
          <cell r="D995">
            <v>25</v>
          </cell>
          <cell r="E995">
            <v>1</v>
          </cell>
          <cell r="F995">
            <v>2567</v>
          </cell>
          <cell r="G995">
            <v>800059510100</v>
          </cell>
          <cell r="H995" t="str">
            <v>นางสาว</v>
          </cell>
          <cell r="I995" t="str">
            <v>ณัฎฐวี</v>
          </cell>
          <cell r="J995" t="str">
            <v>มินทะนา</v>
          </cell>
          <cell r="K995">
            <v>1571200047773</v>
          </cell>
          <cell r="L995" t="str">
            <v>ฮอด</v>
          </cell>
          <cell r="M995" t="str">
            <v>เชียงใหม่ 3</v>
          </cell>
          <cell r="N995">
            <v>8</v>
          </cell>
          <cell r="O995" t="str">
            <v>ธนาคารประชาชน</v>
          </cell>
          <cell r="P995" t="str">
            <v>1.บุคคลค้ำประกัน</v>
          </cell>
          <cell r="Q995">
            <v>62943.839999999997</v>
          </cell>
          <cell r="R995">
            <v>19792.96</v>
          </cell>
          <cell r="S995" t="str">
            <v>จังหวัดฮอด</v>
          </cell>
          <cell r="T995" t="str">
            <v>ผบE345</v>
          </cell>
          <cell r="U995">
            <v>2566</v>
          </cell>
          <cell r="V995" t="str">
            <v>ผบE2895</v>
          </cell>
          <cell r="W995">
            <v>2566</v>
          </cell>
          <cell r="X995">
            <v>8</v>
          </cell>
          <cell r="Y995">
            <v>5</v>
          </cell>
          <cell r="Z995">
            <v>2566</v>
          </cell>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นางสาวณัฎฐวี มินทะนา</v>
          </cell>
          <cell r="BU995">
            <v>888165010699</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นางสาวณัฎฐวี มินทะนา</v>
          </cell>
          <cell r="CE995"/>
          <cell r="CF995"/>
          <cell r="CG995"/>
          <cell r="CH995"/>
          <cell r="CI995"/>
          <cell r="CJ995"/>
          <cell r="CK995"/>
          <cell r="CL995"/>
          <cell r="CM995"/>
          <cell r="CN995"/>
          <cell r="CO995"/>
          <cell r="CP995"/>
        </row>
        <row r="996">
          <cell r="B996">
            <v>2471</v>
          </cell>
          <cell r="C996">
            <v>1623</v>
          </cell>
          <cell r="D996">
            <v>25</v>
          </cell>
          <cell r="E996">
            <v>1</v>
          </cell>
          <cell r="F996">
            <v>2567</v>
          </cell>
          <cell r="G996">
            <v>800091607179</v>
          </cell>
          <cell r="H996" t="str">
            <v>นางสาว</v>
          </cell>
          <cell r="I996" t="str">
            <v>วริศรา</v>
          </cell>
          <cell r="J996" t="str">
            <v>อุปละ</v>
          </cell>
          <cell r="K996">
            <v>1509901564089</v>
          </cell>
          <cell r="L996" t="str">
            <v>ฮอด</v>
          </cell>
          <cell r="M996" t="str">
            <v>เชียงใหม่ 3</v>
          </cell>
          <cell r="N996">
            <v>8</v>
          </cell>
          <cell r="O996" t="str">
            <v>แก้ไขหนี้ฯ</v>
          </cell>
          <cell r="P996" t="str">
            <v>1.บุคคลค้ำประกัน</v>
          </cell>
          <cell r="Q996">
            <v>19297.5</v>
          </cell>
          <cell r="R996">
            <v>8309.84</v>
          </cell>
          <cell r="S996" t="str">
            <v>จังหวัดฮอด</v>
          </cell>
          <cell r="T996" t="str">
            <v>ผบE51</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26/04/67//ลงผล 20/5/67//รายงานผล20/5/67</v>
          </cell>
          <cell r="BC996"/>
          <cell r="BD996"/>
          <cell r="BE996"/>
          <cell r="BF996"/>
          <cell r="BG996"/>
          <cell r="BH996"/>
          <cell r="BI996"/>
          <cell r="BJ996"/>
          <cell r="BK996"/>
          <cell r="BL996"/>
          <cell r="BM996"/>
          <cell r="BN996"/>
          <cell r="BO996"/>
          <cell r="BP996"/>
          <cell r="BQ996"/>
          <cell r="BR996"/>
          <cell r="BS996"/>
          <cell r="BT996" t="str">
            <v>นางสาววริศรา อุปละ</v>
          </cell>
          <cell r="BU996">
            <v>888165010784</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t="str">
            <v>นางสาววริศรา อุปละ</v>
          </cell>
          <cell r="CE996"/>
          <cell r="CF996"/>
          <cell r="CG996"/>
          <cell r="CH996"/>
          <cell r="CI996"/>
          <cell r="CJ996"/>
          <cell r="CK996"/>
          <cell r="CL996">
            <v>243880</v>
          </cell>
          <cell r="CM996"/>
          <cell r="CN996"/>
          <cell r="CO996"/>
          <cell r="CP996"/>
        </row>
        <row r="997">
          <cell r="B997">
            <v>2472</v>
          </cell>
          <cell r="C997">
            <v>1624</v>
          </cell>
          <cell r="D997">
            <v>25</v>
          </cell>
          <cell r="E997">
            <v>1</v>
          </cell>
          <cell r="F997">
            <v>2567</v>
          </cell>
          <cell r="G997">
            <v>800066729776</v>
          </cell>
          <cell r="H997" t="str">
            <v>นาย</v>
          </cell>
          <cell r="I997" t="str">
            <v>ประชาญ</v>
          </cell>
          <cell r="J997" t="str">
            <v>นำสม</v>
          </cell>
          <cell r="K997">
            <v>3501600167586</v>
          </cell>
          <cell r="L997" t="str">
            <v>ฮอด</v>
          </cell>
          <cell r="M997" t="str">
            <v>เชียงใหม่ 3</v>
          </cell>
          <cell r="N997">
            <v>8</v>
          </cell>
          <cell r="O997" t="str">
            <v>พัฒนาองค์กรชุมชน</v>
          </cell>
          <cell r="P997" t="str">
            <v>1.บุคคลค้ำประกัน</v>
          </cell>
          <cell r="Q997">
            <v>69535.75</v>
          </cell>
          <cell r="R997">
            <v>23245.86</v>
          </cell>
          <cell r="S997" t="str">
            <v>จังหวัดฮอด</v>
          </cell>
          <cell r="T997" t="str">
            <v>ผบE58</v>
          </cell>
          <cell r="U997">
            <v>2566</v>
          </cell>
          <cell r="V997" t="str">
            <v>ผบE2895</v>
          </cell>
          <cell r="W997">
            <v>2566</v>
          </cell>
          <cell r="X997">
            <v>8</v>
          </cell>
          <cell r="Y997">
            <v>5</v>
          </cell>
          <cell r="Z997">
            <v>2566</v>
          </cell>
          <cell r="AA997">
            <v>24</v>
          </cell>
          <cell r="AB997">
            <v>4</v>
          </cell>
          <cell r="AC997">
            <v>2566</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นายประชาญ นำสม</v>
          </cell>
          <cell r="BU997">
            <v>888165010713</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t="str">
            <v>นายประชาญ นำสม</v>
          </cell>
          <cell r="CE997"/>
          <cell r="CF997"/>
          <cell r="CG997"/>
          <cell r="CH997"/>
          <cell r="CI997"/>
          <cell r="CJ997"/>
          <cell r="CK997"/>
          <cell r="CL997">
            <v>243880</v>
          </cell>
          <cell r="CM997"/>
          <cell r="CN997"/>
          <cell r="CO997"/>
          <cell r="CP997"/>
        </row>
        <row r="998">
          <cell r="B998">
            <v>2473</v>
          </cell>
          <cell r="C998">
            <v>1625</v>
          </cell>
          <cell r="D998">
            <v>25</v>
          </cell>
          <cell r="E998">
            <v>1</v>
          </cell>
          <cell r="F998">
            <v>2567</v>
          </cell>
          <cell r="G998">
            <v>800089733789</v>
          </cell>
          <cell r="H998" t="str">
            <v>นาย</v>
          </cell>
          <cell r="I998" t="str">
            <v>สุนทร</v>
          </cell>
          <cell r="J998" t="str">
            <v>อุทิศลาภผล</v>
          </cell>
          <cell r="K998">
            <v>2500300023539</v>
          </cell>
          <cell r="L998" t="str">
            <v>ฮอด</v>
          </cell>
          <cell r="M998" t="str">
            <v>เชียงใหม่ 3</v>
          </cell>
          <cell r="N998">
            <v>8</v>
          </cell>
          <cell r="O998" t="str">
            <v>แก้ไขหนี้ฯ</v>
          </cell>
          <cell r="P998" t="str">
            <v>1.บุคคลค้ำประกัน</v>
          </cell>
          <cell r="Q998">
            <v>41660</v>
          </cell>
          <cell r="R998">
            <v>3972.03</v>
          </cell>
          <cell r="S998" t="str">
            <v>จังหวัดฮอด</v>
          </cell>
          <cell r="T998" t="str">
            <v>ผบE197</v>
          </cell>
          <cell r="U998">
            <v>2563</v>
          </cell>
          <cell r="V998" t="str">
            <v>ผบE3244</v>
          </cell>
          <cell r="W998">
            <v>2563</v>
          </cell>
          <cell r="X998">
            <v>9</v>
          </cell>
          <cell r="Y998">
            <v>9</v>
          </cell>
          <cell r="Z998">
            <v>2563</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นายสุนทร อุทิศลาภผล</v>
          </cell>
          <cell r="BU998">
            <v>883263011092</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t="str">
            <v>นายสุนทร อุทิศลาภผล</v>
          </cell>
          <cell r="CE998"/>
          <cell r="CF998"/>
          <cell r="CG998"/>
          <cell r="CH998"/>
          <cell r="CI998"/>
          <cell r="CJ998"/>
          <cell r="CK998"/>
          <cell r="CL998">
            <v>243880</v>
          </cell>
          <cell r="CM998"/>
          <cell r="CN998"/>
          <cell r="CO998"/>
          <cell r="CP998"/>
        </row>
        <row r="999">
          <cell r="B999">
            <v>2474</v>
          </cell>
          <cell r="C999">
            <v>1626</v>
          </cell>
          <cell r="D999">
            <v>25</v>
          </cell>
          <cell r="E999">
            <v>1</v>
          </cell>
          <cell r="F999">
            <v>2567</v>
          </cell>
          <cell r="G999">
            <v>800089358017</v>
          </cell>
          <cell r="H999" t="str">
            <v>นาย</v>
          </cell>
          <cell r="I999" t="str">
            <v>สุบิน</v>
          </cell>
          <cell r="J999" t="str">
            <v>ทอสาร</v>
          </cell>
          <cell r="K999">
            <v>1509900656664</v>
          </cell>
          <cell r="L999" t="str">
            <v>ฮอด</v>
          </cell>
          <cell r="M999" t="str">
            <v>เชียงใหม่ 3</v>
          </cell>
          <cell r="N999">
            <v>8</v>
          </cell>
          <cell r="O999" t="str">
            <v>แก้ไขหนี้ฯ</v>
          </cell>
          <cell r="P999" t="str">
            <v>1.บุคคลค้ำประกัน</v>
          </cell>
          <cell r="Q999">
            <v>44162</v>
          </cell>
          <cell r="R999">
            <v>6468.73</v>
          </cell>
          <cell r="S999" t="str">
            <v>จังหวัดฮอด</v>
          </cell>
          <cell r="T999" t="str">
            <v>ผบE836</v>
          </cell>
          <cell r="U999">
            <v>2563</v>
          </cell>
          <cell r="V999" t="str">
            <v>ผบE1061</v>
          </cell>
          <cell r="W999">
            <v>2563</v>
          </cell>
          <cell r="X999"/>
          <cell r="Y999"/>
          <cell r="Z999"/>
          <cell r="AA999">
            <v>7</v>
          </cell>
          <cell r="AB999">
            <v>12</v>
          </cell>
          <cell r="AC999">
            <v>2563</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นายสุบิน ทอสาร</v>
          </cell>
          <cell r="BU999">
            <v>883263011090</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t="str">
            <v>นายสุบิน ทอสาร</v>
          </cell>
          <cell r="CE999"/>
          <cell r="CF999"/>
          <cell r="CG999"/>
          <cell r="CH999"/>
          <cell r="CI999"/>
          <cell r="CJ999"/>
          <cell r="CK999"/>
          <cell r="CL999">
            <v>243880</v>
          </cell>
          <cell r="CM999"/>
          <cell r="CN999"/>
          <cell r="CO999"/>
          <cell r="CP999"/>
        </row>
        <row r="1000">
          <cell r="B1000">
            <v>2475</v>
          </cell>
          <cell r="C1000">
            <v>1627</v>
          </cell>
          <cell r="D1000">
            <v>25</v>
          </cell>
          <cell r="E1000">
            <v>1</v>
          </cell>
          <cell r="F1000">
            <v>2567</v>
          </cell>
          <cell r="G1000">
            <v>80005146266</v>
          </cell>
          <cell r="H1000" t="str">
            <v>นาย</v>
          </cell>
          <cell r="I1000" t="str">
            <v>ธนกฤต</v>
          </cell>
          <cell r="J1000" t="str">
            <v>ธนันชัย</v>
          </cell>
          <cell r="K1000">
            <v>3501600181945</v>
          </cell>
          <cell r="L1000" t="str">
            <v>ฮอด</v>
          </cell>
          <cell r="M1000" t="str">
            <v>เชียงใหม่ 3</v>
          </cell>
          <cell r="N1000">
            <v>8</v>
          </cell>
          <cell r="O1000" t="str">
            <v>ธนาคารประชาชน</v>
          </cell>
          <cell r="P1000" t="str">
            <v>1.บุคคลค้ำประกัน</v>
          </cell>
          <cell r="Q1000">
            <v>101427.78</v>
          </cell>
          <cell r="R1000">
            <v>9789.56</v>
          </cell>
          <cell r="S1000" t="str">
            <v>จังหวัดฮอด</v>
          </cell>
          <cell r="T1000" t="str">
            <v>ผบE205</v>
          </cell>
          <cell r="U1000">
            <v>2563</v>
          </cell>
          <cell r="V1000" t="str">
            <v>ผบE334</v>
          </cell>
          <cell r="W1000">
            <v>2563</v>
          </cell>
          <cell r="X1000">
            <v>9</v>
          </cell>
          <cell r="Y1000">
            <v>9</v>
          </cell>
          <cell r="Z1000">
            <v>2563</v>
          </cell>
          <cell r="AA1000">
            <v>10</v>
          </cell>
          <cell r="AB1000">
            <v>9</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นายธนกฤต ธนันชัย</v>
          </cell>
          <cell r="BU1000">
            <v>883263011096</v>
          </cell>
          <cell r="BV1000" t="str">
            <v>นายชนัดกิจ บุญมา</v>
          </cell>
          <cell r="BW1000"/>
          <cell r="BX1000" t="str">
            <v>1-5016-00071-59-1</v>
          </cell>
          <cell r="BY1000"/>
          <cell r="BZ1000"/>
          <cell r="CA1000"/>
          <cell r="CB1000"/>
          <cell r="CC1000"/>
          <cell r="CD1000" t="str">
            <v>นายธนกฤต ธนันชัย</v>
          </cell>
          <cell r="CE1000"/>
          <cell r="CF1000"/>
          <cell r="CG1000"/>
          <cell r="CH1000"/>
          <cell r="CI1000"/>
          <cell r="CJ1000"/>
          <cell r="CK1000"/>
          <cell r="CL1000"/>
          <cell r="CM1000"/>
          <cell r="CN1000"/>
          <cell r="CO1000"/>
          <cell r="CP1000"/>
        </row>
        <row r="1001">
          <cell r="B1001">
            <v>2476</v>
          </cell>
          <cell r="C1001">
            <v>1628</v>
          </cell>
          <cell r="D1001">
            <v>25</v>
          </cell>
          <cell r="E1001">
            <v>1</v>
          </cell>
          <cell r="F1001">
            <v>2567</v>
          </cell>
          <cell r="G1001">
            <v>883263011089</v>
          </cell>
          <cell r="H1001" t="str">
            <v>นาย</v>
          </cell>
          <cell r="I1001" t="str">
            <v>อุทิศ</v>
          </cell>
          <cell r="J1001" t="str">
            <v>ทาหล้า</v>
          </cell>
          <cell r="K1001">
            <v>3501600202772</v>
          </cell>
          <cell r="L1001" t="str">
            <v>ฮอด</v>
          </cell>
          <cell r="M1001" t="str">
            <v>เชียงใหม่ 3</v>
          </cell>
          <cell r="N1001">
            <v>8</v>
          </cell>
          <cell r="O1001" t="str">
            <v>องค์กรชุมชน(รายบุคคล)</v>
          </cell>
          <cell r="P1001" t="str">
            <v>1.บุคคลค้ำประกัน</v>
          </cell>
          <cell r="Q1001">
            <v>40801.879999999997</v>
          </cell>
          <cell r="R1001">
            <v>13093.58</v>
          </cell>
          <cell r="S1001" t="str">
            <v>จังหวัดฮด</v>
          </cell>
          <cell r="T1001" t="str">
            <v>ผบE194</v>
          </cell>
          <cell r="U1001">
            <v>2563</v>
          </cell>
          <cell r="V1001" t="str">
            <v>ผบE322</v>
          </cell>
          <cell r="W1001">
            <v>2563</v>
          </cell>
          <cell r="X1001">
            <v>9</v>
          </cell>
          <cell r="Y1001">
            <v>9</v>
          </cell>
          <cell r="Z1001">
            <v>2563</v>
          </cell>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นายอุทิศ ทาหล้า</v>
          </cell>
          <cell r="BU1001">
            <v>883263011089</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t="str">
            <v>นายอุทิศ ทาหล้า</v>
          </cell>
          <cell r="CE1001"/>
          <cell r="CF1001"/>
          <cell r="CG1001"/>
          <cell r="CH1001"/>
          <cell r="CI1001"/>
          <cell r="CJ1001"/>
          <cell r="CK1001"/>
          <cell r="CL1001">
            <v>243880</v>
          </cell>
          <cell r="CM1001"/>
          <cell r="CN1001"/>
          <cell r="CO1001"/>
          <cell r="CP1001"/>
        </row>
        <row r="1002">
          <cell r="B1002">
            <v>2477</v>
          </cell>
          <cell r="C1002">
            <v>1629</v>
          </cell>
          <cell r="D1002">
            <v>25</v>
          </cell>
          <cell r="E1002">
            <v>1</v>
          </cell>
          <cell r="F1002">
            <v>2567</v>
          </cell>
          <cell r="G1002">
            <v>800087177864</v>
          </cell>
          <cell r="H1002" t="str">
            <v>นางสาว</v>
          </cell>
          <cell r="I1002" t="str">
            <v>พัชรินทร์</v>
          </cell>
          <cell r="J1002" t="str">
            <v>ณ วรรณติ๊บ</v>
          </cell>
          <cell r="K1002">
            <v>2501600024981</v>
          </cell>
          <cell r="L1002" t="str">
            <v>ฮอด</v>
          </cell>
          <cell r="M1002" t="str">
            <v>เชียงใหม่ 3</v>
          </cell>
          <cell r="N1002">
            <v>8</v>
          </cell>
          <cell r="O1002" t="str">
            <v>ธนาคารประชาชน</v>
          </cell>
          <cell r="P1002" t="str">
            <v>1.บุคคลค้ำประกัน</v>
          </cell>
          <cell r="Q1002">
            <v>43920.39</v>
          </cell>
          <cell r="R1002">
            <v>9175.02</v>
          </cell>
          <cell r="S1002" t="str">
            <v>จังหวัดฮอด</v>
          </cell>
          <cell r="T1002" t="str">
            <v>ผบE172</v>
          </cell>
          <cell r="U1002">
            <v>2563</v>
          </cell>
          <cell r="V1002" t="str">
            <v>ผบE2871</v>
          </cell>
          <cell r="W1002">
            <v>2563</v>
          </cell>
          <cell r="X1002"/>
          <cell r="Y1002"/>
          <cell r="Z1002"/>
          <cell r="AA1002">
            <v>3</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นางสาวพัชรินทร์ ณ วรรณติ๊บ</v>
          </cell>
          <cell r="BU1002">
            <v>883263011085</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t="str">
            <v>นางสาวพัชรินทร์ ณ วรรณติ๊บ</v>
          </cell>
          <cell r="CE1002"/>
          <cell r="CF1002"/>
          <cell r="CG1002"/>
          <cell r="CH1002"/>
          <cell r="CI1002"/>
          <cell r="CJ1002"/>
          <cell r="CK1002"/>
          <cell r="CL1002">
            <v>243880</v>
          </cell>
          <cell r="CM1002"/>
          <cell r="CN1002"/>
          <cell r="CO1002"/>
          <cell r="CP1002"/>
        </row>
        <row r="1003">
          <cell r="B1003">
            <v>2478</v>
          </cell>
          <cell r="C1003">
            <v>1630</v>
          </cell>
          <cell r="D1003">
            <v>25</v>
          </cell>
          <cell r="E1003">
            <v>1</v>
          </cell>
          <cell r="F1003">
            <v>2567</v>
          </cell>
          <cell r="G1003">
            <v>800026549744</v>
          </cell>
          <cell r="H1003" t="str">
            <v>นาย</v>
          </cell>
          <cell r="I1003" t="str">
            <v>บุญมี</v>
          </cell>
          <cell r="J1003" t="str">
            <v>ปุกคำ</v>
          </cell>
          <cell r="K1003" t="str">
            <v>3 5009 00941 32 4</v>
          </cell>
          <cell r="L1003" t="str">
            <v>ฝาง</v>
          </cell>
          <cell r="M1003" t="str">
            <v>เชียงใหม่ 2</v>
          </cell>
          <cell r="N1003">
            <v>8</v>
          </cell>
          <cell r="O1003" t="str">
            <v>ธนาคารประชาชน</v>
          </cell>
          <cell r="P1003" t="str">
            <v>1.บุคคลค้ำประกัน</v>
          </cell>
          <cell r="Q1003">
            <v>40801.879999999997</v>
          </cell>
          <cell r="R1003">
            <v>13093.58</v>
          </cell>
          <cell r="S1003" t="str">
            <v>จังหวัดฝาง</v>
          </cell>
          <cell r="T1003" t="str">
            <v>ผบ.601</v>
          </cell>
          <cell r="U1003">
            <v>2557</v>
          </cell>
          <cell r="V1003" t="str">
            <v>ผบ719</v>
          </cell>
          <cell r="W1003">
            <v>2557</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นายบุญมี ปุกคำ</v>
          </cell>
          <cell r="BU1003">
            <v>823857010025</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t="str">
            <v>นายบุญมี ปุกคำ</v>
          </cell>
          <cell r="CE1003"/>
          <cell r="CF1003"/>
          <cell r="CG1003"/>
          <cell r="CH1003"/>
          <cell r="CI1003"/>
          <cell r="CJ1003"/>
          <cell r="CK1003"/>
          <cell r="CL1003">
            <v>243880</v>
          </cell>
          <cell r="CM1003"/>
          <cell r="CN1003"/>
          <cell r="CO1003"/>
          <cell r="CP1003"/>
        </row>
        <row r="1004">
          <cell r="B1004">
            <v>2479</v>
          </cell>
          <cell r="C1004">
            <v>1631</v>
          </cell>
          <cell r="D1004">
            <v>25</v>
          </cell>
          <cell r="E1004">
            <v>1</v>
          </cell>
          <cell r="F1004">
            <v>2567</v>
          </cell>
          <cell r="G1004">
            <v>800026717614</v>
          </cell>
          <cell r="H1004" t="str">
            <v>นาง</v>
          </cell>
          <cell r="I1004" t="str">
            <v>กัลยกร</v>
          </cell>
          <cell r="J1004" t="str">
            <v>กันธิยะ</v>
          </cell>
          <cell r="K1004" t="str">
            <v>3 5009  00808 63 2</v>
          </cell>
          <cell r="L1004" t="str">
            <v>ฝาง</v>
          </cell>
          <cell r="M1004" t="str">
            <v>เชียงใหม่ 2</v>
          </cell>
          <cell r="N1004">
            <v>8</v>
          </cell>
          <cell r="O1004" t="str">
            <v>ธนาคารประชาชน</v>
          </cell>
          <cell r="P1004" t="str">
            <v>1.บุคคลค้ำประกัน</v>
          </cell>
          <cell r="Q1004">
            <v>43920.39</v>
          </cell>
          <cell r="R1004">
            <v>9175.02</v>
          </cell>
          <cell r="S1004" t="str">
            <v>จังหวัดฝาง</v>
          </cell>
          <cell r="T1004" t="str">
            <v>ผบ.855</v>
          </cell>
          <cell r="U1004">
            <v>2558</v>
          </cell>
          <cell r="V1004" t="str">
            <v>ผบ.96</v>
          </cell>
          <cell r="W1004">
            <v>2559</v>
          </cell>
          <cell r="X1004"/>
          <cell r="Y1004"/>
          <cell r="Z1004"/>
          <cell r="AA1004">
            <v>25</v>
          </cell>
          <cell r="AB1004">
            <v>2</v>
          </cell>
          <cell r="AC1004">
            <v>2559</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นางกัลยกร กันธิยะ</v>
          </cell>
          <cell r="BU1004">
            <v>823859010416</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t="str">
            <v>นางกัลยกร กันธิยะ</v>
          </cell>
          <cell r="CE1004"/>
          <cell r="CF1004"/>
          <cell r="CG1004"/>
          <cell r="CH1004"/>
          <cell r="CI1004"/>
          <cell r="CJ1004"/>
          <cell r="CK1004"/>
          <cell r="CL1004"/>
          <cell r="CM1004"/>
          <cell r="CN1004"/>
          <cell r="CO1004"/>
          <cell r="CP1004"/>
        </row>
        <row r="1005">
          <cell r="B1005">
            <v>2480</v>
          </cell>
          <cell r="C1005">
            <v>1632</v>
          </cell>
          <cell r="D1005"/>
          <cell r="E1005"/>
          <cell r="F1005"/>
          <cell r="G1005">
            <v>800030878352</v>
          </cell>
          <cell r="H1005" t="str">
            <v>นาย</v>
          </cell>
          <cell r="I1005" t="str">
            <v>สมัย</v>
          </cell>
          <cell r="J1005" t="str">
            <v>ดวงวิลัย</v>
          </cell>
          <cell r="K1005" t="str">
            <v>3 5010 00348 36 9</v>
          </cell>
          <cell r="L1005" t="str">
            <v>แม่อาย</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ผบ.169</v>
          </cell>
          <cell r="U1005">
            <v>2557</v>
          </cell>
          <cell r="V1005" t="str">
            <v>ผบ.359</v>
          </cell>
          <cell r="W1005">
            <v>2557</v>
          </cell>
          <cell r="X1005">
            <v>15</v>
          </cell>
          <cell r="Y1005">
            <v>7</v>
          </cell>
          <cell r="Z1005">
            <v>2557</v>
          </cell>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นายสมัย ดวงวิลัย</v>
          </cell>
          <cell r="BU1005">
            <v>823857010294</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นายสมัย ดวงวิลัย</v>
          </cell>
          <cell r="CE1005"/>
          <cell r="CF1005"/>
          <cell r="CG1005"/>
          <cell r="CH1005"/>
          <cell r="CI1005"/>
          <cell r="CJ1005"/>
          <cell r="CK1005"/>
          <cell r="CL1005"/>
          <cell r="CM1005"/>
          <cell r="CN1005"/>
          <cell r="CO1005"/>
          <cell r="CP1005"/>
        </row>
        <row r="1006">
          <cell r="B1006">
            <v>2481</v>
          </cell>
          <cell r="C1006">
            <v>1633</v>
          </cell>
          <cell r="D1006"/>
          <cell r="E1006"/>
          <cell r="F1006"/>
          <cell r="G1006">
            <v>800028200650</v>
          </cell>
          <cell r="H1006" t="str">
            <v>นางสาว</v>
          </cell>
          <cell r="I1006" t="str">
            <v>ศุภาพิชญ์</v>
          </cell>
          <cell r="J1006" t="str">
            <v>ศรีคงยศ</v>
          </cell>
          <cell r="K1006" t="str">
            <v>2 5009 00018 44 7</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ผบ.700</v>
          </cell>
          <cell r="U1006">
            <v>2557</v>
          </cell>
          <cell r="V1006" t="str">
            <v>ผบ.19</v>
          </cell>
          <cell r="W1006">
            <v>2558</v>
          </cell>
          <cell r="X1006">
            <v>28</v>
          </cell>
          <cell r="Y1006">
            <v>1</v>
          </cell>
          <cell r="Z1006">
            <v>2558</v>
          </cell>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นางสาวศุภาพิชญ์ ศรีคงยศ</v>
          </cell>
          <cell r="BU1006">
            <v>823857010446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นางสาวศุภาพิชญ์ ศรีคงยศ</v>
          </cell>
          <cell r="CE1006"/>
          <cell r="CF1006"/>
          <cell r="CG1006"/>
          <cell r="CH1006"/>
          <cell r="CI1006"/>
          <cell r="CJ1006"/>
          <cell r="CK1006"/>
          <cell r="CL1006"/>
          <cell r="CM1006"/>
          <cell r="CN1006"/>
          <cell r="CO1006"/>
          <cell r="CP1006"/>
        </row>
        <row r="1007">
          <cell r="B1007">
            <v>2482</v>
          </cell>
          <cell r="C1007">
            <v>1634</v>
          </cell>
          <cell r="D1007"/>
          <cell r="E1007"/>
          <cell r="F1007"/>
          <cell r="G1007">
            <v>800000964257</v>
          </cell>
          <cell r="H1007" t="str">
            <v>นางสาว</v>
          </cell>
          <cell r="I1007" t="str">
            <v>เครือวัลย์</v>
          </cell>
          <cell r="J1007" t="str">
            <v>ปัญญา</v>
          </cell>
          <cell r="K1007" t="str">
            <v>1 5009 00005 44 4</v>
          </cell>
          <cell r="L1007" t="str">
            <v>ฝาง</v>
          </cell>
          <cell r="M1007" t="str">
            <v>เชียงใหม่ 2</v>
          </cell>
          <cell r="N1007">
            <v>8</v>
          </cell>
          <cell r="O1007" t="str">
            <v>สินเชื่อแก้ไขหนี้สินภาคประชาชน</v>
          </cell>
          <cell r="P1007" t="str">
            <v>1.บุคคลค้ำประกัน</v>
          </cell>
          <cell r="Q1007"/>
          <cell r="R1007"/>
          <cell r="S1007" t="str">
            <v>จังหวัดฝาง</v>
          </cell>
          <cell r="T1007" t="str">
            <v>ผบ.748</v>
          </cell>
          <cell r="U1007">
            <v>2557</v>
          </cell>
          <cell r="V1007" t="str">
            <v>ผบ.874</v>
          </cell>
          <cell r="W1007">
            <v>2557</v>
          </cell>
          <cell r="X1007">
            <v>15</v>
          </cell>
          <cell r="Y1007">
            <v>7</v>
          </cell>
          <cell r="Z1007">
            <v>2557</v>
          </cell>
          <cell r="AA1007">
            <v>12</v>
          </cell>
          <cell r="AB1007">
            <v>12</v>
          </cell>
          <cell r="AC1007">
            <v>2557</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นางสาวเครือวัลย์ ปัญญา</v>
          </cell>
          <cell r="BU1007">
            <v>823857010674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นางสาวเครือวัลย์ ปัญญา</v>
          </cell>
          <cell r="CE1007"/>
          <cell r="CF1007"/>
          <cell r="CG1007"/>
          <cell r="CH1007"/>
          <cell r="CI1007"/>
          <cell r="CJ1007"/>
          <cell r="CK1007"/>
          <cell r="CL1007"/>
          <cell r="CM1007"/>
          <cell r="CN1007"/>
          <cell r="CO1007"/>
          <cell r="CP1007"/>
        </row>
        <row r="1008">
          <cell r="B1008">
            <v>2483</v>
          </cell>
          <cell r="C1008">
            <v>1635</v>
          </cell>
          <cell r="D1008">
            <v>25</v>
          </cell>
          <cell r="E1008">
            <v>1</v>
          </cell>
          <cell r="F1008">
            <v>2567</v>
          </cell>
          <cell r="G1008">
            <v>800034641038</v>
          </cell>
          <cell r="H1008" t="str">
            <v>นาง</v>
          </cell>
          <cell r="I1008" t="str">
            <v>เรณู</v>
          </cell>
          <cell r="J1008" t="str">
            <v>ยะวงค์</v>
          </cell>
          <cell r="K1008" t="str">
            <v>3 5017 00103 21 1</v>
          </cell>
          <cell r="L1008" t="str">
            <v>ดอยเต่า</v>
          </cell>
          <cell r="M1008" t="str">
            <v>เชียงใหม่ 3</v>
          </cell>
          <cell r="N1008">
            <v>8</v>
          </cell>
          <cell r="O1008" t="str">
            <v>องค์กรชุมชน</v>
          </cell>
          <cell r="P1008" t="str">
            <v>1.บุคคลค้ำประกัน</v>
          </cell>
          <cell r="Q1008"/>
          <cell r="R1008"/>
          <cell r="S1008" t="str">
            <v>จังหวัดฮอด</v>
          </cell>
          <cell r="T1008" t="str">
            <v>ผบE829</v>
          </cell>
          <cell r="U1008">
            <v>2564</v>
          </cell>
          <cell r="V1008" t="str">
            <v>ผบ908</v>
          </cell>
          <cell r="W1008">
            <v>2565</v>
          </cell>
          <cell r="X1008">
            <v>28</v>
          </cell>
          <cell r="Y1008">
            <v>1</v>
          </cell>
          <cell r="Z1008">
            <v>2558</v>
          </cell>
          <cell r="AA1008">
            <v>15</v>
          </cell>
          <cell r="AB1008">
            <v>2</v>
          </cell>
          <cell r="AC1008">
            <v>2565</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สืบทรัพย์ 21/05/67//ลงผล 23/5/67//รายงายผล25/5/67</v>
          </cell>
          <cell r="BC1008"/>
          <cell r="BD1008"/>
          <cell r="BE1008"/>
          <cell r="BF1008"/>
          <cell r="BG1008"/>
          <cell r="BH1008"/>
          <cell r="BI1008"/>
          <cell r="BJ1008"/>
          <cell r="BK1008"/>
          <cell r="BL1008"/>
          <cell r="BM1008"/>
          <cell r="BN1008"/>
          <cell r="BO1008"/>
          <cell r="BP1008"/>
          <cell r="BQ1008"/>
          <cell r="BR1008"/>
          <cell r="BS1008"/>
          <cell r="BT1008" t="str">
            <v>นางเรณู ยะวงค์</v>
          </cell>
          <cell r="BU1008">
            <v>823759010503</v>
          </cell>
          <cell r="BV1008"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8" t="str">
            <v>จำเลยที่ 1
คู่สมรสจำเลยที่ 1
จำเลยที่ 2
คู่สมรสจำเลยที่ 2
จำเลยที่ 3
คู่สมรสจำเลยที่ 3</v>
          </cell>
          <cell r="BX1008" t="str">
            <v>3-5017-00103-21-1
3-5017-00187-42-2
3-5017-00103-20-2
3-5013-00294-95-7
3-5017-00106-30-9
3-5017-00104-34-9</v>
          </cell>
          <cell r="BY10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8" t="str">
            <v>ไม่พบ</v>
          </cell>
          <cell r="CA1008"/>
          <cell r="CB1008">
            <v>6</v>
          </cell>
          <cell r="CC1008"/>
          <cell r="CD1008" t="str">
            <v>นางเรณู ยะวงค์</v>
          </cell>
          <cell r="CE1008"/>
          <cell r="CF1008"/>
          <cell r="CG1008"/>
          <cell r="CH1008"/>
          <cell r="CI1008"/>
          <cell r="CJ1008"/>
          <cell r="CK1008"/>
          <cell r="CL1008"/>
          <cell r="CM1008"/>
          <cell r="CN1008"/>
          <cell r="CO1008"/>
          <cell r="CP1008"/>
        </row>
        <row r="1009">
          <cell r="B1009">
            <v>2484</v>
          </cell>
          <cell r="C1009">
            <v>1636</v>
          </cell>
          <cell r="D1009">
            <v>25</v>
          </cell>
          <cell r="E1009">
            <v>1</v>
          </cell>
          <cell r="F1009">
            <v>2567</v>
          </cell>
          <cell r="G1009">
            <v>800036415464</v>
          </cell>
          <cell r="H1009" t="str">
            <v>นาย</v>
          </cell>
          <cell r="I1009" t="str">
            <v>พงษ์สนิท</v>
          </cell>
          <cell r="J1009" t="str">
            <v>มอยแก้ว</v>
          </cell>
          <cell r="K1009" t="str">
            <v>3 5017 00088 85 8</v>
          </cell>
          <cell r="L1009" t="str">
            <v>ดอยเต่า</v>
          </cell>
          <cell r="M1009" t="str">
            <v>เชียงใหม่ 3</v>
          </cell>
          <cell r="N1009">
            <v>8</v>
          </cell>
          <cell r="O1009" t="str">
            <v>พัฒนาองค์กร</v>
          </cell>
          <cell r="P1009" t="str">
            <v>1.บุคคลค้ำประกัน</v>
          </cell>
          <cell r="Q1009"/>
          <cell r="R1009"/>
          <cell r="S1009" t="str">
            <v>จังหวัดฮอด</v>
          </cell>
          <cell r="T1009" t="str">
            <v>ผบE564</v>
          </cell>
          <cell r="U1009">
            <v>2566</v>
          </cell>
          <cell r="V1009" t="str">
            <v>ผบE790</v>
          </cell>
          <cell r="W1009">
            <v>2566</v>
          </cell>
          <cell r="X1009"/>
          <cell r="Y1009"/>
          <cell r="Z1009"/>
          <cell r="AA1009">
            <v>11</v>
          </cell>
          <cell r="AB1009">
            <v>7</v>
          </cell>
          <cell r="AC1009">
            <v>2566</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7/05/67//ลงผล 27/5/67//</v>
          </cell>
          <cell r="BC1009"/>
          <cell r="BD1009"/>
          <cell r="BE1009"/>
          <cell r="BF1009"/>
          <cell r="BG1009"/>
          <cell r="BH1009"/>
          <cell r="BI1009"/>
          <cell r="BJ1009"/>
          <cell r="BK1009"/>
          <cell r="BL1009"/>
          <cell r="BM1009"/>
          <cell r="BN1009"/>
          <cell r="BO1009"/>
          <cell r="BP1009"/>
          <cell r="BQ1009"/>
          <cell r="BR1009"/>
          <cell r="BS1009"/>
          <cell r="BT1009" t="str">
            <v>นายพงษ์สนิท มอยแก้ว</v>
          </cell>
          <cell r="BU1009">
            <v>888166010046</v>
          </cell>
          <cell r="BV1009" t="str">
            <v>1.นายพงษ์สนิท มอยแก้ว
2.นางสาวดวงพร จันพระยา
3.นางเอื้อมพร สุยะเรือง
4.นายชัยวัฒน์ จันทร์แก้ว
5.นางสายทอง จันทร์แก้ว</v>
          </cell>
          <cell r="BW1009" t="str">
            <v>จำเลยที่ 1
คู่สมรสจำเลยที่ 1
จำเลยที่ 2
จำเลยที่ 3
คู่สมรสจำเลยที่ 3</v>
          </cell>
          <cell r="BX1009" t="str">
            <v xml:space="preserve">3-5017-00088-85-8
3-5017-00089-18-8
3-5017-00086-12-9
3-5016-00068-36-7
3-5017-00089-76-5
</v>
          </cell>
          <cell r="BY100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09" t="str">
            <v>พบ</v>
          </cell>
          <cell r="CA1009"/>
          <cell r="CB1009">
            <v>5</v>
          </cell>
          <cell r="CC1009"/>
          <cell r="CD1009" t="str">
            <v>นายพงษ์สนิท มอยแก้ว</v>
          </cell>
          <cell r="CE1009"/>
          <cell r="CF1009"/>
          <cell r="CG1009"/>
          <cell r="CH1009"/>
          <cell r="CI1009"/>
          <cell r="CJ1009"/>
          <cell r="CK1009"/>
          <cell r="CL1009"/>
          <cell r="CM1009"/>
          <cell r="CN1009"/>
          <cell r="CO1009"/>
          <cell r="CP1009"/>
        </row>
        <row r="1010">
          <cell r="B1010">
            <v>2485</v>
          </cell>
          <cell r="C1010">
            <v>1637</v>
          </cell>
          <cell r="D1010">
            <v>25</v>
          </cell>
          <cell r="E1010">
            <v>1</v>
          </cell>
          <cell r="F1010">
            <v>2567</v>
          </cell>
          <cell r="G1010">
            <v>800056997177</v>
          </cell>
          <cell r="H1010" t="str">
            <v>นาย</v>
          </cell>
          <cell r="I1010" t="str">
            <v>วรรณชัย</v>
          </cell>
          <cell r="J1010" t="str">
            <v>กาพย์ตุ้ม</v>
          </cell>
          <cell r="K1010" t="str">
            <v>3 5003 00041 91 8</v>
          </cell>
          <cell r="L1010" t="str">
            <v>แม่แจ่ม</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ผบE770</v>
          </cell>
          <cell r="U1010">
            <v>2565</v>
          </cell>
          <cell r="V1010" t="str">
            <v>ผบE853</v>
          </cell>
          <cell r="W1010">
            <v>2565</v>
          </cell>
          <cell r="X1010">
            <v>14</v>
          </cell>
          <cell r="Y1010">
            <v>11</v>
          </cell>
          <cell r="Z1010">
            <v>2565</v>
          </cell>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นายวรรณชัย กาพย์ตุ้ม</v>
          </cell>
          <cell r="BU1010">
            <v>0</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นายวรรณชัย กาพย์ตุ้ม</v>
          </cell>
          <cell r="CE1010"/>
          <cell r="CF1010"/>
          <cell r="CG1010"/>
          <cell r="CH1010"/>
          <cell r="CI1010"/>
          <cell r="CJ1010"/>
          <cell r="CK1010"/>
          <cell r="CL1010"/>
          <cell r="CM1010"/>
          <cell r="CN1010"/>
          <cell r="CO1010"/>
          <cell r="CP1010"/>
        </row>
        <row r="1011">
          <cell r="B1011">
            <v>2486</v>
          </cell>
          <cell r="C1011">
            <v>1638</v>
          </cell>
          <cell r="D1011">
            <v>25</v>
          </cell>
          <cell r="E1011">
            <v>1</v>
          </cell>
          <cell r="F1011">
            <v>2567</v>
          </cell>
          <cell r="G1011">
            <v>800062007706</v>
          </cell>
          <cell r="H1011" t="str">
            <v>นาง</v>
          </cell>
          <cell r="I1011" t="str">
            <v>อาภา</v>
          </cell>
          <cell r="J1011" t="str">
            <v>อินใจ</v>
          </cell>
          <cell r="K1011" t="str">
            <v>3 5003 00373 43 1</v>
          </cell>
          <cell r="L1011" t="str">
            <v>แม่แจ่ม</v>
          </cell>
          <cell r="M1011" t="str">
            <v>เชียงใหม่ 3</v>
          </cell>
          <cell r="N1011">
            <v>8</v>
          </cell>
          <cell r="O1011" t="str">
            <v>ธนาคารประชาชน</v>
          </cell>
          <cell r="P1011" t="str">
            <v>1.บุคคลค้ำประกัน</v>
          </cell>
          <cell r="Q1011"/>
          <cell r="R1011"/>
          <cell r="S1011" t="str">
            <v>จังหวัดฮอด</v>
          </cell>
          <cell r="T1011" t="str">
            <v>ผบE56</v>
          </cell>
          <cell r="U1011">
            <v>2566</v>
          </cell>
          <cell r="V1011" t="str">
            <v>ผบE322</v>
          </cell>
          <cell r="W1011">
            <v>2566</v>
          </cell>
          <cell r="X1011"/>
          <cell r="Y1011"/>
          <cell r="Z1011"/>
          <cell r="AA1011">
            <v>25</v>
          </cell>
          <cell r="AB1011">
            <v>4</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นางอาภา อินใจ</v>
          </cell>
          <cell r="BU1011">
            <v>883263010592</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นางอาภา อินใจ</v>
          </cell>
          <cell r="CE1011"/>
          <cell r="CF1011"/>
          <cell r="CG1011"/>
          <cell r="CH1011"/>
          <cell r="CI1011"/>
          <cell r="CJ1011"/>
          <cell r="CK1011"/>
          <cell r="CL1011"/>
          <cell r="CM1011"/>
          <cell r="CN1011"/>
          <cell r="CO1011"/>
          <cell r="CP1011"/>
        </row>
        <row r="1012">
          <cell r="B1012">
            <v>2487</v>
          </cell>
          <cell r="C1012">
            <v>1639</v>
          </cell>
          <cell r="D1012">
            <v>25</v>
          </cell>
          <cell r="E1012">
            <v>1</v>
          </cell>
          <cell r="F1012">
            <v>2567</v>
          </cell>
          <cell r="G1012">
            <v>800053960145</v>
          </cell>
          <cell r="H1012" t="str">
            <v>นาย</v>
          </cell>
          <cell r="I1012" t="str">
            <v>ชอบกัง</v>
          </cell>
          <cell r="J1012" t="str">
            <v>คมชายชาญ</v>
          </cell>
          <cell r="K1012" t="str">
            <v>5 5018 01070 27 6</v>
          </cell>
          <cell r="L1012" t="str">
            <v>อมก๋อย</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ผบ.1045</v>
          </cell>
          <cell r="U1012">
            <v>2562</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นายชอบกัง คมชายชาญ</v>
          </cell>
          <cell r="BU1012">
            <v>883262011641</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นายชอบกัง คมชายชาญ</v>
          </cell>
          <cell r="CE1012"/>
          <cell r="CF1012"/>
          <cell r="CG1012"/>
          <cell r="CH1012"/>
          <cell r="CI1012"/>
          <cell r="CJ1012"/>
          <cell r="CK1012"/>
          <cell r="CL1012"/>
          <cell r="CM1012"/>
          <cell r="CN1012"/>
          <cell r="CO1012"/>
          <cell r="CP1012"/>
        </row>
        <row r="1013">
          <cell r="B1013">
            <v>2488</v>
          </cell>
          <cell r="C1013">
            <v>1640</v>
          </cell>
          <cell r="D1013">
            <v>25</v>
          </cell>
          <cell r="E1013">
            <v>1</v>
          </cell>
          <cell r="F1013">
            <v>2567</v>
          </cell>
          <cell r="G1013">
            <v>800003170936</v>
          </cell>
          <cell r="H1013" t="str">
            <v>นาย</v>
          </cell>
          <cell r="I1013" t="str">
            <v>พัทธนันท์</v>
          </cell>
          <cell r="J1013" t="str">
            <v>รินทร์แก้ว</v>
          </cell>
          <cell r="K1013" t="str">
            <v>3 5003 00002 96 3</v>
          </cell>
          <cell r="L1013" t="str">
            <v>อมก๋อย</v>
          </cell>
          <cell r="M1013" t="str">
            <v xml:space="preserve">เชียงใหม่ 3 </v>
          </cell>
          <cell r="N1013">
            <v>8</v>
          </cell>
          <cell r="O1013" t="str">
            <v>ไทรทอง</v>
          </cell>
          <cell r="P1013" t="str">
            <v>1.บุคคลค้ำประกัน</v>
          </cell>
          <cell r="Q1013"/>
          <cell r="R1013"/>
          <cell r="S1013" t="str">
            <v>จังหวัดฮอด</v>
          </cell>
          <cell r="T1013" t="str">
            <v>ผบ.262</v>
          </cell>
          <cell r="U1013">
            <v>2560</v>
          </cell>
          <cell r="V1013" t="str">
            <v>ผบ.319</v>
          </cell>
          <cell r="W1013">
            <v>2560</v>
          </cell>
          <cell r="X1013"/>
          <cell r="Y1013"/>
          <cell r="Z1013"/>
          <cell r="AA1013">
            <v>5</v>
          </cell>
          <cell r="AB1013">
            <v>7</v>
          </cell>
          <cell r="AC1013">
            <v>2560</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นายพัทธนันท์ รินทร์แก้ว</v>
          </cell>
          <cell r="BU1013">
            <v>823759010486</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นายพัทธนันท์ รินทร์แก้ว</v>
          </cell>
          <cell r="CE1013"/>
          <cell r="CF1013"/>
          <cell r="CG1013"/>
          <cell r="CH1013"/>
          <cell r="CI1013"/>
          <cell r="CJ1013"/>
          <cell r="CK1013"/>
          <cell r="CL1013"/>
          <cell r="CM1013"/>
          <cell r="CN1013"/>
          <cell r="CO1013"/>
          <cell r="CP1013"/>
        </row>
        <row r="1014">
          <cell r="B1014">
            <v>2489</v>
          </cell>
          <cell r="C1014">
            <v>1641</v>
          </cell>
          <cell r="D1014">
            <v>25</v>
          </cell>
          <cell r="E1014">
            <v>1</v>
          </cell>
          <cell r="F1014">
            <v>2567</v>
          </cell>
          <cell r="G1014">
            <v>800056042495</v>
          </cell>
          <cell r="H1014" t="str">
            <v>นาย</v>
          </cell>
          <cell r="I1014" t="str">
            <v>มานพ</v>
          </cell>
          <cell r="J1014" t="str">
            <v>แก้วติ</v>
          </cell>
          <cell r="K1014" t="str">
            <v>3 5018 00204 61 2</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ผบE164</v>
          </cell>
          <cell r="U1014">
            <v>2563</v>
          </cell>
          <cell r="V1014" t="str">
            <v>ผบE277</v>
          </cell>
          <cell r="W1014">
            <v>2563</v>
          </cell>
          <cell r="X1014">
            <v>2</v>
          </cell>
          <cell r="Y1014">
            <v>9</v>
          </cell>
          <cell r="Z1014">
            <v>2563</v>
          </cell>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นายมานพ แก้วติ</v>
          </cell>
          <cell r="BU1014">
            <v>883262011643</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นายมานพ แก้วติ</v>
          </cell>
          <cell r="CE1014"/>
          <cell r="CF1014"/>
          <cell r="CG1014"/>
          <cell r="CH1014"/>
          <cell r="CI1014"/>
          <cell r="CJ1014"/>
          <cell r="CK1014"/>
          <cell r="CL1014">
            <v>243854</v>
          </cell>
          <cell r="CM1014"/>
          <cell r="CN1014"/>
          <cell r="CO1014"/>
          <cell r="CP1014"/>
        </row>
        <row r="1015">
          <cell r="B1015">
            <v>2490</v>
          </cell>
          <cell r="C1015">
            <v>1642</v>
          </cell>
          <cell r="D1015">
            <v>25</v>
          </cell>
          <cell r="E1015">
            <v>1</v>
          </cell>
          <cell r="F1015">
            <v>2567</v>
          </cell>
          <cell r="G1015">
            <v>800074069314</v>
          </cell>
          <cell r="H1015" t="str">
            <v>นางสาว</v>
          </cell>
          <cell r="I1015" t="str">
            <v>ปัทมา</v>
          </cell>
          <cell r="J1015" t="str">
            <v>สกุลดิษฐ์</v>
          </cell>
          <cell r="K1015" t="str">
            <v>1 5018 00091 55 2</v>
          </cell>
          <cell r="L1015" t="str">
            <v>อมก๋อย</v>
          </cell>
          <cell r="M1015" t="str">
            <v>เชียงใหม่ 3</v>
          </cell>
          <cell r="N1015">
            <v>8</v>
          </cell>
          <cell r="O1015" t="str">
            <v>แก้ไขปัญหาหนี้นอกระบบ PSA</v>
          </cell>
          <cell r="P1015" t="str">
            <v>1.บุคคลค้ำประกัน</v>
          </cell>
          <cell r="Q1015"/>
          <cell r="R1015"/>
          <cell r="S1015" t="str">
            <v>จังหวัดฮอด</v>
          </cell>
          <cell r="T1015" t="str">
            <v>ผบ 1049</v>
          </cell>
          <cell r="U1015">
            <v>2562</v>
          </cell>
          <cell r="V1015" t="str">
            <v>ผบ1339</v>
          </cell>
          <cell r="W1015">
            <v>2562</v>
          </cell>
          <cell r="X1015">
            <v>3</v>
          </cell>
          <cell r="Y1015">
            <v>12</v>
          </cell>
          <cell r="Z1015">
            <v>2562</v>
          </cell>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นางสาวปัทมา สกุลดิษฐ์</v>
          </cell>
          <cell r="BU1015">
            <v>883262011651</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นางสาวปัทมา สกุลดิษฐ์</v>
          </cell>
          <cell r="CE1015"/>
          <cell r="CF1015"/>
          <cell r="CG1015"/>
          <cell r="CH1015"/>
          <cell r="CI1015"/>
          <cell r="CJ1015"/>
          <cell r="CK1015"/>
          <cell r="CL1015">
            <v>243884</v>
          </cell>
          <cell r="CM1015"/>
          <cell r="CN1015"/>
          <cell r="CO1015"/>
          <cell r="CP1015"/>
        </row>
        <row r="1016">
          <cell r="B1016">
            <v>2491</v>
          </cell>
          <cell r="C1016">
            <v>1643</v>
          </cell>
          <cell r="D1016">
            <v>25</v>
          </cell>
          <cell r="E1016">
            <v>1</v>
          </cell>
          <cell r="F1016">
            <v>2567</v>
          </cell>
          <cell r="G1016">
            <v>800072148755</v>
          </cell>
          <cell r="H1016" t="str">
            <v>นาย</v>
          </cell>
          <cell r="I1016" t="str">
            <v>สยาม</v>
          </cell>
          <cell r="J1016" t="str">
            <v>จันทร์หล้า</v>
          </cell>
          <cell r="K1016" t="str">
            <v>1 5018 00057 15 0</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ผบ.1039</v>
          </cell>
          <cell r="U1016">
            <v>2562</v>
          </cell>
          <cell r="V1016" t="str">
            <v>ผบ1177</v>
          </cell>
          <cell r="W1016">
            <v>2562</v>
          </cell>
          <cell r="X1016">
            <v>2</v>
          </cell>
          <cell r="Y1016">
            <v>9</v>
          </cell>
          <cell r="Z1016">
            <v>2563</v>
          </cell>
          <cell r="AA1016">
            <v>19</v>
          </cell>
          <cell r="AB1016">
            <v>11</v>
          </cell>
          <cell r="AC1016">
            <v>2562</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นายสยาม จันทร์หล้า</v>
          </cell>
          <cell r="BU1016">
            <v>883262011650</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นายสยาม จันทร์หล้า</v>
          </cell>
          <cell r="CE1016"/>
          <cell r="CF1016"/>
          <cell r="CG1016"/>
          <cell r="CH1016"/>
          <cell r="CI1016"/>
          <cell r="CJ1016"/>
          <cell r="CK1016"/>
          <cell r="CL1016">
            <v>243884</v>
          </cell>
          <cell r="CM1016"/>
          <cell r="CN1016"/>
          <cell r="CO1016"/>
          <cell r="CP1016"/>
        </row>
        <row r="1017">
          <cell r="B1017">
            <v>2492</v>
          </cell>
          <cell r="C1017">
            <v>1644</v>
          </cell>
          <cell r="D1017">
            <v>25</v>
          </cell>
          <cell r="E1017">
            <v>1</v>
          </cell>
          <cell r="F1017">
            <v>2567</v>
          </cell>
          <cell r="G1017">
            <v>800053062934</v>
          </cell>
          <cell r="H1017" t="str">
            <v>นางสาว</v>
          </cell>
          <cell r="I1017" t="str">
            <v>กัญชรัตน์</v>
          </cell>
          <cell r="J1017" t="str">
            <v>ปู่ทอง</v>
          </cell>
          <cell r="K1017" t="str">
            <v>3 5018 00126 40 9</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ผบ1048</v>
          </cell>
          <cell r="U1017">
            <v>2562</v>
          </cell>
          <cell r="V1017" t="str">
            <v>ผบ1181</v>
          </cell>
          <cell r="W1017">
            <v>2562</v>
          </cell>
          <cell r="X1017">
            <v>3</v>
          </cell>
          <cell r="Y1017">
            <v>12</v>
          </cell>
          <cell r="Z1017">
            <v>2562</v>
          </cell>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นางสาวกัญชรัตน์ ปู่ทอง</v>
          </cell>
          <cell r="BU1017">
            <v>883262011648</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นางสาวกัญชรัตน์ ปู่ทอง</v>
          </cell>
          <cell r="CE1017"/>
          <cell r="CF1017"/>
          <cell r="CG1017"/>
          <cell r="CH1017"/>
          <cell r="CI1017"/>
          <cell r="CJ1017"/>
          <cell r="CK1017"/>
          <cell r="CL1017">
            <v>243884</v>
          </cell>
          <cell r="CM1017"/>
          <cell r="CN1017"/>
          <cell r="CO1017"/>
          <cell r="CP1017"/>
        </row>
        <row r="1018">
          <cell r="B1018">
            <v>2493</v>
          </cell>
          <cell r="C1018">
            <v>1645</v>
          </cell>
          <cell r="D1018">
            <v>25</v>
          </cell>
          <cell r="E1018">
            <v>1</v>
          </cell>
          <cell r="F1018">
            <v>2567</v>
          </cell>
          <cell r="G1018">
            <v>800044730706</v>
          </cell>
          <cell r="H1018" t="str">
            <v>นางสาว</v>
          </cell>
          <cell r="I1018" t="str">
            <v>ธัญญรัตน์</v>
          </cell>
          <cell r="J1018" t="str">
            <v>ก้านต่อดอก</v>
          </cell>
          <cell r="K1018" t="str">
            <v>2 5018 01128 61 0</v>
          </cell>
          <cell r="L1018" t="str">
            <v>อมก๋อย</v>
          </cell>
          <cell r="M1018" t="str">
            <v>เชียงใหม่ 3</v>
          </cell>
          <cell r="N1018">
            <v>8</v>
          </cell>
          <cell r="O1018" t="str">
            <v>องค์กรชุมชน</v>
          </cell>
          <cell r="P1018" t="str">
            <v>1.บุคคลค้ำประกัน</v>
          </cell>
          <cell r="Q1018"/>
          <cell r="R1018"/>
          <cell r="S1018" t="str">
            <v>จังหวัดฮอด</v>
          </cell>
          <cell r="T1018" t="str">
            <v>ผบ.260</v>
          </cell>
          <cell r="U1018">
            <v>2560</v>
          </cell>
          <cell r="V1018" t="str">
            <v>ผบ.262</v>
          </cell>
          <cell r="W1018">
            <v>2560</v>
          </cell>
          <cell r="X1018">
            <v>14</v>
          </cell>
          <cell r="Y1018">
            <v>6</v>
          </cell>
          <cell r="Z1018">
            <v>2560</v>
          </cell>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นางสาวธัญญรัตน์ ก้านต่อดอก</v>
          </cell>
          <cell r="BU1018">
            <v>823759010509</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นางสาวธัญญรัตน์ ก้านต่อดอก</v>
          </cell>
          <cell r="CE1018"/>
          <cell r="CF1018"/>
          <cell r="CG1018"/>
          <cell r="CH1018"/>
          <cell r="CI1018"/>
          <cell r="CJ1018"/>
          <cell r="CK1018"/>
          <cell r="CL1018">
            <v>243884</v>
          </cell>
          <cell r="CM1018"/>
          <cell r="CN1018"/>
          <cell r="CO1018"/>
          <cell r="CP1018"/>
        </row>
        <row r="1019">
          <cell r="B1019">
            <v>2494</v>
          </cell>
          <cell r="C1019">
            <v>1646</v>
          </cell>
          <cell r="D1019">
            <v>25</v>
          </cell>
          <cell r="E1019">
            <v>1</v>
          </cell>
          <cell r="F1019">
            <v>2567</v>
          </cell>
          <cell r="G1019">
            <v>800064954871</v>
          </cell>
          <cell r="H1019" t="str">
            <v>นางสาว</v>
          </cell>
          <cell r="I1019" t="str">
            <v>พรรณี</v>
          </cell>
          <cell r="J1019" t="str">
            <v>เมืองมา</v>
          </cell>
          <cell r="K1019" t="str">
            <v>2 5016 00017 05 5</v>
          </cell>
          <cell r="L1019" t="str">
            <v>อมก๋ยอย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ผบ1034</v>
          </cell>
          <cell r="U1019">
            <v>2562</v>
          </cell>
          <cell r="V1019" t="str">
            <v>ผบ1172</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นางสาวพรรณี เมืองมา</v>
          </cell>
          <cell r="BU1019">
            <v>883262011658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นางสาวพรรณี เมืองมา</v>
          </cell>
          <cell r="CE1019"/>
          <cell r="CF1019"/>
          <cell r="CG1019"/>
          <cell r="CH1019"/>
          <cell r="CI1019"/>
          <cell r="CJ1019"/>
          <cell r="CK1019"/>
          <cell r="CL1019">
            <v>243884</v>
          </cell>
          <cell r="CM1019"/>
          <cell r="CN1019"/>
          <cell r="CO1019"/>
          <cell r="CP1019"/>
        </row>
        <row r="1020">
          <cell r="B1020">
            <v>2495</v>
          </cell>
          <cell r="C1020">
            <v>1647</v>
          </cell>
          <cell r="D1020">
            <v>25</v>
          </cell>
          <cell r="E1020">
            <v>1</v>
          </cell>
          <cell r="F1020">
            <v>2567</v>
          </cell>
          <cell r="G1020">
            <v>800027063661</v>
          </cell>
          <cell r="H1020" t="str">
            <v>นาย</v>
          </cell>
          <cell r="I1020" t="str">
            <v>อินเนตร</v>
          </cell>
          <cell r="J1020" t="str">
            <v>อุ่นจิตร</v>
          </cell>
          <cell r="K1020" t="str">
            <v>3 5016 00324 85 1</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ผบE209</v>
          </cell>
          <cell r="U1020">
            <v>2563</v>
          </cell>
          <cell r="V1020" t="str">
            <v>ผบE330</v>
          </cell>
          <cell r="W1020">
            <v>2563</v>
          </cell>
          <cell r="X1020">
            <v>10</v>
          </cell>
          <cell r="Y1020">
            <v>9</v>
          </cell>
          <cell r="Z1020">
            <v>2563</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นายอินเนตร อุ่นจิตร</v>
          </cell>
          <cell r="BU1020">
            <v>823758010097</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นายอินเนตร อุ่นจิตร</v>
          </cell>
          <cell r="CE1020"/>
          <cell r="CF1020"/>
          <cell r="CG1020"/>
          <cell r="CH1020"/>
          <cell r="CI1020"/>
          <cell r="CJ1020"/>
          <cell r="CK1020"/>
          <cell r="CL1020">
            <v>243854</v>
          </cell>
          <cell r="CM1020"/>
          <cell r="CN1020"/>
          <cell r="CO1020"/>
          <cell r="CP1020"/>
        </row>
        <row r="1021">
          <cell r="B1021">
            <v>2496</v>
          </cell>
          <cell r="C1021">
            <v>1648</v>
          </cell>
          <cell r="D1021">
            <v>25</v>
          </cell>
          <cell r="E1021">
            <v>1</v>
          </cell>
          <cell r="F1021">
            <v>2567</v>
          </cell>
          <cell r="G1021">
            <v>800061087782</v>
          </cell>
          <cell r="H1021" t="str">
            <v>นาย</v>
          </cell>
          <cell r="I1021" t="str">
            <v xml:space="preserve">ณัษฐพงษ์ </v>
          </cell>
          <cell r="J1021" t="str">
            <v>ไชยพงศ์กูล</v>
          </cell>
          <cell r="K1021" t="str">
            <v>3 5103 00373 66 0</v>
          </cell>
          <cell r="L1021" t="str">
            <v>จอมทอง</v>
          </cell>
          <cell r="M1021" t="str">
            <v>เชียงใหม่ 3</v>
          </cell>
          <cell r="N1021">
            <v>8</v>
          </cell>
          <cell r="O1021" t="str">
            <v>ธนาคารประชาชน</v>
          </cell>
          <cell r="P1021" t="str">
            <v>1.บุคคลค้ำประกัน</v>
          </cell>
          <cell r="Q1021"/>
          <cell r="R1021"/>
          <cell r="S1021" t="str">
            <v>จังหวัดลำพูน</v>
          </cell>
          <cell r="T1021" t="str">
            <v>ผบ.1100</v>
          </cell>
          <cell r="U1021">
            <v>2561</v>
          </cell>
          <cell r="V1021" t="str">
            <v>ผบ.1865</v>
          </cell>
          <cell r="W1021">
            <v>2561</v>
          </cell>
          <cell r="X1021"/>
          <cell r="Y1021"/>
          <cell r="Z1021"/>
          <cell r="AA1021">
            <v>16</v>
          </cell>
          <cell r="AB1021">
            <v>7</v>
          </cell>
          <cell r="AC1021">
            <v>2561</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นายณัษฐพงษ์  ไชยพงศ์กูล</v>
          </cell>
          <cell r="BU1021">
            <v>823761010047</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นายณัษฐพงษ์  ไชยพงศ์กูล</v>
          </cell>
          <cell r="CE1021"/>
          <cell r="CF1021"/>
          <cell r="CG1021"/>
          <cell r="CH1021"/>
          <cell r="CI1021"/>
          <cell r="CJ1021"/>
          <cell r="CK1021"/>
          <cell r="CL1021">
            <v>243884</v>
          </cell>
          <cell r="CM1021"/>
          <cell r="CN1021"/>
          <cell r="CO1021"/>
          <cell r="CP1021"/>
        </row>
        <row r="1022">
          <cell r="B1022">
            <v>2497</v>
          </cell>
          <cell r="C1022">
            <v>1649</v>
          </cell>
          <cell r="D1022">
            <v>25</v>
          </cell>
          <cell r="E1022">
            <v>1</v>
          </cell>
          <cell r="F1022">
            <v>2567</v>
          </cell>
          <cell r="G1022">
            <v>800050353856</v>
          </cell>
          <cell r="H1022" t="str">
            <v>นาง</v>
          </cell>
          <cell r="I1022" t="str">
            <v>อำไพ</v>
          </cell>
          <cell r="J1022" t="str">
            <v>ตั๋นแก้ว</v>
          </cell>
          <cell r="K1022" t="str">
            <v>3 5002 00252 67 4</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แขวงเชียงใหม่</v>
          </cell>
          <cell r="T1022" t="str">
            <v>ผบ3700</v>
          </cell>
          <cell r="U1022">
            <v>2560</v>
          </cell>
          <cell r="V1022" t="str">
            <v>ผบ5138</v>
          </cell>
          <cell r="W1022">
            <v>2560</v>
          </cell>
          <cell r="X1022">
            <v>31</v>
          </cell>
          <cell r="Y1022">
            <v>7</v>
          </cell>
          <cell r="Z1022">
            <v>2560</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นางอำไพ ตั๋นแก้ว</v>
          </cell>
          <cell r="BU1022">
            <v>823760010021</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นางอำไพ ตั๋นแก้ว</v>
          </cell>
          <cell r="CE1022"/>
          <cell r="CF1022"/>
          <cell r="CG1022"/>
          <cell r="CH1022"/>
          <cell r="CI1022"/>
          <cell r="CJ1022"/>
          <cell r="CK1022"/>
          <cell r="CL1022">
            <v>243884</v>
          </cell>
          <cell r="CM1022"/>
          <cell r="CN1022"/>
          <cell r="CO1022"/>
          <cell r="CP1022"/>
        </row>
        <row r="1023">
          <cell r="B1023">
            <v>2498</v>
          </cell>
          <cell r="C1023">
            <v>1650</v>
          </cell>
          <cell r="D1023">
            <v>25</v>
          </cell>
          <cell r="E1023">
            <v>1</v>
          </cell>
          <cell r="F1023">
            <v>2567</v>
          </cell>
          <cell r="G1023">
            <v>800024869722</v>
          </cell>
          <cell r="H1023" t="str">
            <v>นาง</v>
          </cell>
          <cell r="I1023" t="str">
            <v>พิรานันท์</v>
          </cell>
          <cell r="J1023" t="str">
            <v>ธนัชเกียรติศิริ</v>
          </cell>
          <cell r="K1023" t="str">
            <v>3 5012 00752 12 1</v>
          </cell>
          <cell r="L1023" t="str">
            <v>จอมทอง</v>
          </cell>
          <cell r="M1023" t="str">
            <v xml:space="preserve">เชียงใหม่ 3 </v>
          </cell>
          <cell r="N1023">
            <v>8</v>
          </cell>
          <cell r="O1023" t="str">
            <v>ธนาคารประชาชน</v>
          </cell>
          <cell r="P1023" t="str">
            <v>1.บุคคลค้ำประกัน</v>
          </cell>
          <cell r="Q1023"/>
          <cell r="R1023"/>
          <cell r="S1023" t="str">
            <v>แขวงเชียงใหม่</v>
          </cell>
          <cell r="T1023" t="str">
            <v>ผบ.3699</v>
          </cell>
          <cell r="U1023">
            <v>2560</v>
          </cell>
          <cell r="V1023">
            <v>7269</v>
          </cell>
          <cell r="W1023">
            <v>2560</v>
          </cell>
          <cell r="X1023"/>
          <cell r="Y1023"/>
          <cell r="Z1023"/>
          <cell r="AA1023">
            <v>29</v>
          </cell>
          <cell r="AB1023">
            <v>8</v>
          </cell>
          <cell r="AC1023">
            <v>2560</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นางพิรานันท์ ธนัชเกียรติศิริ</v>
          </cell>
          <cell r="BU1023">
            <v>823758010635</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นางพิรานันท์ ธนัชเกียรติศิริ</v>
          </cell>
          <cell r="CE1023"/>
          <cell r="CF1023"/>
          <cell r="CG1023"/>
          <cell r="CH1023"/>
          <cell r="CI1023"/>
          <cell r="CJ1023"/>
          <cell r="CK1023"/>
          <cell r="CL1023"/>
          <cell r="CM1023"/>
          <cell r="CN1023"/>
          <cell r="CO1023"/>
          <cell r="CP1023"/>
        </row>
        <row r="1024">
          <cell r="B1024">
            <v>2499</v>
          </cell>
          <cell r="C1024">
            <v>1651</v>
          </cell>
          <cell r="D1024">
            <v>25</v>
          </cell>
          <cell r="E1024">
            <v>1</v>
          </cell>
          <cell r="F1024">
            <v>2567</v>
          </cell>
          <cell r="G1024">
            <v>800054497907</v>
          </cell>
          <cell r="H1024" t="str">
            <v>นาย</v>
          </cell>
          <cell r="I1024" t="str">
            <v>วิโรจน์</v>
          </cell>
          <cell r="J1024" t="str">
            <v>ตาจาย</v>
          </cell>
          <cell r="K1024" t="str">
            <v>3 5002 00389 45 9</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ผบ.9136</v>
          </cell>
          <cell r="U1024">
            <v>2560</v>
          </cell>
          <cell r="V1024" t="str">
            <v>ผบ.10028</v>
          </cell>
          <cell r="W1024">
            <v>2560</v>
          </cell>
          <cell r="X1024">
            <v>16</v>
          </cell>
          <cell r="Y1024">
            <v>10</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นายวิโรจน์ ตาจาย</v>
          </cell>
          <cell r="BU1024">
            <v>823760010138</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นายวิโรจน์ ตาจาย</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2500</v>
          </cell>
          <cell r="C1025">
            <v>1652</v>
          </cell>
          <cell r="D1025">
            <v>25</v>
          </cell>
          <cell r="E1025">
            <v>1</v>
          </cell>
          <cell r="F1025">
            <v>2567</v>
          </cell>
          <cell r="G1025">
            <v>800054498715</v>
          </cell>
          <cell r="H1025" t="str">
            <v>นาย</v>
          </cell>
          <cell r="I1025" t="str">
            <v>ประสาน</v>
          </cell>
          <cell r="J1025" t="str">
            <v>เย็นทรวง</v>
          </cell>
          <cell r="K1025" t="str">
            <v>3 5099 00305 48 5</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ผบ.3701</v>
          </cell>
          <cell r="U1025">
            <v>2560</v>
          </cell>
          <cell r="V1025">
            <v>5145</v>
          </cell>
          <cell r="W1025">
            <v>2560</v>
          </cell>
          <cell r="X1025"/>
          <cell r="Y1025"/>
          <cell r="Z1025"/>
          <cell r="AA1025">
            <v>13</v>
          </cell>
          <cell r="AB1025">
            <v>7</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นายประสาน เย็นทรวง</v>
          </cell>
          <cell r="BU1025">
            <v>823760010023</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นายประสาน เย็นทรวง</v>
          </cell>
          <cell r="CE1025"/>
          <cell r="CF1025"/>
          <cell r="CG1025"/>
          <cell r="CH1025"/>
          <cell r="CI1025"/>
          <cell r="CJ1025"/>
          <cell r="CK1025"/>
          <cell r="CL1025">
            <v>243852</v>
          </cell>
          <cell r="CM1025"/>
          <cell r="CN1025"/>
          <cell r="CO1025"/>
          <cell r="CP1025"/>
        </row>
        <row r="1026">
          <cell r="B1026">
            <v>2501</v>
          </cell>
          <cell r="C1026">
            <v>1653</v>
          </cell>
          <cell r="D1026">
            <v>25</v>
          </cell>
          <cell r="E1026">
            <v>1</v>
          </cell>
          <cell r="F1026">
            <v>2567</v>
          </cell>
          <cell r="G1026">
            <v>800061225184</v>
          </cell>
          <cell r="H1026" t="str">
            <v>นาย</v>
          </cell>
          <cell r="I1026" t="str">
            <v>ปฏิภาณ</v>
          </cell>
          <cell r="J1026" t="str">
            <v>อารีวงศ์</v>
          </cell>
          <cell r="K1026" t="str">
            <v>3 5002 00474 31 6</v>
          </cell>
          <cell r="L1026" t="str">
            <v>จอมทอง</v>
          </cell>
          <cell r="M1026" t="str">
            <v>เชียงใหม่ 3</v>
          </cell>
          <cell r="N1026">
            <v>8</v>
          </cell>
          <cell r="O1026" t="str">
            <v>องค์กรชุมชน (รายบุคคล)</v>
          </cell>
          <cell r="P1026" t="str">
            <v>1.บุคคลค้ำประกัน</v>
          </cell>
          <cell r="Q1026"/>
          <cell r="R1026"/>
          <cell r="S1026" t="str">
            <v>จังหวัดฮอด</v>
          </cell>
          <cell r="T1026" t="str">
            <v>ผบ23</v>
          </cell>
          <cell r="U1026">
            <v>2564</v>
          </cell>
          <cell r="V1026" t="str">
            <v>ผบ42</v>
          </cell>
          <cell r="W1026">
            <v>2564</v>
          </cell>
          <cell r="X1026">
            <v>16</v>
          </cell>
          <cell r="Y1026">
            <v>10</v>
          </cell>
          <cell r="Z1026">
            <v>2560</v>
          </cell>
          <cell r="AA1026">
            <v>1</v>
          </cell>
          <cell r="AB1026">
            <v>6</v>
          </cell>
          <cell r="AC1026">
            <v>2564</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สืบทรัพย์ 25/03/67//ลงผล 23/5/67//รายงานผล24/5/67</v>
          </cell>
          <cell r="BC1026"/>
          <cell r="BD1026"/>
          <cell r="BE1026"/>
          <cell r="BF1026"/>
          <cell r="BG1026"/>
          <cell r="BH1026"/>
          <cell r="BI1026"/>
          <cell r="BJ1026"/>
          <cell r="BK1026"/>
          <cell r="BL1026"/>
          <cell r="BM1026"/>
          <cell r="BN1026"/>
          <cell r="BO1026"/>
          <cell r="BP1026"/>
          <cell r="BQ1026"/>
          <cell r="BR1026"/>
          <cell r="BS1026"/>
          <cell r="BT1026" t="str">
            <v>นายปฏิภาณ อารีวงศ์</v>
          </cell>
          <cell r="BU1026">
            <v>883263011654</v>
          </cell>
          <cell r="BV1026" t="str">
            <v>1.นายปฏิภาณ อารีวงศ์
4.นางสาวปราณี อารีวงศ์
2.นางสาวปรานอม ใจเฮียง
3.นางสาวมาลี เตชะตา</v>
          </cell>
          <cell r="BW1026" t="str">
            <v>จำเลยที่ 1
คู่สมรสจำเลยที่ 1
จำเลยที่ 2
จำเลยที่ 3</v>
          </cell>
          <cell r="BX1026" t="str">
            <v xml:space="preserve">3-5002-00474-31-6
3-5002-00010-56-5
3-5002-00671-54-5
3-5002-00668-21-8
</v>
          </cell>
          <cell r="BY102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6" t="str">
            <v>ไม่พบ</v>
          </cell>
          <cell r="CA1026"/>
          <cell r="CB1026">
            <v>4</v>
          </cell>
          <cell r="CC1026"/>
          <cell r="CD1026" t="str">
            <v>นายปฏิภาณ อารีวงศ์</v>
          </cell>
          <cell r="CE1026"/>
          <cell r="CF1026"/>
          <cell r="CG1026"/>
          <cell r="CH1026"/>
          <cell r="CI1026"/>
          <cell r="CJ1026"/>
          <cell r="CK1026"/>
          <cell r="CL1026"/>
          <cell r="CM1026"/>
          <cell r="CN1026"/>
          <cell r="CO1026"/>
          <cell r="CP1026"/>
        </row>
        <row r="1027">
          <cell r="B1027">
            <v>2502</v>
          </cell>
          <cell r="C1027">
            <v>1654</v>
          </cell>
          <cell r="D1027">
            <v>25</v>
          </cell>
          <cell r="E1027">
            <v>1</v>
          </cell>
          <cell r="F1027">
            <v>2567</v>
          </cell>
          <cell r="G1027">
            <v>800067645252</v>
          </cell>
          <cell r="H1027" t="str">
            <v>นาง</v>
          </cell>
          <cell r="I1027" t="str">
            <v>สุพรรณ</v>
          </cell>
          <cell r="J1027" t="str">
            <v>ปิ่นแก้ว</v>
          </cell>
          <cell r="K1027" t="str">
            <v>3 5016 00191 58 4</v>
          </cell>
          <cell r="L1027" t="str">
            <v>ฮอด</v>
          </cell>
          <cell r="M1027" t="str">
            <v>เชียงใหม่ 3</v>
          </cell>
          <cell r="N1027">
            <v>8</v>
          </cell>
          <cell r="O1027" t="str">
            <v>ธนาคารประชาชน</v>
          </cell>
          <cell r="P1027" t="str">
            <v>1.บุคคลค้ำประกัน</v>
          </cell>
          <cell r="Q1027"/>
          <cell r="R1027"/>
          <cell r="S1027" t="str">
            <v>จังหวัดฮอด</v>
          </cell>
          <cell r="T1027" t="str">
            <v>ผบ.E175</v>
          </cell>
          <cell r="U1027">
            <v>2563</v>
          </cell>
          <cell r="V1027" t="str">
            <v>ผบE378</v>
          </cell>
          <cell r="W1027">
            <v>2563</v>
          </cell>
          <cell r="X1027"/>
          <cell r="Y1027"/>
          <cell r="Z1027"/>
          <cell r="AA1027">
            <v>24</v>
          </cell>
          <cell r="AB1027">
            <v>9</v>
          </cell>
          <cell r="AC1027">
            <v>2563</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นางสุพรรณ ปิ่นแก้ว</v>
          </cell>
          <cell r="BU1027">
            <v>883263011115</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นางสุพรรณ ปิ่นแก้ว</v>
          </cell>
          <cell r="CE1027"/>
          <cell r="CF1027"/>
          <cell r="CG1027"/>
          <cell r="CH1027"/>
          <cell r="CI1027"/>
          <cell r="CJ1027"/>
          <cell r="CK1027"/>
          <cell r="CL1027"/>
          <cell r="CM1027"/>
          <cell r="CN1027"/>
          <cell r="CO1027"/>
          <cell r="CP1027"/>
        </row>
        <row r="1028">
          <cell r="B1028">
            <v>2503</v>
          </cell>
          <cell r="C1028">
            <v>1655</v>
          </cell>
          <cell r="D1028">
            <v>25</v>
          </cell>
          <cell r="E1028">
            <v>1</v>
          </cell>
          <cell r="F1028">
            <v>2567</v>
          </cell>
          <cell r="G1028">
            <v>800085273913</v>
          </cell>
          <cell r="H1028" t="str">
            <v>นาย</v>
          </cell>
          <cell r="I1028" t="str">
            <v>ภัทรพล</v>
          </cell>
          <cell r="J1028" t="str">
            <v>แก้ววงศ์</v>
          </cell>
          <cell r="K1028" t="str">
            <v>1 5016 00057 59 8</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ผบE170</v>
          </cell>
          <cell r="U1028">
            <v>2563</v>
          </cell>
          <cell r="V1028" t="str">
            <v>ผบE285</v>
          </cell>
          <cell r="W1028">
            <v>2563</v>
          </cell>
          <cell r="X1028"/>
          <cell r="Y1028"/>
          <cell r="Z1028"/>
          <cell r="AA1028">
            <v>3</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นายภัทรพล แก้ววงศ์</v>
          </cell>
          <cell r="BU1028">
            <v>883263011116</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นายภัทรพล แก้ววงศ์</v>
          </cell>
          <cell r="CE1028"/>
          <cell r="CF1028"/>
          <cell r="CG1028"/>
          <cell r="CH1028"/>
          <cell r="CI1028"/>
          <cell r="CJ1028"/>
          <cell r="CK1028"/>
          <cell r="CL1028"/>
          <cell r="CM1028"/>
          <cell r="CN1028"/>
          <cell r="CO1028"/>
          <cell r="CP1028"/>
        </row>
        <row r="1029">
          <cell r="B1029">
            <v>2504</v>
          </cell>
          <cell r="C1029">
            <v>1656</v>
          </cell>
          <cell r="D1029">
            <v>25</v>
          </cell>
          <cell r="E1029">
            <v>1</v>
          </cell>
          <cell r="F1029">
            <v>2567</v>
          </cell>
          <cell r="G1029">
            <v>800089733847</v>
          </cell>
          <cell r="H1029" t="str">
            <v>นาย</v>
          </cell>
          <cell r="I1029" t="str">
            <v>ปวเรศวร์</v>
          </cell>
          <cell r="J1029" t="str">
            <v>แสนใจบาล</v>
          </cell>
          <cell r="K1029" t="str">
            <v>1 5099 00179 52 1</v>
          </cell>
          <cell r="L1029" t="str">
            <v>ฮอด</v>
          </cell>
          <cell r="M1029" t="str">
            <v>เชียงใหม่ 3</v>
          </cell>
          <cell r="N1029">
            <v>8</v>
          </cell>
          <cell r="O1029" t="str">
            <v>แก้ไขหนี้นอกระบบ</v>
          </cell>
          <cell r="P1029" t="str">
            <v>1.บุคคลค้ำประกัน</v>
          </cell>
          <cell r="Q1029"/>
          <cell r="R1029"/>
          <cell r="S1029" t="str">
            <v>จังหวัดฮอด</v>
          </cell>
          <cell r="T1029" t="str">
            <v>ผบE198</v>
          </cell>
          <cell r="U1029">
            <v>2563</v>
          </cell>
          <cell r="V1029" t="str">
            <v>ผบE325</v>
          </cell>
          <cell r="W1029">
            <v>2563</v>
          </cell>
          <cell r="X1029">
            <v>9</v>
          </cell>
          <cell r="Y1029">
            <v>9</v>
          </cell>
          <cell r="Z1029">
            <v>2563</v>
          </cell>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นายปวเรศวร์ แสนใจบาล</v>
          </cell>
          <cell r="BU1029">
            <v>883263011114</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t="str">
            <v>นายปวเรศวร์ แสนใจบาล</v>
          </cell>
          <cell r="CE1029"/>
          <cell r="CF1029"/>
          <cell r="CG1029"/>
          <cell r="CH1029"/>
          <cell r="CI1029"/>
          <cell r="CJ1029"/>
          <cell r="CK1029"/>
          <cell r="CL1029">
            <v>243880</v>
          </cell>
          <cell r="CM1029"/>
          <cell r="CN1029"/>
          <cell r="CO1029"/>
          <cell r="CP1029"/>
        </row>
        <row r="1030">
          <cell r="B1030">
            <v>2505</v>
          </cell>
          <cell r="C1030">
            <v>1656</v>
          </cell>
          <cell r="D1030">
            <v>25</v>
          </cell>
          <cell r="E1030">
            <v>1</v>
          </cell>
          <cell r="F1030">
            <v>2567</v>
          </cell>
          <cell r="G1030">
            <v>800032481510</v>
          </cell>
          <cell r="H1030" t="str">
            <v>นาง</v>
          </cell>
          <cell r="I1030" t="str">
            <v>บัวแก้ว</v>
          </cell>
          <cell r="J1030" t="str">
            <v>ปิ่นแก้ว</v>
          </cell>
          <cell r="K1030" t="str">
            <v>8 5076 73000 01 7</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ผบ.598</v>
          </cell>
          <cell r="U1030">
            <v>2558</v>
          </cell>
          <cell r="V1030">
            <v>630</v>
          </cell>
          <cell r="W1030">
            <v>2558</v>
          </cell>
          <cell r="X1030"/>
          <cell r="Y1030"/>
          <cell r="Z1030"/>
          <cell r="AA1030">
            <v>28</v>
          </cell>
          <cell r="AB1030">
            <v>12</v>
          </cell>
          <cell r="AC1030">
            <v>2558</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นางบัวแก้ว ปิ่นแก้ว</v>
          </cell>
          <cell r="BU1030">
            <v>82378010232</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t="str">
            <v>นางบัวแก้ว ปิ่นแก้ว</v>
          </cell>
          <cell r="CE1030"/>
          <cell r="CF1030"/>
          <cell r="CG1030"/>
          <cell r="CH1030"/>
          <cell r="CI1030"/>
          <cell r="CJ1030"/>
          <cell r="CK1030"/>
          <cell r="CL1030">
            <v>243880</v>
          </cell>
          <cell r="CM1030"/>
          <cell r="CN1030"/>
          <cell r="CO1030"/>
          <cell r="CP1030"/>
        </row>
        <row r="1031">
          <cell r="B1031">
            <v>2506</v>
          </cell>
          <cell r="C1031">
            <v>1657</v>
          </cell>
          <cell r="D1031">
            <v>25</v>
          </cell>
          <cell r="E1031">
            <v>1</v>
          </cell>
          <cell r="F1031">
            <v>2567</v>
          </cell>
          <cell r="G1031">
            <v>800066723373</v>
          </cell>
          <cell r="H1031" t="str">
            <v>นาง</v>
          </cell>
          <cell r="I1031" t="str">
            <v>คำมูล</v>
          </cell>
          <cell r="J1031" t="str">
            <v>สร้อยฟ้า</v>
          </cell>
          <cell r="K1031" t="str">
            <v>3 5016 00164 37 4</v>
          </cell>
          <cell r="L1031" t="str">
            <v>ฮอด</v>
          </cell>
          <cell r="M1031" t="str">
            <v>เชียงใหม่ 3</v>
          </cell>
          <cell r="N1031">
            <v>8</v>
          </cell>
          <cell r="O1031" t="str">
            <v>องค์กรชุมชนรายย่อย</v>
          </cell>
          <cell r="P1031" t="str">
            <v>1.บุคคลค้ำประกัน</v>
          </cell>
          <cell r="Q1031"/>
          <cell r="R1031"/>
          <cell r="S1031" t="str">
            <v>จังหวัดฮอด</v>
          </cell>
          <cell r="T1031" t="str">
            <v>ผบE185</v>
          </cell>
          <cell r="U1031">
            <v>2563</v>
          </cell>
          <cell r="V1031" t="str">
            <v>ผบE310</v>
          </cell>
          <cell r="W1031">
            <v>2563</v>
          </cell>
          <cell r="X1031">
            <v>9</v>
          </cell>
          <cell r="Y1031">
            <v>9</v>
          </cell>
          <cell r="Z1031">
            <v>2563</v>
          </cell>
          <cell r="AA1031">
            <v>9</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นางคำมูล สร้อยฟ้า</v>
          </cell>
          <cell r="BU1031">
            <v>883263011169</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t="str">
            <v>นางคำมูล สร้อยฟ้า</v>
          </cell>
          <cell r="CE1031"/>
          <cell r="CF1031"/>
          <cell r="CG1031"/>
          <cell r="CH1031"/>
          <cell r="CI1031"/>
          <cell r="CJ1031"/>
          <cell r="CK1031"/>
          <cell r="CL1031">
            <v>243880</v>
          </cell>
          <cell r="CM1031"/>
          <cell r="CN1031"/>
          <cell r="CO1031"/>
          <cell r="CP1031"/>
        </row>
        <row r="1032">
          <cell r="B1032">
            <v>2507</v>
          </cell>
          <cell r="C1032">
            <v>1658</v>
          </cell>
          <cell r="D1032">
            <v>25</v>
          </cell>
          <cell r="E1032">
            <v>1</v>
          </cell>
          <cell r="F1032">
            <v>2567</v>
          </cell>
          <cell r="G1032" t="str">
            <v>800067425804,
800067426711</v>
          </cell>
          <cell r="H1032" t="str">
            <v>นาง</v>
          </cell>
          <cell r="I1032" t="str">
            <v>แสงทอง</v>
          </cell>
          <cell r="J1032" t="str">
            <v>การบูรณ์</v>
          </cell>
          <cell r="K1032" t="str">
            <v>3 5016 00245 83 8</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ผบE179</v>
          </cell>
          <cell r="U1032">
            <v>2563</v>
          </cell>
          <cell r="V1032" t="str">
            <v>ผบE279</v>
          </cell>
          <cell r="W1032">
            <v>2563</v>
          </cell>
          <cell r="X1032"/>
          <cell r="Y1032"/>
          <cell r="Z1032"/>
          <cell r="AA1032">
            <v>3</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นางแสงทอง การบูรณ์</v>
          </cell>
          <cell r="BU1032">
            <v>883263011170</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t="str">
            <v>นางแสงทอง การบูรณ์</v>
          </cell>
          <cell r="CE1032"/>
          <cell r="CF1032"/>
          <cell r="CG1032"/>
          <cell r="CH1032"/>
          <cell r="CI1032"/>
          <cell r="CJ1032"/>
          <cell r="CK1032"/>
          <cell r="CL1032">
            <v>243880</v>
          </cell>
          <cell r="CM1032"/>
          <cell r="CN1032"/>
          <cell r="CO1032"/>
          <cell r="CP1032"/>
        </row>
        <row r="1033">
          <cell r="B1033">
            <v>2508</v>
          </cell>
          <cell r="C1033">
            <v>1659</v>
          </cell>
          <cell r="D1033">
            <v>25</v>
          </cell>
          <cell r="E1033">
            <v>1</v>
          </cell>
          <cell r="F1033">
            <v>2567</v>
          </cell>
          <cell r="G1033">
            <v>800038602036</v>
          </cell>
          <cell r="H1033" t="str">
            <v>นาย</v>
          </cell>
          <cell r="I1033" t="str">
            <v>ไชยยา</v>
          </cell>
          <cell r="J1033" t="str">
            <v>ยืนยง</v>
          </cell>
          <cell r="K1033" t="str">
            <v>3 5099 00676 36 0</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ผบ.259</v>
          </cell>
          <cell r="U1033">
            <v>2560</v>
          </cell>
          <cell r="V1033" t="str">
            <v>ผบ.334</v>
          </cell>
          <cell r="W1033">
            <v>2560</v>
          </cell>
          <cell r="X1033">
            <v>25</v>
          </cell>
          <cell r="Y1033">
            <v>7</v>
          </cell>
          <cell r="Z1033">
            <v>2560</v>
          </cell>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นายไชยยา ยืนยง</v>
          </cell>
          <cell r="BU1033">
            <v>0</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t="str">
            <v>นายไชยยา ยืนยง</v>
          </cell>
          <cell r="CE1033"/>
          <cell r="CF1033"/>
          <cell r="CG1033"/>
          <cell r="CH1033"/>
          <cell r="CI1033"/>
          <cell r="CJ1033"/>
          <cell r="CK1033"/>
          <cell r="CL1033">
            <v>243880</v>
          </cell>
          <cell r="CM1033"/>
          <cell r="CN1033"/>
          <cell r="CO1033"/>
          <cell r="CP1033"/>
        </row>
        <row r="1034">
          <cell r="B1034">
            <v>2509</v>
          </cell>
          <cell r="C1034">
            <v>1660</v>
          </cell>
          <cell r="D1034">
            <v>25</v>
          </cell>
          <cell r="E1034">
            <v>1</v>
          </cell>
          <cell r="F1034">
            <v>2567</v>
          </cell>
          <cell r="G1034">
            <v>800067426711</v>
          </cell>
          <cell r="H1034" t="str">
            <v>นาย</v>
          </cell>
          <cell r="I1034" t="str">
            <v>เกรียงไกร</v>
          </cell>
          <cell r="J1034" t="str">
            <v>กันทะคำ</v>
          </cell>
          <cell r="K1034" t="str">
            <v>1 5002 00118 70 0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ผบE178</v>
          </cell>
          <cell r="U1034">
            <v>2563</v>
          </cell>
          <cell r="V1034" t="str">
            <v>ผบE278</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นายเกรียงไกร กันทะคำ</v>
          </cell>
          <cell r="BU1034">
            <v>883263011157</v>
          </cell>
          <cell r="BV1034" t="str">
            <v>นายสมเกียรติ  ชนะเกียรติ</v>
          </cell>
          <cell r="BW1034" t="str">
            <v xml:space="preserve">จำเลยที่ 1 </v>
          </cell>
          <cell r="BX1034" t="str">
            <v>3-3008-00830-58-1</v>
          </cell>
          <cell r="BY1034"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4"/>
          <cell r="CA1034"/>
          <cell r="CB1034"/>
          <cell r="CC1034"/>
          <cell r="CD1034" t="str">
            <v>นายเกรียงไกร กันทะคำ</v>
          </cell>
          <cell r="CE1034"/>
          <cell r="CF1034"/>
          <cell r="CG1034"/>
          <cell r="CH1034"/>
          <cell r="CI1034"/>
          <cell r="CJ1034"/>
          <cell r="CK1034"/>
          <cell r="CL1034"/>
          <cell r="CM1034"/>
          <cell r="CN1034"/>
          <cell r="CO1034"/>
          <cell r="CP1034"/>
        </row>
        <row r="1035">
          <cell r="B1035">
            <v>2510</v>
          </cell>
          <cell r="C1035">
            <v>1661</v>
          </cell>
          <cell r="D1035">
            <v>25</v>
          </cell>
          <cell r="E1035">
            <v>1</v>
          </cell>
          <cell r="F1035">
            <v>2567</v>
          </cell>
          <cell r="G1035">
            <v>800015506648</v>
          </cell>
          <cell r="H1035" t="str">
            <v>นาง</v>
          </cell>
          <cell r="I1035" t="str">
            <v xml:space="preserve">รัตนา </v>
          </cell>
          <cell r="J1035" t="str">
            <v>แก้วบุญเรือง</v>
          </cell>
          <cell r="K1035" t="str">
            <v>3 5002 00543 28 8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ผบ.748</v>
          </cell>
          <cell r="U1035">
            <v>2558</v>
          </cell>
          <cell r="V1035" t="str">
            <v>ผบ.142</v>
          </cell>
          <cell r="W1035">
            <v>2559</v>
          </cell>
          <cell r="X1035">
            <v>25</v>
          </cell>
          <cell r="Y1035">
            <v>7</v>
          </cell>
          <cell r="Z1035">
            <v>2560</v>
          </cell>
          <cell r="AA1035">
            <v>8</v>
          </cell>
          <cell r="AB1035">
            <v>4</v>
          </cell>
          <cell r="AC1035">
            <v>2559</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นางรัตนา  แก้วบุญเรือง</v>
          </cell>
          <cell r="BU1035">
            <v>823758010653</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t="str">
            <v>นางรัตนา  แก้วบุญเรือง</v>
          </cell>
          <cell r="CE1035"/>
          <cell r="CF1035"/>
          <cell r="CG1035"/>
          <cell r="CH1035"/>
          <cell r="CI1035"/>
          <cell r="CJ1035"/>
          <cell r="CK1035"/>
          <cell r="CL1035">
            <v>243880</v>
          </cell>
          <cell r="CM1035"/>
          <cell r="CN1035"/>
          <cell r="CO1035"/>
          <cell r="CP1035"/>
        </row>
        <row r="1036">
          <cell r="B1036">
            <v>2511</v>
          </cell>
          <cell r="C1036">
            <v>1662</v>
          </cell>
          <cell r="D1036">
            <v>25</v>
          </cell>
          <cell r="E1036">
            <v>1</v>
          </cell>
          <cell r="F1036">
            <v>2567</v>
          </cell>
          <cell r="G1036">
            <v>800088794261</v>
          </cell>
          <cell r="H1036" t="str">
            <v>นาง</v>
          </cell>
          <cell r="I1036" t="str">
            <v>ไพรลิน</v>
          </cell>
          <cell r="J1036" t="str">
            <v>พรหมมะ</v>
          </cell>
          <cell r="K1036" t="str">
            <v>3 5015 00277 28 2</v>
          </cell>
          <cell r="L1036" t="str">
            <v>บิ๊กซีหางดง</v>
          </cell>
          <cell r="M1036" t="str">
            <v>เชียงใหม่ 3</v>
          </cell>
          <cell r="N1036">
            <v>8</v>
          </cell>
          <cell r="O1036" t="str">
            <v>ธนาคารประชาชน</v>
          </cell>
          <cell r="P1036" t="str">
            <v>1.บุคคลค้ำประกัน</v>
          </cell>
          <cell r="Q1036"/>
          <cell r="R1036"/>
          <cell r="S1036" t="str">
            <v>แขวงเชียงใหม่</v>
          </cell>
          <cell r="T1036" t="str">
            <v>ผบ828</v>
          </cell>
          <cell r="U1036">
            <v>2564</v>
          </cell>
          <cell r="V1036" t="str">
            <v>ผบ1041</v>
          </cell>
          <cell r="W1036">
            <v>2564</v>
          </cell>
          <cell r="X1036">
            <v>6</v>
          </cell>
          <cell r="Y1036">
            <v>7</v>
          </cell>
          <cell r="Z1036">
            <v>2564</v>
          </cell>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นางไพรลิน พรหมมะ</v>
          </cell>
          <cell r="BU1036">
            <v>883263011914</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t="str">
            <v>นางไพรลิน พรหมมะ</v>
          </cell>
          <cell r="CE1036"/>
          <cell r="CF1036"/>
          <cell r="CG1036"/>
          <cell r="CH1036"/>
          <cell r="CI1036"/>
          <cell r="CJ1036"/>
          <cell r="CK1036"/>
          <cell r="CL1036">
            <v>243880</v>
          </cell>
          <cell r="CM1036"/>
          <cell r="CN1036"/>
          <cell r="CO1036"/>
          <cell r="CP1036"/>
        </row>
        <row r="1037">
          <cell r="B1037">
            <v>2512</v>
          </cell>
          <cell r="C1037">
            <v>1663</v>
          </cell>
          <cell r="D1037">
            <v>25</v>
          </cell>
          <cell r="E1037">
            <v>1</v>
          </cell>
          <cell r="F1037">
            <v>2567</v>
          </cell>
          <cell r="G1037">
            <v>800092495780</v>
          </cell>
          <cell r="H1037" t="str">
            <v>นาง</v>
          </cell>
          <cell r="I1037" t="str">
            <v>กาญจน์สุดา</v>
          </cell>
          <cell r="J1037" t="str">
            <v>พันธ์สมพงษ์</v>
          </cell>
          <cell r="K1037" t="str">
            <v>3 5804 00024 33 1</v>
          </cell>
          <cell r="L1037" t="str">
            <v>บิ๊กซีหางดง</v>
          </cell>
          <cell r="M1037" t="str">
            <v>เชียงใหม่ 3</v>
          </cell>
          <cell r="N1037">
            <v>8</v>
          </cell>
          <cell r="O1037" t="str">
            <v>แก้ไขปัญหาหนี้นอกระบบ PSA</v>
          </cell>
          <cell r="P1037" t="str">
            <v>1.บุคคลค้ำประกัน</v>
          </cell>
          <cell r="Q1037"/>
          <cell r="R1037"/>
          <cell r="S1037" t="str">
            <v>แขวงลำปาง</v>
          </cell>
          <cell r="T1037" t="str">
            <v>ผบE1007</v>
          </cell>
          <cell r="U1037">
            <v>2565</v>
          </cell>
          <cell r="V1037" t="str">
            <v>ผบE1488</v>
          </cell>
          <cell r="W1037">
            <v>2565</v>
          </cell>
          <cell r="X1037"/>
          <cell r="Y1037"/>
          <cell r="Z1037"/>
          <cell r="AA1037">
            <v>3</v>
          </cell>
          <cell r="AB1037">
            <v>5</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นางกาญจน์สุดา พันธ์สมพงษ์</v>
          </cell>
          <cell r="BU1037">
            <v>883263010789</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t="str">
            <v>นางกาญจน์สุดา พันธ์สมพงษ์</v>
          </cell>
          <cell r="CE1037"/>
          <cell r="CF1037"/>
          <cell r="CG1037"/>
          <cell r="CH1037"/>
          <cell r="CI1037"/>
          <cell r="CJ1037"/>
          <cell r="CK1037"/>
          <cell r="CL1037">
            <v>243880</v>
          </cell>
          <cell r="CM1037"/>
          <cell r="CN1037"/>
          <cell r="CO1037"/>
          <cell r="CP1037"/>
        </row>
        <row r="1038">
          <cell r="B1038">
            <v>2513</v>
          </cell>
          <cell r="C1038">
            <v>1664</v>
          </cell>
          <cell r="D1038"/>
          <cell r="E1038"/>
          <cell r="F1038"/>
          <cell r="G1038">
            <v>800086252718</v>
          </cell>
          <cell r="H1038" t="str">
            <v>นาย</v>
          </cell>
          <cell r="I1038" t="str">
            <v>มานพ</v>
          </cell>
          <cell r="J1038" t="str">
            <v>ศรีจันทร์แดง</v>
          </cell>
          <cell r="K1038" t="str">
            <v>3 1009 04511 30 1</v>
          </cell>
          <cell r="L1038" t="str">
            <v>บิ๊กซีหางดง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 4392</v>
          </cell>
          <cell r="U1038">
            <v>2563</v>
          </cell>
          <cell r="V1038">
            <v>7117</v>
          </cell>
          <cell r="W1038">
            <v>2563</v>
          </cell>
          <cell r="X1038">
            <v>6</v>
          </cell>
          <cell r="Y1038">
            <v>7</v>
          </cell>
          <cell r="Z1038">
            <v>2564</v>
          </cell>
          <cell r="AA1038">
            <v>19</v>
          </cell>
          <cell r="AB1038">
            <v>10</v>
          </cell>
          <cell r="AC1038">
            <v>2563</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นายมานพ ศรีจันทร์แดง</v>
          </cell>
          <cell r="BU1038">
            <v>0</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นายมานพ ศรีจันทร์แดง</v>
          </cell>
          <cell r="CE1038"/>
          <cell r="CF1038"/>
          <cell r="CG1038"/>
          <cell r="CH1038"/>
          <cell r="CI1038"/>
          <cell r="CJ1038"/>
          <cell r="CK1038"/>
          <cell r="CL1038"/>
          <cell r="CM1038"/>
          <cell r="CN1038"/>
          <cell r="CO1038"/>
          <cell r="CP1038"/>
        </row>
        <row r="1039">
          <cell r="B1039">
            <v>2514</v>
          </cell>
          <cell r="C1039">
            <v>1665</v>
          </cell>
          <cell r="D1039"/>
          <cell r="E1039"/>
          <cell r="F1039"/>
          <cell r="G1039">
            <v>800096207108</v>
          </cell>
          <cell r="H1039" t="str">
            <v>นาย</v>
          </cell>
          <cell r="I1039" t="str">
            <v>กฤษดา</v>
          </cell>
          <cell r="J1039" t="str">
            <v>วณีสอน</v>
          </cell>
          <cell r="K1039" t="str">
            <v>2 5003 00021 58 7</v>
          </cell>
          <cell r="L1039" t="str">
            <v>บิ๊กซีหางดง</v>
          </cell>
          <cell r="M1039" t="str">
            <v>เชียงใหม่ 3</v>
          </cell>
          <cell r="N1039">
            <v>8</v>
          </cell>
          <cell r="O1039" t="str">
            <v>แก้ไขปัญหาหนี้นอกระบบ PSA</v>
          </cell>
          <cell r="P1039" t="str">
            <v>1.บุคคลค้ำประกัน</v>
          </cell>
          <cell r="Q1039"/>
          <cell r="R1039"/>
          <cell r="S1039" t="str">
            <v>จังหวัดฮอด</v>
          </cell>
          <cell r="T1039" t="str">
            <v>ผบE466</v>
          </cell>
          <cell r="U1039">
            <v>2564</v>
          </cell>
          <cell r="V1039" t="str">
            <v>ผบE590</v>
          </cell>
          <cell r="W1039">
            <v>2564</v>
          </cell>
          <cell r="X1039"/>
          <cell r="Y1039"/>
          <cell r="Z1039"/>
          <cell r="AA1039">
            <v>12</v>
          </cell>
          <cell r="AB1039">
            <v>10</v>
          </cell>
          <cell r="AC1039">
            <v>2564</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นายกฤษดา วณีสอน</v>
          </cell>
          <cell r="BU1039">
            <v>883263011912</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นายกฤษดา วณีสอน</v>
          </cell>
          <cell r="CE1039"/>
          <cell r="CF1039"/>
          <cell r="CG1039"/>
          <cell r="CH1039"/>
          <cell r="CI1039"/>
          <cell r="CJ1039"/>
          <cell r="CK1039"/>
          <cell r="CL1039"/>
          <cell r="CM1039"/>
          <cell r="CN1039"/>
          <cell r="CO1039"/>
          <cell r="CP1039"/>
        </row>
        <row r="1040">
          <cell r="B1040">
            <v>2515</v>
          </cell>
          <cell r="C1040">
            <v>1666</v>
          </cell>
          <cell r="D1040"/>
          <cell r="E1040"/>
          <cell r="F1040"/>
          <cell r="G1040">
            <v>800094639591</v>
          </cell>
          <cell r="H1040" t="str">
            <v>นาย</v>
          </cell>
          <cell r="I1040" t="str">
            <v>ผจญ</v>
          </cell>
          <cell r="J1040" t="str">
            <v>วงค์ไชย</v>
          </cell>
          <cell r="K1040" t="str">
            <v>3 5015 00405 51 5</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แขวงเชียงใหม่</v>
          </cell>
          <cell r="T1040" t="str">
            <v>ผบ4393</v>
          </cell>
          <cell r="U1040">
            <v>2563</v>
          </cell>
          <cell r="V1040">
            <v>7116</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นายผจญ วงค์ไชย</v>
          </cell>
          <cell r="BU1040">
            <v>883263010790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นายผจญ วงค์ไชย</v>
          </cell>
          <cell r="CE1040"/>
          <cell r="CF1040"/>
          <cell r="CG1040"/>
          <cell r="CH1040"/>
          <cell r="CI1040"/>
          <cell r="CJ1040"/>
          <cell r="CK1040"/>
          <cell r="CL1040"/>
          <cell r="CM1040"/>
          <cell r="CN1040"/>
          <cell r="CO1040"/>
          <cell r="CP1040"/>
        </row>
        <row r="1041">
          <cell r="B1041">
            <v>2516</v>
          </cell>
          <cell r="C1041">
            <v>1667</v>
          </cell>
          <cell r="D1041"/>
          <cell r="E1041"/>
          <cell r="F1041"/>
          <cell r="G1041">
            <v>800078051649</v>
          </cell>
          <cell r="H1041" t="str">
            <v>นาย</v>
          </cell>
          <cell r="I1041" t="str">
            <v>สมบุญ</v>
          </cell>
          <cell r="J1041" t="str">
            <v>สีเหลือง</v>
          </cell>
          <cell r="K1041" t="str">
            <v>3 5206 00034 69 1</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ผบE1036</v>
          </cell>
          <cell r="U1041">
            <v>2563</v>
          </cell>
          <cell r="V1041">
            <v>1281</v>
          </cell>
          <cell r="W1041">
            <v>2563</v>
          </cell>
          <cell r="X1041"/>
          <cell r="Y1041"/>
          <cell r="Z1041"/>
          <cell r="AA1041">
            <v>28</v>
          </cell>
          <cell r="AB1041">
            <v>9</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นายสมบุญ สีเหลือง</v>
          </cell>
          <cell r="BU1041">
            <v>883263010794</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นายสมบุญ สีเหลือง</v>
          </cell>
          <cell r="CE1041"/>
          <cell r="CF1041"/>
          <cell r="CG1041"/>
          <cell r="CH1041"/>
          <cell r="CI1041"/>
          <cell r="CJ1041"/>
          <cell r="CK1041"/>
          <cell r="CL1041"/>
          <cell r="CM1041"/>
          <cell r="CN1041"/>
          <cell r="CO1041"/>
          <cell r="CP1041"/>
        </row>
        <row r="1042">
          <cell r="B1042">
            <v>2517</v>
          </cell>
          <cell r="C1042">
            <v>1668</v>
          </cell>
          <cell r="D1042"/>
          <cell r="E1042"/>
          <cell r="F1042"/>
          <cell r="G1042">
            <v>800093106055</v>
          </cell>
          <cell r="H1042" t="str">
            <v>นาง</v>
          </cell>
          <cell r="I1042" t="str">
            <v>จงรักษ์</v>
          </cell>
          <cell r="J1042" t="str">
            <v>คำใจ</v>
          </cell>
          <cell r="K1042" t="str">
            <v>3 5711 00629 99 8</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ผบE1026</v>
          </cell>
          <cell r="U1042">
            <v>2563</v>
          </cell>
          <cell r="V1042">
            <v>1280</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นางจงรักษ์ คำใจ</v>
          </cell>
          <cell r="BU1042">
            <v>883263010791</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นางจงรักษ์ คำใจ</v>
          </cell>
          <cell r="CE1042"/>
          <cell r="CF1042"/>
          <cell r="CG1042"/>
          <cell r="CH1042"/>
          <cell r="CI1042"/>
          <cell r="CJ1042"/>
          <cell r="CK1042"/>
          <cell r="CL1042"/>
          <cell r="CM1042"/>
          <cell r="CN1042"/>
          <cell r="CO1042"/>
          <cell r="CP1042"/>
        </row>
        <row r="1043">
          <cell r="B1043">
            <v>2518</v>
          </cell>
          <cell r="C1043">
            <v>1669</v>
          </cell>
          <cell r="D1043"/>
          <cell r="E1043"/>
          <cell r="F1043"/>
          <cell r="G1043">
            <v>800042807787</v>
          </cell>
          <cell r="H1043" t="str">
            <v>นาง</v>
          </cell>
          <cell r="I1043" t="str">
            <v>หมอกคำ</v>
          </cell>
          <cell r="J1043" t="str">
            <v>มูลคำ</v>
          </cell>
          <cell r="K1043" t="str">
            <v>3 5012 00586 06 9</v>
          </cell>
          <cell r="L1043" t="str">
            <v>สันป่าตอง</v>
          </cell>
          <cell r="M1043" t="str">
            <v>เชียงใหม่ 3</v>
          </cell>
          <cell r="N1043">
            <v>8</v>
          </cell>
          <cell r="O1043" t="str">
            <v>ธนาคารประชาชน</v>
          </cell>
          <cell r="P1043" t="str">
            <v>1.บุคคลค้ำประกัน</v>
          </cell>
          <cell r="Q1043"/>
          <cell r="R1043"/>
          <cell r="S1043" t="str">
            <v>แขวงเชียงใหม่</v>
          </cell>
          <cell r="T1043" t="str">
            <v>ผบ4885</v>
          </cell>
          <cell r="U1043">
            <v>2561</v>
          </cell>
          <cell r="V1043">
            <v>7572</v>
          </cell>
          <cell r="W1043">
            <v>2561</v>
          </cell>
          <cell r="X1043"/>
          <cell r="Y1043"/>
          <cell r="Z1043"/>
          <cell r="AA1043">
            <v>14</v>
          </cell>
          <cell r="AB1043">
            <v>8</v>
          </cell>
          <cell r="AC1043">
            <v>2561</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นางหมอกคำ มูลคำ</v>
          </cell>
          <cell r="BU1043">
            <v>823761010076</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นางหมอกคำ มูลคำ</v>
          </cell>
          <cell r="CE1043"/>
          <cell r="CF1043"/>
          <cell r="CG1043"/>
          <cell r="CH1043"/>
          <cell r="CI1043"/>
          <cell r="CJ1043"/>
          <cell r="CK1043"/>
          <cell r="CL1043"/>
          <cell r="CM1043"/>
          <cell r="CN1043"/>
          <cell r="CO1043"/>
          <cell r="CP1043"/>
        </row>
        <row r="1044">
          <cell r="B1044">
            <v>2519</v>
          </cell>
          <cell r="C1044">
            <v>1670</v>
          </cell>
          <cell r="D1044"/>
          <cell r="E1044"/>
          <cell r="F1044"/>
          <cell r="G1044">
            <v>800043780454</v>
          </cell>
          <cell r="H1044" t="str">
            <v>นาง</v>
          </cell>
          <cell r="I1044" t="str">
            <v>ธัญนันท์</v>
          </cell>
          <cell r="J1044" t="str">
            <v>แก้วกาวิล</v>
          </cell>
          <cell r="K1044" t="str">
            <v>3 5012 00305 71 0</v>
          </cell>
          <cell r="L1044" t="str">
            <v>สันป่าตอง</v>
          </cell>
          <cell r="M1044" t="str">
            <v>เชียงใหม่ 3</v>
          </cell>
          <cell r="N1044">
            <v>8</v>
          </cell>
          <cell r="O1044" t="str">
            <v>ธนาคารประาชน</v>
          </cell>
          <cell r="P1044" t="str">
            <v>1.บุคคลค้ำประกัน</v>
          </cell>
          <cell r="Q1044"/>
          <cell r="R1044"/>
          <cell r="S1044" t="str">
            <v>แขวงเชียงใหม่</v>
          </cell>
          <cell r="T1044" t="str">
            <v>ผบ.6714</v>
          </cell>
          <cell r="U1044">
            <v>2561</v>
          </cell>
          <cell r="V1044" t="str">
            <v>ผบ.8020</v>
          </cell>
          <cell r="W1044">
            <v>2561</v>
          </cell>
          <cell r="X1044"/>
          <cell r="Y1044"/>
          <cell r="Z1044"/>
          <cell r="AA1044">
            <v>21</v>
          </cell>
          <cell r="AB1044">
            <v>8</v>
          </cell>
          <cell r="AC1044">
            <v>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นางธัญนันท์ แก้วกาวิล</v>
          </cell>
          <cell r="BU1044">
            <v>823761010183</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นางธัญนันท์ แก้วกาวิล</v>
          </cell>
          <cell r="CE1044"/>
          <cell r="CF1044"/>
          <cell r="CG1044"/>
          <cell r="CH1044"/>
          <cell r="CI1044"/>
          <cell r="CJ1044"/>
          <cell r="CK1044"/>
          <cell r="CL1044"/>
          <cell r="CM1044"/>
          <cell r="CN1044"/>
          <cell r="CO1044"/>
          <cell r="CP1044"/>
        </row>
        <row r="1045">
          <cell r="B1045">
            <v>2520</v>
          </cell>
          <cell r="C1045">
            <v>1671</v>
          </cell>
          <cell r="D1045"/>
          <cell r="E1045"/>
          <cell r="F1045"/>
          <cell r="G1045">
            <v>800076871691</v>
          </cell>
          <cell r="H1045" t="str">
            <v>นางสาว</v>
          </cell>
          <cell r="I1045" t="str">
            <v>น้ำฝน</v>
          </cell>
          <cell r="J1045" t="str">
            <v>ช่างกลกิจ</v>
          </cell>
          <cell r="K1045" t="str">
            <v>1 5799 00152 41 1</v>
          </cell>
          <cell r="L1045" t="str">
            <v>บิ๊กซีหางดง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ผบ5295</v>
          </cell>
          <cell r="U1045">
            <v>2563</v>
          </cell>
          <cell r="V1045" t="str">
            <v>ผบ8016</v>
          </cell>
          <cell r="W1045">
            <v>2563</v>
          </cell>
          <cell r="X1045">
            <v>16</v>
          </cell>
          <cell r="Y1045">
            <v>11</v>
          </cell>
          <cell r="Z1045">
            <v>63</v>
          </cell>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นางสาวน้ำฝน ช่างกลกิจ</v>
          </cell>
          <cell r="BU1045">
            <v>883263011417</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นางสาวน้ำฝน ช่างกลกิจ</v>
          </cell>
          <cell r="CE1045"/>
          <cell r="CF1045"/>
          <cell r="CG1045"/>
          <cell r="CH1045"/>
          <cell r="CI1045"/>
          <cell r="CJ1045"/>
          <cell r="CK1045"/>
          <cell r="CL1045"/>
          <cell r="CM1045"/>
          <cell r="CN1045"/>
          <cell r="CO1045"/>
          <cell r="CP1045"/>
        </row>
        <row r="1046">
          <cell r="B1046">
            <v>2521</v>
          </cell>
          <cell r="C1046">
            <v>1672</v>
          </cell>
          <cell r="D1046"/>
          <cell r="E1046"/>
          <cell r="F1046"/>
          <cell r="G1046">
            <v>800094950121</v>
          </cell>
          <cell r="H1046" t="str">
            <v>นาง</v>
          </cell>
          <cell r="I1046" t="str">
            <v>วันเพ็ญ</v>
          </cell>
          <cell r="J1046" t="str">
            <v>แก้วคำ</v>
          </cell>
          <cell r="K1046" t="str">
            <v>3 5106 00550 38 9</v>
          </cell>
          <cell r="L1046" t="str">
            <v>บิ๊กซีหางดง</v>
          </cell>
          <cell r="M1046" t="str">
            <v>เชียงใหม่ 3</v>
          </cell>
          <cell r="N1046">
            <v>8</v>
          </cell>
          <cell r="O1046" t="str">
            <v>แก้ไขปัญหาหนี้นอกระบบ PSA</v>
          </cell>
          <cell r="P1046" t="str">
            <v>1.บุคคลค้ำประกัน</v>
          </cell>
          <cell r="Q1046"/>
          <cell r="R1046"/>
          <cell r="S1046" t="str">
            <v>จังหวัดลำพูน</v>
          </cell>
          <cell r="T1046" t="str">
            <v>ผบ.1989</v>
          </cell>
          <cell r="U1046">
            <v>2563</v>
          </cell>
          <cell r="V1046" t="str">
            <v>ผบ2711</v>
          </cell>
          <cell r="W1046">
            <v>2563</v>
          </cell>
          <cell r="X1046">
            <v>27</v>
          </cell>
          <cell r="Y1046">
            <v>10</v>
          </cell>
          <cell r="Z1046">
            <v>63</v>
          </cell>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นางวันเพ็ญ แก้วคำ</v>
          </cell>
          <cell r="BU1046">
            <v>883263011415</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นางวันเพ็ญ แก้วคำ</v>
          </cell>
          <cell r="CE1046"/>
          <cell r="CF1046"/>
          <cell r="CG1046"/>
          <cell r="CH1046"/>
          <cell r="CI1046"/>
          <cell r="CJ1046"/>
          <cell r="CK1046"/>
          <cell r="CL1046"/>
          <cell r="CM1046"/>
          <cell r="CN1046"/>
          <cell r="CO1046"/>
          <cell r="CP1046"/>
        </row>
        <row r="1047">
          <cell r="B1047">
            <v>2522</v>
          </cell>
          <cell r="C1047">
            <v>1673</v>
          </cell>
          <cell r="D1047"/>
          <cell r="E1047"/>
          <cell r="F1047"/>
          <cell r="G1047">
            <v>800052496109</v>
          </cell>
          <cell r="H1047" t="str">
            <v>นาย</v>
          </cell>
          <cell r="I1047" t="str">
            <v>ชัยพร</v>
          </cell>
          <cell r="J1047" t="str">
            <v>เทียนอ้าย</v>
          </cell>
          <cell r="K1047" t="str">
            <v>3 5019 00687 69 1</v>
          </cell>
          <cell r="L1047" t="str">
            <v>สารภี</v>
          </cell>
          <cell r="M1047" t="str">
            <v>เชียงใหม่ 3</v>
          </cell>
          <cell r="N1047">
            <v>8</v>
          </cell>
          <cell r="O1047" t="str">
            <v>ธนาคารประชาชน</v>
          </cell>
          <cell r="P1047" t="str">
            <v>2.หลักทรัพย์ค้ำประกัน</v>
          </cell>
          <cell r="Q1047"/>
          <cell r="R1047"/>
          <cell r="S1047" t="str">
            <v>แขวงเชียงใหม่</v>
          </cell>
          <cell r="T1047" t="str">
            <v>ผบE756</v>
          </cell>
          <cell r="U1047">
            <v>2563</v>
          </cell>
          <cell r="V1047" t="str">
            <v>E955</v>
          </cell>
          <cell r="W1047">
            <v>2563</v>
          </cell>
          <cell r="X1047">
            <v>16</v>
          </cell>
          <cell r="Y1047">
            <v>11</v>
          </cell>
          <cell r="Z1047">
            <v>63</v>
          </cell>
          <cell r="AA1047">
            <v>14</v>
          </cell>
          <cell r="AB1047">
            <v>9</v>
          </cell>
          <cell r="AC1047">
            <v>63</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นายชัยพร เทียนอ้าย</v>
          </cell>
          <cell r="BU1047">
            <v>883263010779</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t="str">
            <v>นายชัยพร เทียนอ้าย</v>
          </cell>
          <cell r="CE1047"/>
          <cell r="CF1047"/>
          <cell r="CG1047"/>
          <cell r="CH1047"/>
          <cell r="CI1047"/>
          <cell r="CJ1047"/>
          <cell r="CK1047"/>
          <cell r="CL1047"/>
          <cell r="CM1047"/>
          <cell r="CN1047"/>
          <cell r="CO1047"/>
          <cell r="CP1047"/>
        </row>
        <row r="1048">
          <cell r="B1048">
            <v>2523</v>
          </cell>
          <cell r="C1048">
            <v>1674</v>
          </cell>
          <cell r="D1048"/>
          <cell r="E1048"/>
          <cell r="F1048"/>
          <cell r="G1048">
            <v>800084769333</v>
          </cell>
          <cell r="H1048" t="str">
            <v>นาย</v>
          </cell>
          <cell r="I1048" t="str">
            <v>ประกิต</v>
          </cell>
          <cell r="J1048" t="str">
            <v>แก้วดวง</v>
          </cell>
          <cell r="K1048" t="str">
            <v>1 5099 00106 42 7</v>
          </cell>
          <cell r="L1048" t="str">
            <v>สารภี</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ผบE762</v>
          </cell>
          <cell r="U1048">
            <v>2563</v>
          </cell>
          <cell r="V1048" t="str">
            <v>E972</v>
          </cell>
          <cell r="W1048">
            <v>2563</v>
          </cell>
          <cell r="X1048">
            <v>27</v>
          </cell>
          <cell r="Y1048">
            <v>10</v>
          </cell>
          <cell r="Z1048">
            <v>63</v>
          </cell>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นายประกิต แก้วดวง</v>
          </cell>
          <cell r="BU1048">
            <v>883263010072</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นายประกิต แก้วดวง</v>
          </cell>
          <cell r="CE1048"/>
          <cell r="CF1048"/>
          <cell r="CG1048"/>
          <cell r="CH1048"/>
          <cell r="CI1048"/>
          <cell r="CJ1048"/>
          <cell r="CK1048"/>
          <cell r="CL1048"/>
          <cell r="CM1048"/>
          <cell r="CN1048"/>
          <cell r="CO1048"/>
          <cell r="CP1048"/>
        </row>
        <row r="1049">
          <cell r="B1049">
            <v>2524</v>
          </cell>
          <cell r="C1049">
            <v>1675</v>
          </cell>
          <cell r="D1049"/>
          <cell r="E1049"/>
          <cell r="F1049"/>
          <cell r="G1049">
            <v>800084857765</v>
          </cell>
          <cell r="H1049" t="str">
            <v>นาย</v>
          </cell>
          <cell r="I1049" t="str">
            <v>ทวีพร</v>
          </cell>
          <cell r="J1049" t="str">
            <v>ปินตาวัน</v>
          </cell>
          <cell r="K1049" t="str">
            <v>3 5013 00179 77 5</v>
          </cell>
          <cell r="L1049" t="str">
            <v>สารภี</v>
          </cell>
          <cell r="M1049" t="str">
            <v>เชียงใหม่ 3</v>
          </cell>
          <cell r="N1049">
            <v>8</v>
          </cell>
          <cell r="O1049" t="str">
            <v>แก้ไขปัญหาหนี้นอกระบบ PSA</v>
          </cell>
          <cell r="P1049" t="str">
            <v>1.บุคคลค้ำประกัน</v>
          </cell>
          <cell r="Q1049"/>
          <cell r="R1049"/>
          <cell r="S1049" t="str">
            <v>แขวงชียงใหม่</v>
          </cell>
          <cell r="T1049" t="str">
            <v>ผบE757</v>
          </cell>
          <cell r="U1049">
            <v>2563</v>
          </cell>
          <cell r="V1049" t="str">
            <v>E956</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นายทวีพร ปินตาวัน</v>
          </cell>
          <cell r="BU1049">
            <v>883263010069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t="str">
            <v>นายทวีพร ปินตาวัน</v>
          </cell>
          <cell r="CE1049"/>
          <cell r="CF1049"/>
          <cell r="CG1049"/>
          <cell r="CH1049"/>
          <cell r="CI1049"/>
          <cell r="CJ1049"/>
          <cell r="CK1049"/>
          <cell r="CL1049">
            <v>243840</v>
          </cell>
          <cell r="CM1049"/>
          <cell r="CN1049"/>
          <cell r="CO1049"/>
          <cell r="CP1049"/>
        </row>
        <row r="1050">
          <cell r="B1050">
            <v>2525</v>
          </cell>
          <cell r="C1050">
            <v>1676</v>
          </cell>
          <cell r="D1050"/>
          <cell r="E1050"/>
          <cell r="F1050"/>
          <cell r="G1050">
            <v>800091409121</v>
          </cell>
          <cell r="H1050" t="str">
            <v>นาย</v>
          </cell>
          <cell r="I1050" t="str">
            <v>สมบุญ</v>
          </cell>
          <cell r="J1050" t="str">
            <v>อุ่นคำ</v>
          </cell>
          <cell r="K1050" t="str">
            <v>5 5020 00019 78 8</v>
          </cell>
          <cell r="L1050" t="str">
            <v>สารภี</v>
          </cell>
          <cell r="M1050" t="str">
            <v>เชียงใหม่ 3</v>
          </cell>
          <cell r="N1050">
            <v>8</v>
          </cell>
          <cell r="O1050" t="str">
            <v>ธนาคารประชาชน</v>
          </cell>
          <cell r="P1050" t="str">
            <v>1.บุคคลค้ำประกัน</v>
          </cell>
          <cell r="Q1050"/>
          <cell r="R1050"/>
          <cell r="S1050" t="str">
            <v>จังหวัดลำพูน</v>
          </cell>
          <cell r="T1050" t="str">
            <v>ผบ2428</v>
          </cell>
          <cell r="U1050">
            <v>2563</v>
          </cell>
          <cell r="V1050" t="str">
            <v>ผบ.43</v>
          </cell>
          <cell r="W1050">
            <v>2564</v>
          </cell>
          <cell r="X1050"/>
          <cell r="Y1050"/>
          <cell r="Z1050"/>
          <cell r="AA1050">
            <v>9</v>
          </cell>
          <cell r="AB1050">
            <v>3</v>
          </cell>
          <cell r="AC1050">
            <v>64</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นายสมบุญ อุ่นคำ</v>
          </cell>
          <cell r="BU1050">
            <v>883263010051</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นายสมบุญ อุ่นคำ</v>
          </cell>
          <cell r="CE1050"/>
          <cell r="CF1050"/>
          <cell r="CG1050"/>
          <cell r="CH1050"/>
          <cell r="CI1050"/>
          <cell r="CJ1050"/>
          <cell r="CK1050"/>
          <cell r="CL1050">
            <v>243852</v>
          </cell>
          <cell r="CM1050"/>
          <cell r="CN1050"/>
          <cell r="CO1050"/>
          <cell r="CP1050"/>
        </row>
        <row r="1051">
          <cell r="B1051">
            <v>2526</v>
          </cell>
          <cell r="C1051">
            <v>1677</v>
          </cell>
          <cell r="D1051"/>
          <cell r="E1051"/>
          <cell r="F1051"/>
          <cell r="G1051">
            <v>800095184720</v>
          </cell>
          <cell r="H1051" t="str">
            <v>นางสาว</v>
          </cell>
          <cell r="I1051" t="str">
            <v>รัตนา</v>
          </cell>
          <cell r="J1051" t="str">
            <v>วณีสอน</v>
          </cell>
          <cell r="K1051" t="str">
            <v>2 5003 00021 57 9</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นางสาวรัตนา วณีสอน</v>
          </cell>
          <cell r="BU1051">
            <v>883263010086</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t="str">
            <v>นางสาวรัตนา วณีสอน</v>
          </cell>
          <cell r="CE1051"/>
          <cell r="CF1051"/>
          <cell r="CG1051"/>
          <cell r="CH1051"/>
          <cell r="CI1051"/>
          <cell r="CJ1051"/>
          <cell r="CK1051"/>
          <cell r="CL1051">
            <v>243852</v>
          </cell>
          <cell r="CM1051"/>
          <cell r="CN1051"/>
          <cell r="CO1051"/>
          <cell r="CP1051"/>
        </row>
        <row r="1052">
          <cell r="B1052">
            <v>2527</v>
          </cell>
          <cell r="C1052">
            <v>1678</v>
          </cell>
          <cell r="D1052"/>
          <cell r="E1052"/>
          <cell r="F1052"/>
          <cell r="G1052">
            <v>800014579661</v>
          </cell>
          <cell r="H1052" t="str">
            <v>นางสาว</v>
          </cell>
          <cell r="I1052" t="str">
            <v>อำไพ</v>
          </cell>
          <cell r="J1052" t="str">
            <v>จันทรา</v>
          </cell>
          <cell r="K1052" t="str">
            <v>3 5019 00430 89 4</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นางสาวอำไพ จันทรา</v>
          </cell>
          <cell r="BU1052">
            <v>0</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t="str">
            <v>นางสาวอำไพ จันทรา</v>
          </cell>
          <cell r="CE1052"/>
          <cell r="CF1052"/>
          <cell r="CG1052"/>
          <cell r="CH1052"/>
          <cell r="CI1052"/>
          <cell r="CJ1052"/>
          <cell r="CK1052"/>
          <cell r="CL1052">
            <v>243852</v>
          </cell>
          <cell r="CM1052"/>
          <cell r="CN1052"/>
          <cell r="CO1052"/>
          <cell r="CP1052"/>
        </row>
        <row r="1053">
          <cell r="B1053">
            <v>2528</v>
          </cell>
          <cell r="C1053">
            <v>1679</v>
          </cell>
          <cell r="D1053"/>
          <cell r="E1053"/>
          <cell r="F1053"/>
          <cell r="G1053">
            <v>800015109807</v>
          </cell>
          <cell r="H1053" t="str">
            <v>นาย</v>
          </cell>
          <cell r="I1053" t="str">
            <v>นราห์</v>
          </cell>
          <cell r="J1053" t="str">
            <v>ชมภูยอด</v>
          </cell>
          <cell r="K1053" t="str">
            <v>3 5013 00755 06 7</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ผบ6971</v>
          </cell>
          <cell r="U1053">
            <v>2559</v>
          </cell>
          <cell r="V1053">
            <v>5374</v>
          </cell>
          <cell r="W1053">
            <v>2559</v>
          </cell>
          <cell r="X1053">
            <v>11</v>
          </cell>
          <cell r="Y1053">
            <v>5</v>
          </cell>
          <cell r="Z1053">
            <v>2565</v>
          </cell>
          <cell r="AA1053">
            <v>2</v>
          </cell>
          <cell r="AB1053">
            <v>8</v>
          </cell>
          <cell r="AC1053">
            <v>2559</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นายนราห์ ชมภูยอด</v>
          </cell>
          <cell r="BU1053">
            <v>823758010658</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t="str">
            <v>นายนราห์ ชมภูยอด</v>
          </cell>
          <cell r="CE1053"/>
          <cell r="CF1053"/>
          <cell r="CG1053"/>
          <cell r="CH1053"/>
          <cell r="CI1053"/>
          <cell r="CJ1053"/>
          <cell r="CK1053"/>
          <cell r="CL1053"/>
          <cell r="CM1053"/>
          <cell r="CN1053"/>
          <cell r="CO1053"/>
          <cell r="CP1053"/>
        </row>
        <row r="1054">
          <cell r="B1054">
            <v>2529</v>
          </cell>
          <cell r="C1054">
            <v>1680</v>
          </cell>
          <cell r="D1054"/>
          <cell r="E1054"/>
          <cell r="F1054"/>
          <cell r="G1054">
            <v>800066488126</v>
          </cell>
          <cell r="H1054" t="str">
            <v>นาง</v>
          </cell>
          <cell r="I1054" t="str">
            <v>ปวีณา</v>
          </cell>
          <cell r="J1054" t="str">
            <v>กาติ๊บ</v>
          </cell>
          <cell r="K1054" t="str">
            <v>1 5099 00186 05 6</v>
          </cell>
          <cell r="L1054" t="str">
            <v>สารภี</v>
          </cell>
          <cell r="M1054" t="str">
            <v>เชียงใหม่ 3</v>
          </cell>
          <cell r="N1054">
            <v>8</v>
          </cell>
          <cell r="O1054" t="str">
            <v>ธนาคารประชาชน</v>
          </cell>
          <cell r="P1054" t="str">
            <v>4.ไม่มีหลักประกัน</v>
          </cell>
          <cell r="Q1054"/>
          <cell r="R1054"/>
          <cell r="S1054" t="str">
            <v>จังหวัดเชียงคำ</v>
          </cell>
          <cell r="T1054" t="str">
            <v>ผบE252</v>
          </cell>
          <cell r="U1054">
            <v>2563</v>
          </cell>
          <cell r="V1054" t="str">
            <v>ผบE129</v>
          </cell>
          <cell r="W1054">
            <v>2563</v>
          </cell>
          <cell r="X1054"/>
          <cell r="Y1054"/>
          <cell r="Z1054"/>
          <cell r="AA1054">
            <v>8</v>
          </cell>
          <cell r="AB1054">
            <v>9</v>
          </cell>
          <cell r="AC1054">
            <v>2563</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นางปวีณา กาติ๊บ</v>
          </cell>
          <cell r="BU1054">
            <v>883262011768</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นางปวีณา กาติ๊บ</v>
          </cell>
          <cell r="CE1054"/>
          <cell r="CF1054"/>
          <cell r="CG1054"/>
          <cell r="CH1054"/>
          <cell r="CI1054"/>
          <cell r="CJ1054"/>
          <cell r="CK1054"/>
          <cell r="CL1054">
            <v>243852</v>
          </cell>
          <cell r="CM1054"/>
          <cell r="CN1054"/>
          <cell r="CO1054"/>
          <cell r="CP1054"/>
        </row>
        <row r="1055">
          <cell r="B1055">
            <v>2530</v>
          </cell>
          <cell r="C1055">
            <v>1681</v>
          </cell>
          <cell r="D1055"/>
          <cell r="E1055"/>
          <cell r="F1055"/>
          <cell r="G1055">
            <v>800028152695</v>
          </cell>
          <cell r="H1055" t="str">
            <v>นางสาว</v>
          </cell>
          <cell r="I1055" t="str">
            <v>นุชจีรา</v>
          </cell>
          <cell r="J1055" t="str">
            <v>วงค์ชัย</v>
          </cell>
          <cell r="K1055" t="str">
            <v>1 5099 00225 37 0</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ผบ.2408</v>
          </cell>
          <cell r="U1055">
            <v>2562</v>
          </cell>
          <cell r="V1055" t="str">
            <v>ผบ.3667</v>
          </cell>
          <cell r="W1055">
            <v>2562</v>
          </cell>
          <cell r="X1055"/>
          <cell r="Y1055"/>
          <cell r="Z1055"/>
          <cell r="AA1055">
            <v>26</v>
          </cell>
          <cell r="AB1055">
            <v>5</v>
          </cell>
          <cell r="AC1055">
            <v>2562</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มีคำสั่งยกเลิกสืบ วันที่ 24/4/2567 เนื่องจากลูกหนี้ชำระปิดบัญชี</v>
          </cell>
          <cell r="BC1055"/>
          <cell r="BD1055"/>
          <cell r="BE1055"/>
          <cell r="BF1055"/>
          <cell r="BG1055"/>
          <cell r="BH1055"/>
          <cell r="BI1055"/>
          <cell r="BJ1055"/>
          <cell r="BK1055"/>
          <cell r="BL1055"/>
          <cell r="BM1055"/>
          <cell r="BN1055"/>
          <cell r="BO1055"/>
          <cell r="BP1055"/>
          <cell r="BQ1055"/>
          <cell r="BR1055"/>
          <cell r="BS1055"/>
          <cell r="BT1055" t="str">
            <v>นางสาวนุชจีรา วงค์ชัย</v>
          </cell>
          <cell r="BU1055">
            <v>823761010355</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นางสาวนุชจีรา วงค์ชัย</v>
          </cell>
          <cell r="CE1055"/>
          <cell r="CF1055"/>
          <cell r="CG1055"/>
          <cell r="CH1055"/>
          <cell r="CI1055"/>
          <cell r="CJ1055"/>
          <cell r="CK1055"/>
          <cell r="CL1055">
            <v>243852</v>
          </cell>
          <cell r="CM1055"/>
          <cell r="CN1055"/>
          <cell r="CO1055"/>
          <cell r="CP1055"/>
        </row>
        <row r="1056">
          <cell r="B1056">
            <v>2531</v>
          </cell>
          <cell r="C1056">
            <v>1682</v>
          </cell>
          <cell r="D1056"/>
          <cell r="E1056"/>
          <cell r="F1056"/>
          <cell r="G1056">
            <v>800122722955</v>
          </cell>
          <cell r="H1056" t="str">
            <v>นาง</v>
          </cell>
          <cell r="I1056" t="str">
            <v>ศิริพร</v>
          </cell>
          <cell r="J1056" t="str">
            <v>ทาเรือน</v>
          </cell>
          <cell r="K1056" t="str">
            <v>3 5012 00151 28 3</v>
          </cell>
          <cell r="L1056" t="str">
            <v>สันป่าตอง</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ผบE459</v>
          </cell>
          <cell r="U1056">
            <v>2566</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นางศิริพร ทาเรือน</v>
          </cell>
          <cell r="BU1056">
            <v>888165010396</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นางศิริพร ทาเรือน</v>
          </cell>
          <cell r="CE1056"/>
          <cell r="CF1056"/>
          <cell r="CG1056"/>
          <cell r="CH1056"/>
          <cell r="CI1056"/>
          <cell r="CJ1056"/>
          <cell r="CK1056"/>
          <cell r="CL1056">
            <v>243852</v>
          </cell>
          <cell r="CM1056"/>
          <cell r="CN1056"/>
          <cell r="CO1056"/>
          <cell r="CP1056"/>
        </row>
        <row r="1057">
          <cell r="B1057">
            <v>2532</v>
          </cell>
          <cell r="C1057">
            <v>1683</v>
          </cell>
          <cell r="D1057"/>
          <cell r="E1057"/>
          <cell r="F1057"/>
          <cell r="G1057">
            <v>800095120146</v>
          </cell>
          <cell r="H1057" t="str">
            <v>นาย</v>
          </cell>
          <cell r="I1057" t="str">
            <v>ขยัน</v>
          </cell>
          <cell r="J1057" t="str">
            <v>ธรรมไชย</v>
          </cell>
          <cell r="K1057" t="str">
            <v>3 5012 01051 79 7</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ผบE5492</v>
          </cell>
          <cell r="U1057">
            <v>2565</v>
          </cell>
          <cell r="V1057" t="str">
            <v>ผบE7605</v>
          </cell>
          <cell r="W1057">
            <v>2565</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นายขยัน ธรรมไชย</v>
          </cell>
          <cell r="BU1057">
            <v>888165010390</v>
          </cell>
          <cell r="BV1057"/>
          <cell r="BW1057"/>
          <cell r="BX1057"/>
          <cell r="BY1057"/>
          <cell r="BZ1057"/>
          <cell r="CA1057"/>
          <cell r="CB1057"/>
          <cell r="CC1057"/>
          <cell r="CD1057" t="str">
            <v>นายขยัน ธรรมไชย</v>
          </cell>
          <cell r="CE1057"/>
          <cell r="CF1057"/>
          <cell r="CG1057"/>
          <cell r="CH1057"/>
          <cell r="CI1057"/>
          <cell r="CJ1057"/>
          <cell r="CK1057"/>
          <cell r="CL1057"/>
          <cell r="CM1057"/>
          <cell r="CN1057"/>
          <cell r="CO1057"/>
          <cell r="CP1057"/>
        </row>
        <row r="1058">
          <cell r="B1058">
            <v>2533</v>
          </cell>
          <cell r="C1058">
            <v>1684</v>
          </cell>
          <cell r="D1058"/>
          <cell r="E1058"/>
          <cell r="F1058"/>
          <cell r="G1058">
            <v>800046648195</v>
          </cell>
          <cell r="H1058" t="str">
            <v>นาย</v>
          </cell>
          <cell r="I1058" t="str">
            <v>นคร</v>
          </cell>
          <cell r="J1058" t="str">
            <v>สะสมจิตต์</v>
          </cell>
          <cell r="K1058" t="str">
            <v>3 5012 00608 45 3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ผบE5494</v>
          </cell>
          <cell r="U1058">
            <v>2565</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นายนคร สะสมจิตต์</v>
          </cell>
          <cell r="BU1058">
            <v>888165010397</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นายนคร สะสมจิตต์</v>
          </cell>
          <cell r="CE1058"/>
          <cell r="CF1058"/>
          <cell r="CG1058"/>
          <cell r="CH1058"/>
          <cell r="CI1058"/>
          <cell r="CJ1058"/>
          <cell r="CK1058"/>
          <cell r="CL1058"/>
          <cell r="CM1058"/>
          <cell r="CN1058"/>
          <cell r="CO1058"/>
          <cell r="CP1058"/>
        </row>
        <row r="1059">
          <cell r="B1059">
            <v>2534</v>
          </cell>
          <cell r="C1059">
            <v>1685</v>
          </cell>
          <cell r="D1059"/>
          <cell r="E1059"/>
          <cell r="F1059"/>
          <cell r="G1059">
            <v>800030228533</v>
          </cell>
          <cell r="H1059" t="str">
            <v>นาง</v>
          </cell>
          <cell r="I1059" t="str">
            <v>ศิริขวัญ</v>
          </cell>
          <cell r="J1059" t="str">
            <v>ตาวงค์</v>
          </cell>
          <cell r="K1059" t="str">
            <v>3 5010 00262 72 3</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cell r="R1059"/>
          <cell r="S1059" t="str">
            <v>จังหวัดฝาง</v>
          </cell>
          <cell r="T1059" t="str">
            <v>ผบE1409</v>
          </cell>
          <cell r="U1059">
            <v>2566</v>
          </cell>
          <cell r="V1059" t="str">
            <v>ผบE1556</v>
          </cell>
          <cell r="W1059">
            <v>2566</v>
          </cell>
          <cell r="X1059">
            <v>12</v>
          </cell>
          <cell r="Y1059">
            <v>12</v>
          </cell>
          <cell r="Z1059">
            <v>2566</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นางศิริขวัญ ตาวงค์</v>
          </cell>
          <cell r="BU1059">
            <v>883265010394</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t="str">
            <v>นางศิริขวัญ ตาวงค์</v>
          </cell>
          <cell r="CE1059"/>
          <cell r="CF1059"/>
          <cell r="CG1059"/>
          <cell r="CH1059"/>
          <cell r="CI1059"/>
          <cell r="CJ1059"/>
          <cell r="CK1059"/>
          <cell r="CL1059">
            <v>243854</v>
          </cell>
          <cell r="CM1059"/>
          <cell r="CN1059"/>
          <cell r="CO1059"/>
          <cell r="CP1059"/>
        </row>
        <row r="1060">
          <cell r="B1060">
            <v>2535</v>
          </cell>
          <cell r="C1060">
            <v>1686</v>
          </cell>
          <cell r="D1060"/>
          <cell r="E1060"/>
          <cell r="F1060"/>
          <cell r="G1060">
            <v>800090838734</v>
          </cell>
          <cell r="H1060" t="str">
            <v>นางสาว</v>
          </cell>
          <cell r="I1060" t="str">
            <v>นิภา</v>
          </cell>
          <cell r="J1060" t="str">
            <v>บัวแผน</v>
          </cell>
          <cell r="K1060" t="str">
            <v>3 5099 00075 67 6</v>
          </cell>
          <cell r="L1060" t="str">
            <v>ดอยเต่า</v>
          </cell>
          <cell r="M1060" t="str">
            <v>เชียงใหม่ 3</v>
          </cell>
          <cell r="N1060">
            <v>8</v>
          </cell>
          <cell r="O1060" t="str">
            <v>ห้องแถว</v>
          </cell>
          <cell r="P1060" t="str">
            <v>1.บุคคลค้ำประกัน</v>
          </cell>
          <cell r="Q1060"/>
          <cell r="R1060"/>
          <cell r="S1060" t="str">
            <v>แขวงเชียงใหม่</v>
          </cell>
          <cell r="T1060" t="str">
            <v>ผบE6886</v>
          </cell>
          <cell r="U1060">
            <v>2566</v>
          </cell>
          <cell r="V1060">
            <v>8675</v>
          </cell>
          <cell r="W1060">
            <v>2566</v>
          </cell>
          <cell r="X1060"/>
          <cell r="Y1060"/>
          <cell r="Z1060"/>
          <cell r="AA1060">
            <v>25</v>
          </cell>
          <cell r="AB1060">
            <v>9</v>
          </cell>
          <cell r="AC1060">
            <v>2566</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นางสาวนิภา บัวแผน</v>
          </cell>
          <cell r="BU1060">
            <v>888166010121</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นางสาวนิภา บัวแผน</v>
          </cell>
          <cell r="CE1060"/>
          <cell r="CF1060"/>
          <cell r="CG1060"/>
          <cell r="CH1060"/>
          <cell r="CI1060"/>
          <cell r="CJ1060"/>
          <cell r="CK1060"/>
          <cell r="CL1060">
            <v>243854</v>
          </cell>
          <cell r="CM1060"/>
          <cell r="CN1060"/>
          <cell r="CO1060"/>
          <cell r="CP1060"/>
        </row>
        <row r="1061">
          <cell r="B1061">
            <v>2536</v>
          </cell>
          <cell r="C1061">
            <v>1687</v>
          </cell>
          <cell r="D1061"/>
          <cell r="E1061"/>
          <cell r="F1061"/>
          <cell r="G1061">
            <v>800090837652</v>
          </cell>
          <cell r="H1061" t="str">
            <v>นางสาว</v>
          </cell>
          <cell r="I1061" t="str">
            <v>วิลาวรรณ</v>
          </cell>
          <cell r="J1061" t="str">
            <v>แสงศิริ</v>
          </cell>
          <cell r="K1061" t="str">
            <v>3 5099 00075 75 7</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ผบE6884</v>
          </cell>
          <cell r="U1061">
            <v>2566</v>
          </cell>
          <cell r="V1061">
            <v>8674</v>
          </cell>
          <cell r="W1061">
            <v>2566</v>
          </cell>
          <cell r="X1061">
            <v>12</v>
          </cell>
          <cell r="Y1061">
            <v>12</v>
          </cell>
          <cell r="Z1061">
            <v>2566</v>
          </cell>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นางสาววิลาวรรณ แสงศิริ</v>
          </cell>
          <cell r="BU1061">
            <v>888166010122</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นางสาววิลาวรรณ แสงศิริ</v>
          </cell>
          <cell r="CE1061"/>
          <cell r="CF1061"/>
          <cell r="CG1061"/>
          <cell r="CH1061"/>
          <cell r="CI1061"/>
          <cell r="CJ1061"/>
          <cell r="CK1061"/>
          <cell r="CL1061"/>
          <cell r="CM1061"/>
          <cell r="CN1061"/>
          <cell r="CO1061"/>
          <cell r="CP1061"/>
        </row>
        <row r="1062">
          <cell r="B1062">
            <v>2537</v>
          </cell>
          <cell r="C1062">
            <v>1689</v>
          </cell>
          <cell r="D1062"/>
          <cell r="E1062"/>
          <cell r="F1062"/>
          <cell r="G1062">
            <v>800054861417</v>
          </cell>
          <cell r="H1062" t="str">
            <v>นาง</v>
          </cell>
          <cell r="I1062" t="str">
            <v>ศรีออน</v>
          </cell>
          <cell r="J1062" t="str">
            <v>ต๊ะทา</v>
          </cell>
          <cell r="K1062" t="str">
            <v>3 5003 00230 06 1</v>
          </cell>
          <cell r="L1062" t="str">
            <v>แม่แจ่ม</v>
          </cell>
          <cell r="M1062" t="str">
            <v>เชียงใหม่ 3</v>
          </cell>
          <cell r="N1062">
            <v>8</v>
          </cell>
          <cell r="O1062" t="str">
            <v>สินเชื่อพัฒนาองค์กรชุมชน</v>
          </cell>
          <cell r="P1062" t="str">
            <v>1.บุคคลค้ำประกัน</v>
          </cell>
          <cell r="Q1062"/>
          <cell r="R1062"/>
          <cell r="S1062" t="str">
            <v>จังหวัดฮอด</v>
          </cell>
          <cell r="T1062" t="str">
            <v>ผบE716</v>
          </cell>
          <cell r="U1062">
            <v>2566</v>
          </cell>
          <cell r="V1062" t="str">
            <v>ผบE913</v>
          </cell>
          <cell r="W1062">
            <v>2566</v>
          </cell>
          <cell r="X1062"/>
          <cell r="Y1062"/>
          <cell r="Z1062"/>
          <cell r="AA1062">
            <v>26</v>
          </cell>
          <cell r="AB1062">
            <v>7</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นางศรีออน ต๊ะทา</v>
          </cell>
          <cell r="BU1062">
            <v>888166010132</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t="str">
            <v>นางศรีออน ต๊ะทา</v>
          </cell>
          <cell r="CE1062"/>
          <cell r="CF1062"/>
          <cell r="CG1062"/>
          <cell r="CH1062"/>
          <cell r="CI1062"/>
          <cell r="CJ1062"/>
          <cell r="CK1062"/>
          <cell r="CL1062">
            <v>243854</v>
          </cell>
          <cell r="CM1062"/>
          <cell r="CN1062"/>
          <cell r="CO1062"/>
          <cell r="CP1062"/>
        </row>
        <row r="1063">
          <cell r="B1063">
            <v>2538</v>
          </cell>
          <cell r="C1063">
            <v>1690</v>
          </cell>
          <cell r="D1063"/>
          <cell r="E1063"/>
          <cell r="F1063"/>
          <cell r="G1063">
            <v>800124744700</v>
          </cell>
          <cell r="H1063" t="str">
            <v>นางสาว</v>
          </cell>
          <cell r="I1063" t="str">
            <v>แก้วกานดา</v>
          </cell>
          <cell r="J1063" t="str">
            <v>พงษ์ศรี</v>
          </cell>
          <cell r="K1063" t="str">
            <v>3 5014 00700 68 0</v>
          </cell>
          <cell r="L1063" t="str">
            <v>สันทราย</v>
          </cell>
          <cell r="M1063" t="str">
            <v>เชียงใหม่ 2</v>
          </cell>
          <cell r="N1063">
            <v>8</v>
          </cell>
          <cell r="O1063" t="str">
            <v>สินเชื่อเสริมพลังฐานราก</v>
          </cell>
          <cell r="P1063" t="str">
            <v>1.บุคคลค้ำประกัน</v>
          </cell>
          <cell r="Q1063"/>
          <cell r="R1063"/>
          <cell r="S1063" t="str">
            <v>แขวงเชียงใหม่</v>
          </cell>
          <cell r="T1063" t="str">
            <v>ผบE41</v>
          </cell>
          <cell r="U1063">
            <v>2566</v>
          </cell>
          <cell r="V1063" t="str">
            <v>ผบE1712</v>
          </cell>
          <cell r="W1063">
            <v>2566</v>
          </cell>
          <cell r="X1063">
            <v>7</v>
          </cell>
          <cell r="Y1063">
            <v>3</v>
          </cell>
          <cell r="Z1063">
            <v>2566</v>
          </cell>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นางสาวแก้วกานดา พงษ์ศรี</v>
          </cell>
          <cell r="BU1063">
            <v>883265010849</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t="str">
            <v>นางสาวแก้วกานดา พงษ์ศรี</v>
          </cell>
          <cell r="CE1063"/>
          <cell r="CF1063"/>
          <cell r="CG1063"/>
          <cell r="CH1063"/>
          <cell r="CI1063"/>
          <cell r="CJ1063"/>
          <cell r="CK1063"/>
          <cell r="CL1063"/>
          <cell r="CM1063"/>
          <cell r="CN1063"/>
          <cell r="CO1063"/>
          <cell r="CP1063"/>
        </row>
        <row r="1064">
          <cell r="B1064">
            <v>2539</v>
          </cell>
          <cell r="C1064">
            <v>1691</v>
          </cell>
          <cell r="D1064"/>
          <cell r="E1064"/>
          <cell r="F1064"/>
          <cell r="G1064" t="str">
            <v>800087210210 ,  800083060270</v>
          </cell>
          <cell r="H1064" t="str">
            <v>นาง</v>
          </cell>
          <cell r="I1064" t="str">
            <v>สิริลักษณ์</v>
          </cell>
          <cell r="J1064" t="str">
            <v>รพีวิมลศุภกร</v>
          </cell>
          <cell r="K1064" t="str">
            <v>1 5099 00020 34 4</v>
          </cell>
          <cell r="L1064" t="str">
            <v>มีโชค พลาซ่า</v>
          </cell>
          <cell r="M1064" t="str">
            <v>เชียงใหม่ 2</v>
          </cell>
          <cell r="N1064">
            <v>8</v>
          </cell>
          <cell r="O1064" t="str">
            <v>สินเชื่อแก้ไขปัญหาหนี้นอกระบบ,สินเชื่อเคหะ</v>
          </cell>
          <cell r="P1064" t="str">
            <v>1.บุคคลค้ำประกัน</v>
          </cell>
          <cell r="Q1064"/>
          <cell r="R1064"/>
          <cell r="S1064" t="str">
            <v>แขวงเชียงใหม่</v>
          </cell>
          <cell r="T1064" t="str">
            <v>ผบE7155</v>
          </cell>
          <cell r="U1064">
            <v>2565</v>
          </cell>
          <cell r="V1064" t="str">
            <v>ผบE1682</v>
          </cell>
          <cell r="W1064">
            <v>2566</v>
          </cell>
          <cell r="X1064">
            <v>7</v>
          </cell>
          <cell r="Y1064">
            <v>3</v>
          </cell>
          <cell r="Z1064">
            <v>2566</v>
          </cell>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นางสิริลักษณ์ รพีวิมลศุภกร</v>
          </cell>
          <cell r="BU1064" t="str">
            <v>883265010312, 883266040003</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นางสิริลักษณ์ รพีวิมลศุภกร</v>
          </cell>
          <cell r="CE1064"/>
          <cell r="CF1064"/>
          <cell r="CG1064"/>
          <cell r="CH1064"/>
          <cell r="CI1064"/>
          <cell r="CJ1064"/>
          <cell r="CK1064"/>
          <cell r="CL1064"/>
          <cell r="CM1064"/>
          <cell r="CN1064"/>
          <cell r="CO1064"/>
          <cell r="CP1064"/>
        </row>
        <row r="1065">
          <cell r="B1065">
            <v>2540</v>
          </cell>
          <cell r="C1065">
            <v>1692</v>
          </cell>
          <cell r="D1065"/>
          <cell r="E1065"/>
          <cell r="F1065"/>
          <cell r="G1065">
            <v>800085945064</v>
          </cell>
          <cell r="H1065" t="str">
            <v>นางสาว</v>
          </cell>
          <cell r="I1065" t="str">
            <v>ศรีพรรณ</v>
          </cell>
          <cell r="J1065" t="str">
            <v>สุวรรณ</v>
          </cell>
          <cell r="K1065" t="str">
            <v>3 5014 00723 48 5</v>
          </cell>
          <cell r="L1065" t="str">
            <v>สันทราย</v>
          </cell>
          <cell r="M1065" t="str">
            <v>เชียงใหม่ 2</v>
          </cell>
          <cell r="N1065">
            <v>8</v>
          </cell>
          <cell r="O1065" t="str">
            <v>สินเชื่อแก้ไขปัญหาหนี้นอกระบบ</v>
          </cell>
          <cell r="P1065" t="str">
            <v>1.บุคคลค้ำประกัน</v>
          </cell>
          <cell r="Q1065"/>
          <cell r="R1065"/>
          <cell r="S1065" t="str">
            <v>แขวงเชียงใหม่</v>
          </cell>
          <cell r="T1065" t="str">
            <v>ผบE1468</v>
          </cell>
          <cell r="U1065">
            <v>2566</v>
          </cell>
          <cell r="V1065" t="str">
            <v>ผบE3503</v>
          </cell>
          <cell r="W1065">
            <v>2566</v>
          </cell>
          <cell r="X1065">
            <v>22</v>
          </cell>
          <cell r="Y1065">
            <v>5</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นางสาวศรีพรรณ สุวรรณ</v>
          </cell>
          <cell r="BU1065">
            <v>883265010848</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นางสาวศรีพรรณ สุวรรณ</v>
          </cell>
          <cell r="CE1065"/>
          <cell r="CF1065"/>
          <cell r="CG1065"/>
          <cell r="CH1065"/>
          <cell r="CI1065"/>
          <cell r="CJ1065"/>
          <cell r="CK1065"/>
          <cell r="CL1065"/>
          <cell r="CM1065"/>
          <cell r="CN1065"/>
          <cell r="CO1065"/>
          <cell r="CP1065"/>
        </row>
        <row r="1066">
          <cell r="B1066">
            <v>2541</v>
          </cell>
          <cell r="C1066">
            <v>1693</v>
          </cell>
          <cell r="D1066"/>
          <cell r="E1066"/>
          <cell r="F1066"/>
          <cell r="G1066">
            <v>800048168333</v>
          </cell>
          <cell r="H1066" t="str">
            <v>นางสาว</v>
          </cell>
          <cell r="I1066" t="str">
            <v>พิทยาภรณ์</v>
          </cell>
          <cell r="J1066" t="str">
            <v>อินทะบุญ</v>
          </cell>
          <cell r="K1066" t="str">
            <v>3 5006 00070 12 3</v>
          </cell>
          <cell r="L1066" t="str">
            <v>แม่แตง</v>
          </cell>
          <cell r="M1066" t="str">
            <v>เชียงใหม่ 2</v>
          </cell>
          <cell r="N1066">
            <v>8</v>
          </cell>
          <cell r="O1066" t="str">
            <v>ธนาคารประชาชน</v>
          </cell>
          <cell r="P1066" t="str">
            <v>1.บุคคลค้ำประกัน</v>
          </cell>
          <cell r="Q1066"/>
          <cell r="R1066"/>
          <cell r="S1066" t="str">
            <v>แขวงเชียงดาว</v>
          </cell>
          <cell r="T1066" t="str">
            <v>ผบE336</v>
          </cell>
          <cell r="U1066">
            <v>2563</v>
          </cell>
          <cell r="V1066" t="str">
            <v>ผบE320</v>
          </cell>
          <cell r="W1066">
            <v>2563</v>
          </cell>
          <cell r="X1066">
            <v>7</v>
          </cell>
          <cell r="Y1066">
            <v>3</v>
          </cell>
          <cell r="Z1066">
            <v>2566</v>
          </cell>
          <cell r="AA1066">
            <v>10</v>
          </cell>
          <cell r="AB1066">
            <v>11</v>
          </cell>
          <cell r="AC1066">
            <v>2563</v>
          </cell>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นางสาวพิทยาภรณ์ อินทะบุญ</v>
          </cell>
          <cell r="BU1066">
            <v>0</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นางสาวพิทยาภรณ์ อินทะบุญ</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2542</v>
          </cell>
          <cell r="C1067">
            <v>1694</v>
          </cell>
          <cell r="D1067"/>
          <cell r="E1067"/>
          <cell r="F1067"/>
          <cell r="G1067">
            <v>800007474581</v>
          </cell>
          <cell r="H1067" t="str">
            <v>นางสาว</v>
          </cell>
          <cell r="I1067" t="str">
            <v>นิตยา</v>
          </cell>
          <cell r="J1067" t="str">
            <v>คำอินต๊ะมูล</v>
          </cell>
          <cell r="K1067" t="str">
            <v>1 5099 00061 10 5</v>
          </cell>
          <cell r="L1067" t="str">
            <v>มหาวิทยาลัยเชียงใหม่</v>
          </cell>
          <cell r="M1067" t="str">
            <v>เชียงใหม่ 2</v>
          </cell>
          <cell r="N1067">
            <v>8</v>
          </cell>
          <cell r="O1067" t="str">
            <v>สินเชื่อโครงการสวัสดิการเงินกู้แก่สมาชิก ช.พ.ค.</v>
          </cell>
          <cell r="P1067" t="str">
            <v>1.บุคคลค้ำประกัน</v>
          </cell>
          <cell r="Q1067"/>
          <cell r="R1067"/>
          <cell r="S1067" t="str">
            <v>จังหวัดเชียงใหม่</v>
          </cell>
          <cell r="T1067" t="str">
            <v>ผบE328</v>
          </cell>
          <cell r="U1067">
            <v>2566</v>
          </cell>
          <cell r="V1067" t="str">
            <v>ผบE720</v>
          </cell>
          <cell r="W1067">
            <v>2566</v>
          </cell>
          <cell r="X1067">
            <v>22</v>
          </cell>
          <cell r="Y1067">
            <v>5</v>
          </cell>
          <cell r="Z1067">
            <v>2566</v>
          </cell>
          <cell r="AA1067">
            <v>15</v>
          </cell>
          <cell r="AB1067">
            <v>5</v>
          </cell>
          <cell r="AC1067">
            <v>2566</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นางสาวนิตยา คำอินต๊ะมูล</v>
          </cell>
          <cell r="BU1067">
            <v>883265010841</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นางสาวนิตยา คำอินต๊ะมูล</v>
          </cell>
          <cell r="CE1067"/>
          <cell r="CF1067"/>
          <cell r="CG1067"/>
          <cell r="CH1067"/>
          <cell r="CI1067"/>
          <cell r="CJ1067"/>
          <cell r="CK1067"/>
          <cell r="CL1067"/>
          <cell r="CM1067"/>
          <cell r="CN1067"/>
          <cell r="CO1067"/>
          <cell r="CP1067"/>
        </row>
        <row r="1068">
          <cell r="B1068">
            <v>2543</v>
          </cell>
          <cell r="C1068">
            <v>1695</v>
          </cell>
          <cell r="D1068"/>
          <cell r="E1068"/>
          <cell r="F1068"/>
          <cell r="G1068">
            <v>800016818349</v>
          </cell>
          <cell r="H1068" t="str">
            <v>นาง</v>
          </cell>
          <cell r="I1068" t="str">
            <v>อภิญญา</v>
          </cell>
          <cell r="J1068" t="str">
            <v>วิถี</v>
          </cell>
          <cell r="K1068" t="str">
            <v>3 5014 00597 80 3</v>
          </cell>
          <cell r="L1068" t="str">
            <v>มีโชค พลาซ่า</v>
          </cell>
          <cell r="M1068" t="str">
            <v>เชียงใหม่ 2</v>
          </cell>
          <cell r="N1068">
            <v>8</v>
          </cell>
          <cell r="O1068" t="str">
            <v>สินเชื่อเพื่อพัฒนากลุ่มอาชีพ , ลูกหนี้ค่าเบี้ยประกันภัยจ่ายแทน</v>
          </cell>
          <cell r="P1068" t="str">
            <v>1.บุคคลค้ำประกัน</v>
          </cell>
          <cell r="Q1068"/>
          <cell r="R1068"/>
          <cell r="S1068" t="str">
            <v>จังหวัดเชียงใหม่</v>
          </cell>
          <cell r="T1068" t="str">
            <v>ผบE1806</v>
          </cell>
          <cell r="U1068">
            <v>2565</v>
          </cell>
          <cell r="V1068" t="str">
            <v>ผบE152</v>
          </cell>
          <cell r="W1068">
            <v>2566</v>
          </cell>
          <cell r="X1068"/>
          <cell r="Y1068"/>
          <cell r="Z1068"/>
          <cell r="AA1068">
            <v>31</v>
          </cell>
          <cell r="AB1068">
            <v>12</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นางอภิญญา วิถี</v>
          </cell>
          <cell r="BU1068">
            <v>883265010699</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นางอภิญญา วิถี</v>
          </cell>
          <cell r="CE1068"/>
          <cell r="CF1068"/>
          <cell r="CG1068"/>
          <cell r="CH1068"/>
          <cell r="CI1068"/>
          <cell r="CJ1068"/>
          <cell r="CK1068"/>
          <cell r="CL1068"/>
          <cell r="CM1068"/>
          <cell r="CN1068"/>
          <cell r="CO1068"/>
          <cell r="CP1068"/>
        </row>
        <row r="1069">
          <cell r="B1069">
            <v>2544</v>
          </cell>
          <cell r="C1069">
            <v>1696</v>
          </cell>
          <cell r="D1069"/>
          <cell r="E1069"/>
          <cell r="F1069"/>
          <cell r="G1069">
            <v>800074572929</v>
          </cell>
          <cell r="H1069" t="str">
            <v>นาง</v>
          </cell>
          <cell r="I1069" t="str">
            <v>มะลิวัลย์</v>
          </cell>
          <cell r="J1069" t="str">
            <v>สุวรรณโน</v>
          </cell>
          <cell r="K1069" t="str">
            <v>3 5208 00534 62 0</v>
          </cell>
          <cell r="L1069" t="str">
            <v>เชียงใหม่</v>
          </cell>
          <cell r="M1069" t="str">
            <v>เชียงใหม่ 1</v>
          </cell>
          <cell r="N1069">
            <v>8</v>
          </cell>
          <cell r="O1069" t="str">
            <v>สินเชื่อกู้ยืมเพื่อการบริโภค</v>
          </cell>
          <cell r="P1069" t="str">
            <v>4.ไม่มีหลักประกัน</v>
          </cell>
          <cell r="Q1069"/>
          <cell r="R1069"/>
          <cell r="S1069" t="str">
            <v>แขวงลำปาง</v>
          </cell>
          <cell r="T1069" t="str">
            <v>ผบE3911</v>
          </cell>
          <cell r="U1069">
            <v>2565</v>
          </cell>
          <cell r="V1069" t="str">
            <v>ผบE4248</v>
          </cell>
          <cell r="W1069">
            <v>2565</v>
          </cell>
          <cell r="X1069">
            <v>28</v>
          </cell>
          <cell r="Y1069">
            <v>11</v>
          </cell>
          <cell r="Z1069">
            <v>2565</v>
          </cell>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สืบทรัพย์ 22/1/67 //ลงผล25/3/67//</v>
          </cell>
          <cell r="BC1069"/>
          <cell r="BD1069"/>
          <cell r="BE1069"/>
          <cell r="BF1069"/>
          <cell r="BG1069"/>
          <cell r="BH1069"/>
          <cell r="BI1069"/>
          <cell r="BJ1069"/>
          <cell r="BK1069"/>
          <cell r="BL1069"/>
          <cell r="BM1069"/>
          <cell r="BN1069"/>
          <cell r="BO1069"/>
          <cell r="BP1069"/>
          <cell r="BQ1069"/>
          <cell r="BR1069"/>
          <cell r="BS1069"/>
          <cell r="BT1069" t="str">
            <v>นางมะลิวัลย์ สุวรรณโน</v>
          </cell>
          <cell r="BU1069">
            <v>883164010388</v>
          </cell>
          <cell r="BV1069" t="str">
            <v>1.นางมะลิวัลย์  สุวรรณโน
2.นายสว่าง  สุวรรณโน</v>
          </cell>
          <cell r="BW1069" t="str">
            <v>จำเลยที่ 1
คู่สมรสจำเลยที่ 1</v>
          </cell>
          <cell r="BX1069" t="str">
            <v>3-5208-00534-62-0
3-5805-00041-37-7</v>
          </cell>
          <cell r="BY1069"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69" t="str">
            <v>ไม่พบ</v>
          </cell>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2545</v>
          </cell>
          <cell r="C1070">
            <v>1697</v>
          </cell>
          <cell r="D1070"/>
          <cell r="E1070"/>
          <cell r="F1070"/>
          <cell r="G1070">
            <v>800068596926</v>
          </cell>
          <cell r="H1070" t="str">
            <v>นางสาว</v>
          </cell>
          <cell r="I1070" t="str">
            <v>ปราณี</v>
          </cell>
          <cell r="J1070" t="str">
            <v>แซ่อึ้ง</v>
          </cell>
          <cell r="K1070" t="str">
            <v>2-6005-00018-79-6</v>
          </cell>
          <cell r="L1070" t="str">
            <v>เชียงใหม่</v>
          </cell>
          <cell r="M1070" t="str">
            <v>เชียงใหม่ 1</v>
          </cell>
          <cell r="N1070">
            <v>8</v>
          </cell>
          <cell r="O1070" t="str">
            <v>สินเชื่อกู้ยืมเพื่อการบริโภค</v>
          </cell>
          <cell r="P1070" t="str">
            <v>1.บุคคลค้ำประกัน</v>
          </cell>
          <cell r="Q1070"/>
          <cell r="R1070"/>
          <cell r="S1070" t="str">
            <v>แขวงเชียงใหม่</v>
          </cell>
          <cell r="T1070" t="str">
            <v>ผบE2734</v>
          </cell>
          <cell r="U1070">
            <v>2566</v>
          </cell>
          <cell r="V1070" t="str">
            <v>ผบE5669</v>
          </cell>
          <cell r="W1070">
            <v>2566</v>
          </cell>
          <cell r="X1070">
            <v>10</v>
          </cell>
          <cell r="Y1070">
            <v>7</v>
          </cell>
          <cell r="Z1070">
            <v>2566</v>
          </cell>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//ลงผล29/3/67//</v>
          </cell>
          <cell r="BC1070"/>
          <cell r="BD1070"/>
          <cell r="BE1070"/>
          <cell r="BF1070"/>
          <cell r="BG1070"/>
          <cell r="BH1070"/>
          <cell r="BI1070"/>
          <cell r="BJ1070"/>
          <cell r="BK1070"/>
          <cell r="BL1070"/>
          <cell r="BM1070"/>
          <cell r="BN1070"/>
          <cell r="BO1070"/>
          <cell r="BP1070"/>
          <cell r="BQ1070"/>
          <cell r="BR1070"/>
          <cell r="BS1070"/>
          <cell r="BT1070" t="str">
            <v>นางสาวปราณี แซ่อึ้ง</v>
          </cell>
          <cell r="BU1070">
            <v>883165010895</v>
          </cell>
          <cell r="BV1070" t="str">
            <v>1.นางสาวปราณี แซ่อึ้ง 
2.นายจบ พัมธน่วม
3.นายกิติพัทธ์ ภู่โทสนธิ์
4.นางสาวชญาน์นันทท์ เกียรปรีชาพล</v>
          </cell>
          <cell r="BW1070" t="str">
            <v>จำเลยที่ 1
คู่สมรสจำเลยที่ 1
จำเลยที่ 2
จำเลยที่ 3</v>
          </cell>
          <cell r="BX1070" t="str">
            <v>2-6005-00018-79-1
3-6005-00395-91-7
3-6001-00810-59-3
3-6005-00060-34-6</v>
          </cell>
          <cell r="BY1070"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0" t="str">
            <v>พบ</v>
          </cell>
          <cell r="CA1070"/>
          <cell r="CB1070">
            <v>4</v>
          </cell>
          <cell r="CC1070"/>
          <cell r="CD1070" t="str">
            <v>นางสาวปราณี แซ่อึ้ง</v>
          </cell>
          <cell r="CE1070"/>
          <cell r="CF1070"/>
          <cell r="CG1070"/>
          <cell r="CH1070"/>
          <cell r="CI1070"/>
          <cell r="CJ1070"/>
          <cell r="CK1070"/>
          <cell r="CL1070"/>
          <cell r="CM1070"/>
          <cell r="CN1070"/>
          <cell r="CO1070"/>
          <cell r="CP1070"/>
        </row>
        <row r="1071">
          <cell r="B1071">
            <v>2546</v>
          </cell>
          <cell r="C1071">
            <v>1698</v>
          </cell>
          <cell r="D1071"/>
          <cell r="E1071"/>
          <cell r="F1071"/>
          <cell r="G1071" t="str">
            <v>800081967104 , 800104073112</v>
          </cell>
          <cell r="H1071" t="str">
            <v>นาย</v>
          </cell>
          <cell r="I1071" t="str">
            <v>สมชาย</v>
          </cell>
          <cell r="J1071" t="str">
            <v>กันนะ</v>
          </cell>
          <cell r="K1071" t="str">
            <v>8-5020-73012-08-7</v>
          </cell>
          <cell r="L1071" t="str">
            <v>เมญ่าเชียงใหม่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ผบE313</v>
          </cell>
          <cell r="U1071">
            <v>2566</v>
          </cell>
          <cell r="V1071" t="str">
            <v>ผบE2104</v>
          </cell>
          <cell r="W1071">
            <v>2566</v>
          </cell>
          <cell r="X1071">
            <v>18</v>
          </cell>
          <cell r="Y1071">
            <v>4</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5/05/67//ลงผล 21/5/67//รายงานผล23/5/67</v>
          </cell>
          <cell r="BC1071"/>
          <cell r="BD1071"/>
          <cell r="BE1071"/>
          <cell r="BF1071"/>
          <cell r="BG1071"/>
          <cell r="BH1071"/>
          <cell r="BI1071"/>
          <cell r="BJ1071"/>
          <cell r="BK1071"/>
          <cell r="BL1071"/>
          <cell r="BM1071"/>
          <cell r="BN1071"/>
          <cell r="BO1071"/>
          <cell r="BP1071"/>
          <cell r="BQ1071"/>
          <cell r="BR1071"/>
          <cell r="BS1071"/>
          <cell r="BT1071" t="str">
            <v>นายสมชาย กันนะ</v>
          </cell>
          <cell r="BU1071">
            <v>883165010727</v>
          </cell>
          <cell r="BV1071" t="str">
            <v>1.นายสมชาย กันนะ
2.นางมนัสนันท์ บุญมาติ
3.นางสาวณษมณ จินดาวงศ์
4.นายบรณต เลิศศิลป์</v>
          </cell>
          <cell r="BW1071" t="str">
            <v>จำเลยที่ 1
จำเลยที่ 2
จำเลยที่ 3
คู่สมรสจำเลยที่ 3</v>
          </cell>
          <cell r="BX1071" t="str">
            <v xml:space="preserve">8-5020-73012-08-7
3-5009-00756-81-1
3-5016-00777-46-4
3-1009-00971-32-4
</v>
          </cell>
          <cell r="BY10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1" t="str">
            <v>ไม่พบ</v>
          </cell>
          <cell r="CA1071"/>
          <cell r="CB1071">
            <v>4</v>
          </cell>
          <cell r="CC1071"/>
          <cell r="CD1071" t="str">
            <v>นายสมชาย กันนะ</v>
          </cell>
          <cell r="CE1071"/>
          <cell r="CF1071"/>
          <cell r="CG1071"/>
          <cell r="CH1071"/>
          <cell r="CI1071"/>
          <cell r="CJ1071"/>
          <cell r="CK1071"/>
          <cell r="CL1071"/>
          <cell r="CM1071"/>
          <cell r="CN1071"/>
          <cell r="CO1071"/>
          <cell r="CP1071"/>
        </row>
        <row r="1072">
          <cell r="B1072">
            <v>2547</v>
          </cell>
          <cell r="C1072">
            <v>1699</v>
          </cell>
          <cell r="D1072"/>
          <cell r="E1072"/>
          <cell r="F1072"/>
          <cell r="G1072">
            <v>800068029290</v>
          </cell>
          <cell r="H1072" t="str">
            <v>นางสาว</v>
          </cell>
          <cell r="I1072" t="str">
            <v>สุรินดา</v>
          </cell>
          <cell r="J1072" t="str">
            <v>คำคิด</v>
          </cell>
          <cell r="K1072" t="str">
            <v>3-5006-00216-36-5</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แขวงเชียงดาว</v>
          </cell>
          <cell r="T1072" t="str">
            <v>ผบE44</v>
          </cell>
          <cell r="U1072">
            <v>2566</v>
          </cell>
          <cell r="V1072" t="str">
            <v>ผบE145</v>
          </cell>
          <cell r="W1072">
            <v>2566</v>
          </cell>
          <cell r="X1072">
            <v>21</v>
          </cell>
          <cell r="Y1072">
            <v>2</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7/05/67//ลงผล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นางสาวสุรินดา คำคิด</v>
          </cell>
          <cell r="BU1072">
            <v>883165010725</v>
          </cell>
          <cell r="BV1072" t="str">
            <v>1.นางสาวสุรินดา คำคิด
2.นายเจษฏาพร กองเมือง
3.นางสาวสุทธินีย์ หัตถะกอง
4.นายธงชัย เกตุผาสุข</v>
          </cell>
          <cell r="BW1072" t="str">
            <v>จำเลยที่ 1
จำเลยที่ 2
จำเลยที่ 3
คู่สมรสจำเลยที่ 3</v>
          </cell>
          <cell r="BX1072" t="str">
            <v xml:space="preserve">3-5006-00216-36-5
1-5009-00579-64-3
1-5713-00008-36-2
1-5009-00482-88-7
</v>
          </cell>
          <cell r="BY1072"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2" t="str">
            <v>ไม่พบ</v>
          </cell>
          <cell r="CA1072"/>
          <cell r="CB1072">
            <v>4</v>
          </cell>
          <cell r="CC1072"/>
          <cell r="CD1072" t="str">
            <v>นางสาวสุรินดา คำคิด</v>
          </cell>
          <cell r="CE1072"/>
          <cell r="CF1072"/>
          <cell r="CG1072"/>
          <cell r="CH1072"/>
          <cell r="CI1072"/>
          <cell r="CJ1072"/>
          <cell r="CK1072"/>
          <cell r="CL1072"/>
          <cell r="CM1072"/>
          <cell r="CN1072"/>
          <cell r="CO1072"/>
          <cell r="CP1072"/>
        </row>
        <row r="1073">
          <cell r="B1073">
            <v>2548</v>
          </cell>
          <cell r="C1073">
            <v>1700</v>
          </cell>
          <cell r="D1073"/>
          <cell r="E1073"/>
          <cell r="F1073"/>
          <cell r="G1073">
            <v>800097273851</v>
          </cell>
          <cell r="H1073" t="str">
            <v>นางสาว</v>
          </cell>
          <cell r="I1073" t="str">
            <v>กมลชนก</v>
          </cell>
          <cell r="J1073" t="str">
            <v>คำพลอย</v>
          </cell>
          <cell r="K1073" t="str">
            <v>1-7798-00149-75-1</v>
          </cell>
          <cell r="L1073" t="str">
            <v>ถนนทิพย์เนตร</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ผบE925</v>
          </cell>
          <cell r="U1073">
            <v>2565</v>
          </cell>
          <cell r="V1073" t="str">
            <v>ผบE21</v>
          </cell>
          <cell r="W1073">
            <v>2566</v>
          </cell>
          <cell r="X1073">
            <v>16</v>
          </cell>
          <cell r="Y1073">
            <v>1</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23/5/67//รายงานผล23/5/67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นางสาวกมลชนก คำพลอย</v>
          </cell>
          <cell r="BU1073">
            <v>883165010420</v>
          </cell>
          <cell r="BV1073" t="str">
            <v>1.นางสาวกมลชนก คำพลอย 
2.นายการัณย์พล รากคำ
3. นางสาวสุประวีณ์ คำพลอย</v>
          </cell>
          <cell r="BW1073" t="str">
            <v>จำเลยที่ 1
จำเลยที่ 2
คู่สมรสจำเลยที่ 2</v>
          </cell>
          <cell r="BX1073" t="str">
            <v xml:space="preserve">1-7798-00149-75-1
5-5001-00010-14-4
3-5004-00047-62-4
</v>
          </cell>
          <cell r="BY1073"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3" t="str">
            <v>ไม่พบ</v>
          </cell>
          <cell r="CA1073"/>
          <cell r="CB1073">
            <v>4</v>
          </cell>
          <cell r="CC1073"/>
          <cell r="CD1073" t="str">
            <v>นางสาวกมลชนก คำพลอย</v>
          </cell>
          <cell r="CE1073"/>
          <cell r="CF1073"/>
          <cell r="CG1073"/>
          <cell r="CH1073"/>
          <cell r="CI1073"/>
          <cell r="CJ1073"/>
          <cell r="CK1073"/>
          <cell r="CL1073"/>
          <cell r="CM1073"/>
          <cell r="CN1073"/>
          <cell r="CO1073"/>
          <cell r="CP1073"/>
        </row>
        <row r="1074">
          <cell r="B1074">
            <v>2549</v>
          </cell>
          <cell r="C1074">
            <v>1701</v>
          </cell>
          <cell r="D1074"/>
          <cell r="E1074"/>
          <cell r="F1074"/>
          <cell r="G1074">
            <v>800022192796</v>
          </cell>
          <cell r="H1074" t="str">
            <v>นาย</v>
          </cell>
          <cell r="I1074" t="str">
            <v>ศักดา</v>
          </cell>
          <cell r="J1074" t="str">
            <v>วงศ์ตระกูลโลหะ</v>
          </cell>
          <cell r="K1074" t="str">
            <v>3-1005-01561-66-1</v>
          </cell>
          <cell r="L1074" t="str">
            <v>เซนทรัล เชียงใหม่ แอร์พอต</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แขวงเชียงใหม่</v>
          </cell>
          <cell r="T1074" t="str">
            <v>ผบ4732</v>
          </cell>
          <cell r="U1074">
            <v>2561</v>
          </cell>
          <cell r="V1074" t="str">
            <v>ผบ5963</v>
          </cell>
          <cell r="W1074">
            <v>2561</v>
          </cell>
          <cell r="X1074">
            <v>3</v>
          </cell>
          <cell r="Y1074">
            <v>7</v>
          </cell>
          <cell r="Z1074">
            <v>2561</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นายศักดา วงศ์ตระกูลโลหะ</v>
          </cell>
          <cell r="BU1074">
            <v>0</v>
          </cell>
          <cell r="BV1074" t="str">
            <v>1.นายศักดา วงศ์ตระกูลโลหะ
2.นางสาวรภัสสรณ์ แก้วจิโน
3. นางสาวพัชรินทร์ ราชนิภา
4.นายศราวุธ ดวงคำ</v>
          </cell>
          <cell r="BW1074" t="str">
            <v xml:space="preserve">จำเลยที่ 1
คู่สมรสจำเลยที่ 1
จำเลยมี่ 2
จำเลยที่ 3
</v>
          </cell>
          <cell r="BX1074" t="str">
            <v xml:space="preserve">3-1005-01561-66-1
3-6005-00395-91-7
3-5014-00316-08-1
1-5099-00469-79-1
</v>
          </cell>
          <cell r="BY1074"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4" t="str">
            <v>ไม่พบ</v>
          </cell>
          <cell r="CA1074"/>
          <cell r="CB1074">
            <v>4</v>
          </cell>
          <cell r="CC1074"/>
          <cell r="CD1074" t="str">
            <v>นายศักดา วงศ์ตระกูลโลหะ</v>
          </cell>
          <cell r="CE1074"/>
          <cell r="CF1074"/>
          <cell r="CG1074"/>
          <cell r="CH1074"/>
          <cell r="CI1074"/>
          <cell r="CJ1074"/>
          <cell r="CK1074"/>
          <cell r="CL1074"/>
          <cell r="CM1074"/>
          <cell r="CN1074"/>
          <cell r="CO1074"/>
          <cell r="CP1074"/>
        </row>
        <row r="1075">
          <cell r="B1075">
            <v>2550</v>
          </cell>
          <cell r="C1075">
            <v>1702</v>
          </cell>
          <cell r="D1075"/>
          <cell r="E1075"/>
          <cell r="F1075"/>
          <cell r="G1075">
            <v>800080508545</v>
          </cell>
          <cell r="H1075" t="str">
            <v>นาย</v>
          </cell>
          <cell r="I1075" t="str">
            <v xml:space="preserve">วรวิทย์ </v>
          </cell>
          <cell r="J1075" t="str">
            <v>จอมเดช</v>
          </cell>
          <cell r="K1075" t="str">
            <v>1-5007-00154-06-3</v>
          </cell>
          <cell r="L1075" t="str">
            <v>เมญ่าเชียงใหม่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ผบE924</v>
          </cell>
          <cell r="U1075">
            <v>2565</v>
          </cell>
          <cell r="V1075" t="str">
            <v>ผบE20</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27/5/67//รายงาน29/5/2567//</v>
          </cell>
          <cell r="BC1075"/>
          <cell r="BD1075"/>
          <cell r="BE1075"/>
          <cell r="BF1075"/>
          <cell r="BG1075"/>
          <cell r="BH1075"/>
          <cell r="BI1075"/>
          <cell r="BJ1075"/>
          <cell r="BK1075"/>
          <cell r="BL1075"/>
          <cell r="BM1075"/>
          <cell r="BN1075"/>
          <cell r="BO1075"/>
          <cell r="BP1075"/>
          <cell r="BQ1075"/>
          <cell r="BR1075"/>
          <cell r="BS1075"/>
          <cell r="BT1075" t="str">
            <v>นายวรวิทย์  จอมเดช</v>
          </cell>
          <cell r="BU1075">
            <v>883165010728</v>
          </cell>
          <cell r="BV1075" t="str">
            <v>1.นายวรวิทย์ จอมเดช
2.นายนที มูลมาวัน
3.นางสาววรรษมล จุ่มภา
4.นายณัฐกานต์ จุ่มภา
5.นางสาววิสารัตน์ ชมภูสร้อย</v>
          </cell>
          <cell r="BW1075" t="str">
            <v>จำเลยที่ 1
จำเลยที่ 2
คู่สมรสจำเลยที่ 2
จำเลยที่ 3
คู่สมรสจำเลยที่ 3</v>
          </cell>
          <cell r="BX1075" t="str">
            <v xml:space="preserve">1-5007-00154-06-3
1-5002-00104-90-3
1-5099-00482-48-8
1-5099-01566-36-7
1-5101-00156-37-5
</v>
          </cell>
          <cell r="BY1075"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5" t="str">
            <v>พบ</v>
          </cell>
          <cell r="CA1075"/>
          <cell r="CB1075">
            <v>5</v>
          </cell>
          <cell r="CC1075"/>
          <cell r="CD1075" t="str">
            <v>นายวรวิทย์  จอมเดช</v>
          </cell>
          <cell r="CE1075"/>
          <cell r="CF1075"/>
          <cell r="CG1075"/>
          <cell r="CH1075"/>
          <cell r="CI1075"/>
          <cell r="CJ1075"/>
          <cell r="CK1075"/>
          <cell r="CL1075"/>
          <cell r="CM1075"/>
          <cell r="CN1075"/>
          <cell r="CO1075"/>
          <cell r="CP1075"/>
        </row>
        <row r="1076">
          <cell r="B1076">
            <v>2551</v>
          </cell>
          <cell r="C1076">
            <v>1703</v>
          </cell>
          <cell r="D1076"/>
          <cell r="E1076"/>
          <cell r="F1076"/>
          <cell r="G1076">
            <v>800035524340</v>
          </cell>
          <cell r="H1076" t="str">
            <v>นาย</v>
          </cell>
          <cell r="I1076" t="str">
            <v>พงศ์กร</v>
          </cell>
          <cell r="J1076" t="str">
            <v>กันทวี</v>
          </cell>
          <cell r="K1076" t="str">
            <v>3-5019-00591-95-2</v>
          </cell>
          <cell r="L1076" t="str">
            <v>หนองหอย</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ผบE3671</v>
          </cell>
          <cell r="U1076">
            <v>2566</v>
          </cell>
          <cell r="V1076" t="str">
            <v>ผบE5708</v>
          </cell>
          <cell r="W1076">
            <v>2566</v>
          </cell>
          <cell r="X1076">
            <v>10</v>
          </cell>
          <cell r="Y1076">
            <v>7</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สืบทรัพย์ครั้งที่ 1 21/5/2567//ลงผลสืบครั้งที่ 1 5/6/2567//รายงานผลสืบทรัพย์11/6/2567//</v>
          </cell>
          <cell r="BC1076"/>
          <cell r="BD1076"/>
          <cell r="BE1076"/>
          <cell r="BF1076"/>
          <cell r="BG1076"/>
          <cell r="BH1076"/>
          <cell r="BI1076"/>
          <cell r="BJ1076"/>
          <cell r="BK1076"/>
          <cell r="BL1076"/>
          <cell r="BM1076"/>
          <cell r="BN1076"/>
          <cell r="BO1076"/>
          <cell r="BP1076"/>
          <cell r="BQ1076"/>
          <cell r="BR1076"/>
          <cell r="BS1076"/>
          <cell r="BT1076" t="str">
            <v>นายพงศ์กร กันทวี</v>
          </cell>
          <cell r="BU1076">
            <v>823561010050</v>
          </cell>
          <cell r="BV1076" t="str">
            <v xml:space="preserve">1.นายพงศ์กร  กันทวี
2.นายชฎารัตน์  กันทวี
3.นายอุดม  คำหมื่น
</v>
          </cell>
          <cell r="BW1076" t="str">
            <v xml:space="preserve">จำเลยที่ 1
คู่สมรสจำเลยที่ 1
จำเลยที่ 2
</v>
          </cell>
          <cell r="BX1076" t="str">
            <v>3-5019-00591-95-2
3-5099-01491-68-1
3-5019-00590-49-2</v>
          </cell>
          <cell r="BY1076"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2552</v>
          </cell>
          <cell r="C1077">
            <v>1704</v>
          </cell>
          <cell r="D1077"/>
          <cell r="E1077"/>
          <cell r="F1077"/>
          <cell r="G1077">
            <v>800100843716</v>
          </cell>
          <cell r="H1077" t="str">
            <v>นาย</v>
          </cell>
          <cell r="I1077" t="str">
            <v>ไชยากร</v>
          </cell>
          <cell r="J1077" t="str">
            <v>ธารสุขวงศ์ไชย</v>
          </cell>
          <cell r="K1077" t="str">
            <v>5-5104-00009-22-2</v>
          </cell>
          <cell r="L1077" t="str">
            <v>เมญ่าเชียงใหม่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จังหวัดลำพูน</v>
          </cell>
          <cell r="T1077" t="str">
            <v>ผบE929</v>
          </cell>
          <cell r="U1077">
            <v>2566</v>
          </cell>
          <cell r="V1077" t="str">
            <v>ผบE1556</v>
          </cell>
          <cell r="W1077">
            <v>2566</v>
          </cell>
          <cell r="X1077">
            <v>6</v>
          </cell>
          <cell r="Y1077">
            <v>6</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นายไชยากร ธารสุขวงศ์ไชย</v>
          </cell>
          <cell r="BU1077">
            <v>883165010726</v>
          </cell>
          <cell r="BV1077" t="str">
            <v>1.นายไชยากร ธารสุขวงศ์ชัย
2.นางสาวจันทร์ฉาย หารพงดง
3.นายนัฐพล มีโพธิ์กลาง</v>
          </cell>
          <cell r="BW1077" t="str">
            <v>จำเลยที่ 1
จำเลยที่ 2
คู่สมรสจำเลยที่ 2</v>
          </cell>
          <cell r="BX1077" t="str">
            <v xml:space="preserve">5-5104-00009-22-2
1-5010-00084-50-1
1-5099-01563-37-6
</v>
          </cell>
          <cell r="BY1077"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7" t="str">
            <v>พบ</v>
          </cell>
          <cell r="CA1077"/>
          <cell r="CB1077">
            <v>3</v>
          </cell>
          <cell r="CC1077"/>
          <cell r="CD1077" t="str">
            <v>นายไชยากร ธารสุขวงศ์ไชย</v>
          </cell>
          <cell r="CE1077"/>
          <cell r="CF1077"/>
          <cell r="CG1077"/>
          <cell r="CH1077"/>
          <cell r="CI1077"/>
          <cell r="CJ1077"/>
          <cell r="CK1077"/>
          <cell r="CL1077"/>
          <cell r="CM1077"/>
          <cell r="CN1077"/>
          <cell r="CO1077"/>
          <cell r="CP1077"/>
        </row>
        <row r="1078">
          <cell r="B1078">
            <v>2553</v>
          </cell>
          <cell r="C1078">
            <v>1705</v>
          </cell>
          <cell r="D1078"/>
          <cell r="E1078"/>
          <cell r="F1078"/>
          <cell r="G1078">
            <v>800099713771</v>
          </cell>
          <cell r="H1078" t="str">
            <v>นางสาว</v>
          </cell>
          <cell r="I1078" t="str">
            <v>เอมสิรินันท์</v>
          </cell>
          <cell r="J1078" t="str">
            <v>ท่าทาง</v>
          </cell>
          <cell r="K1078" t="str">
            <v>3-5405-00283-76-1</v>
          </cell>
          <cell r="L1078" t="str">
            <v>เชียงใหม่</v>
          </cell>
          <cell r="M1078" t="str">
            <v>เชียงใหม่ 1</v>
          </cell>
          <cell r="N1078">
            <v>8</v>
          </cell>
          <cell r="O1078" t="str">
            <v>สินเชื่อกู้ยืมเพื่อการบริโภค</v>
          </cell>
          <cell r="P1078" t="str">
            <v>4.ไม่มีหลักประกัน</v>
          </cell>
          <cell r="Q1078"/>
          <cell r="R1078"/>
          <cell r="S1078" t="str">
            <v>จังหวัดแพร่</v>
          </cell>
          <cell r="T1078" t="str">
            <v>ผบE3203</v>
          </cell>
          <cell r="U1078">
            <v>2565</v>
          </cell>
          <cell r="V1078" t="str">
            <v>ผบE55</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23/5/67//รายงานผล23/5/67</v>
          </cell>
          <cell r="BC1078"/>
          <cell r="BD1078"/>
          <cell r="BE1078"/>
          <cell r="BF1078"/>
          <cell r="BG1078"/>
          <cell r="BH1078"/>
          <cell r="BI1078"/>
          <cell r="BJ1078"/>
          <cell r="BK1078"/>
          <cell r="BL1078"/>
          <cell r="BM1078"/>
          <cell r="BN1078"/>
          <cell r="BO1078"/>
          <cell r="BP1078"/>
          <cell r="BQ1078"/>
          <cell r="BR1078"/>
          <cell r="BS1078"/>
          <cell r="BT1078" t="str">
            <v>นางสาวเอมสิรินันท์ ท่าทาง</v>
          </cell>
          <cell r="BU1078">
            <v>883165010114</v>
          </cell>
          <cell r="BV1078" t="str">
            <v>1.นางสาวเอมสิรินันท์ ท่าทาง</v>
          </cell>
          <cell r="BW1078" t="str">
            <v>จำเลยที่ 1</v>
          </cell>
          <cell r="BX1078" t="str">
            <v>3-5405-00283-76-1</v>
          </cell>
          <cell r="BY1078" t="str">
            <v>-ไม่พบว่ามีกรรมสิทธิ์ในที่ดิน อ.เมืองเชียงใหม่ จ.เชียงใหม่
-ไม่พบว่ามีกรรมสิทธิ์ในที่ดิน อ.เด่นชัย จ.แพร่</v>
          </cell>
          <cell r="BZ1078" t="str">
            <v>ไม่พบ</v>
          </cell>
          <cell r="CA1078"/>
          <cell r="CB1078">
            <v>1</v>
          </cell>
          <cell r="CC1078"/>
          <cell r="CD1078" t="str">
            <v>นางสาวเอมสิรินันท์ ท่าทาง</v>
          </cell>
          <cell r="CE1078"/>
          <cell r="CF1078"/>
          <cell r="CG1078"/>
          <cell r="CH1078"/>
          <cell r="CI1078"/>
          <cell r="CJ1078"/>
          <cell r="CK1078"/>
          <cell r="CL1078"/>
          <cell r="CM1078"/>
          <cell r="CN1078"/>
          <cell r="CO1078"/>
          <cell r="CP1078"/>
        </row>
        <row r="1079">
          <cell r="B1079">
            <v>2554</v>
          </cell>
          <cell r="C1079">
            <v>1706</v>
          </cell>
          <cell r="D1079"/>
          <cell r="E1079"/>
          <cell r="F1079"/>
          <cell r="G1079">
            <v>800038279306</v>
          </cell>
          <cell r="H1079" t="str">
            <v>นาย</v>
          </cell>
          <cell r="I1079" t="str">
            <v>ประดิษฐ์</v>
          </cell>
          <cell r="J1079" t="str">
            <v>สรตา</v>
          </cell>
          <cell r="K1079" t="str">
            <v>3-5017-00111-56-6</v>
          </cell>
          <cell r="L1079" t="str">
            <v>ดอยเต่า</v>
          </cell>
          <cell r="M1079" t="str">
            <v>เชียงใหม่ 3</v>
          </cell>
          <cell r="N1079">
            <v>8</v>
          </cell>
          <cell r="O1079" t="str">
            <v>สินเชื่อกู้ยืมเพื่อการบริโภค</v>
          </cell>
          <cell r="P1079" t="str">
            <v>1.บุคคลค้ำประกัน</v>
          </cell>
          <cell r="Q1079"/>
          <cell r="R1079"/>
          <cell r="S1079" t="str">
            <v>จังหวัดฮอด</v>
          </cell>
          <cell r="T1079" t="str">
            <v>ผบE708</v>
          </cell>
          <cell r="U1079">
            <v>2566</v>
          </cell>
          <cell r="V1079" t="str">
            <v>ผบE908</v>
          </cell>
          <cell r="W1079">
            <v>2566</v>
          </cell>
          <cell r="X1079">
            <v>6</v>
          </cell>
          <cell r="Y1079">
            <v>6</v>
          </cell>
          <cell r="Z1079">
            <v>2566</v>
          </cell>
          <cell r="AA1079">
            <v>26</v>
          </cell>
          <cell r="AB1079">
            <v>7</v>
          </cell>
          <cell r="AC1079">
            <v>2566</v>
          </cell>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สืบ7/05/67//ลงผล 27/5/67//รายงาน4/5/2567</v>
          </cell>
          <cell r="BC1079"/>
          <cell r="BD1079"/>
          <cell r="BE1079"/>
          <cell r="BF1079"/>
          <cell r="BG1079"/>
          <cell r="BH1079"/>
          <cell r="BI1079"/>
          <cell r="BJ1079"/>
          <cell r="BK1079"/>
          <cell r="BL1079"/>
          <cell r="BM1079"/>
          <cell r="BN1079"/>
          <cell r="BO1079"/>
          <cell r="BP1079"/>
          <cell r="BQ1079"/>
          <cell r="BR1079"/>
          <cell r="BS1079"/>
          <cell r="BT1079" t="str">
            <v>นายประดิษฐ์ สรตา</v>
          </cell>
          <cell r="BU1079">
            <v>888166010127</v>
          </cell>
          <cell r="BV1079"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79" t="str">
            <v>จำเลยที่ 1
คู่สมรสจำเลยที่ 1
จำเลยที่ 2
คู่สมรสจำเลยที่ 2
จำเลยที่ 3
คู่สมรสจำเลยที่ 3</v>
          </cell>
          <cell r="BX1079" t="str">
            <v xml:space="preserve">3-5017-00111-56-6
3-5017-00111-57-4
3-5017-00201-92-1
3-5017-00209-09-4
3-5017-00195-05-1
3-5014-00424-11-8
</v>
          </cell>
          <cell r="BY1079"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79" t="str">
            <v>พบ</v>
          </cell>
          <cell r="CA1079"/>
          <cell r="CB1079">
            <v>6</v>
          </cell>
          <cell r="CC1079"/>
          <cell r="CD1079" t="str">
            <v>นายประดิษฐ์ สรตา</v>
          </cell>
          <cell r="CE1079"/>
          <cell r="CF1079"/>
          <cell r="CG1079"/>
          <cell r="CH1079"/>
          <cell r="CI1079"/>
          <cell r="CJ1079"/>
          <cell r="CK1079"/>
          <cell r="CL1079"/>
          <cell r="CM1079"/>
          <cell r="CN1079"/>
          <cell r="CO1079"/>
          <cell r="CP1079"/>
        </row>
        <row r="1080">
          <cell r="B1080">
            <v>2555</v>
          </cell>
          <cell r="C1080">
            <v>1707</v>
          </cell>
          <cell r="D1080"/>
          <cell r="E1080"/>
          <cell r="F1080"/>
          <cell r="G1080">
            <v>800091067259</v>
          </cell>
          <cell r="H1080" t="str">
            <v>นาย</v>
          </cell>
          <cell r="I1080" t="str">
            <v>ประจักษ์</v>
          </cell>
          <cell r="J1080" t="str">
            <v>แก้วจันทร์</v>
          </cell>
          <cell r="K1080" t="str">
            <v>3-5017-00208-35-7</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ผบE709</v>
          </cell>
          <cell r="U1080">
            <v>2566</v>
          </cell>
          <cell r="V1080" t="str">
            <v>ผบE909</v>
          </cell>
          <cell r="W1080">
            <v>2566</v>
          </cell>
          <cell r="X1080">
            <v>16</v>
          </cell>
          <cell r="Y1080">
            <v>1</v>
          </cell>
          <cell r="Z1080">
            <v>2566</v>
          </cell>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7/05/67//ลงผล 27/5/67//รายงาน 4/6/2567</v>
          </cell>
          <cell r="BC1080"/>
          <cell r="BD1080"/>
          <cell r="BE1080"/>
          <cell r="BF1080"/>
          <cell r="BG1080"/>
          <cell r="BH1080"/>
          <cell r="BI1080"/>
          <cell r="BJ1080"/>
          <cell r="BK1080"/>
          <cell r="BL1080"/>
          <cell r="BM1080"/>
          <cell r="BN1080"/>
          <cell r="BO1080"/>
          <cell r="BP1080"/>
          <cell r="BQ1080"/>
          <cell r="BR1080"/>
          <cell r="BS1080"/>
          <cell r="BT1080" t="str">
            <v>นายประจักษ์ แก้วจันทร์</v>
          </cell>
          <cell r="BU1080">
            <v>888166010125</v>
          </cell>
          <cell r="BV1080" t="str">
            <v>1.นายประจักรษ์ แก้วจันทร์
2.นางแสงเพชร โบแมน
3. นายสอแก้ว โบแมน
4.นางรจนา จุ่มคำ
5.นายเอกรินทร์ เปอะปิน</v>
          </cell>
          <cell r="BW1080" t="str">
            <v>จำเลยที่ 1
จำเลยที่ 2
คู่สมรสจำเลยที่ 2
จำเลยที่ 3
คู่สมรสจำเลยที่ 3</v>
          </cell>
          <cell r="BX1080" t="str">
            <v xml:space="preserve">3-5017-00208-35-7
3-5017-00210-73-4
3-5017-00210-72-6
3-5017-00211-51-0
3-5017-00202-77-4
</v>
          </cell>
          <cell r="BY108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0" t="str">
            <v>พบ</v>
          </cell>
          <cell r="CA1080"/>
          <cell r="CB1080">
            <v>5</v>
          </cell>
          <cell r="CC1080"/>
          <cell r="CD1080" t="str">
            <v>นายประจักษ์ แก้วจันทร์</v>
          </cell>
          <cell r="CE1080"/>
          <cell r="CF1080"/>
          <cell r="CG1080"/>
          <cell r="CH1080"/>
          <cell r="CI1080"/>
          <cell r="CJ1080"/>
          <cell r="CK1080"/>
          <cell r="CL1080"/>
          <cell r="CM1080"/>
          <cell r="CN1080"/>
          <cell r="CO1080"/>
          <cell r="CP1080"/>
        </row>
        <row r="1081">
          <cell r="B1081">
            <v>2556</v>
          </cell>
          <cell r="C1081">
            <v>1708</v>
          </cell>
          <cell r="D1081"/>
          <cell r="E1081"/>
          <cell r="F1081"/>
          <cell r="G1081">
            <v>800049883237</v>
          </cell>
          <cell r="H1081" t="str">
            <v>นาย</v>
          </cell>
          <cell r="I1081" t="str">
            <v>อานิสงส์</v>
          </cell>
          <cell r="J1081" t="str">
            <v>เจริญธรรม</v>
          </cell>
          <cell r="K1081" t="str">
            <v>1-5007-00091-51-7</v>
          </cell>
          <cell r="L1081" t="str">
            <v>ถนนทิพย์เนตร</v>
          </cell>
          <cell r="M1081" t="str">
            <v>เชียงใหม่ 1</v>
          </cell>
          <cell r="N1081">
            <v>8</v>
          </cell>
          <cell r="O1081" t="str">
            <v>สินเชื่อกู้ยืมเพื่อการบริโภค</v>
          </cell>
          <cell r="P1081" t="str">
            <v>1.บุคคลค้ำประกัน</v>
          </cell>
          <cell r="Q1081"/>
          <cell r="R1081"/>
          <cell r="S1081" t="str">
            <v>แขวงเชียงใหม่</v>
          </cell>
          <cell r="T1081" t="str">
            <v>ผบE7755</v>
          </cell>
          <cell r="U1081">
            <v>2565</v>
          </cell>
          <cell r="V1081" t="str">
            <v>ผบE2349</v>
          </cell>
          <cell r="W1081">
            <v>2566</v>
          </cell>
          <cell r="X1081"/>
          <cell r="Y1081"/>
          <cell r="Z1081"/>
          <cell r="AA1081">
            <v>25</v>
          </cell>
          <cell r="AB1081">
            <v>4</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สืบทรัพย์7/05/67//ลงผล 23/5/67//รายงานผล23/5/67</v>
          </cell>
          <cell r="BC1081"/>
          <cell r="BD1081"/>
          <cell r="BE1081"/>
          <cell r="BF1081"/>
          <cell r="BG1081"/>
          <cell r="BH1081"/>
          <cell r="BI1081"/>
          <cell r="BJ1081"/>
          <cell r="BK1081"/>
          <cell r="BL1081"/>
          <cell r="BM1081"/>
          <cell r="BN1081"/>
          <cell r="BO1081"/>
          <cell r="BP1081"/>
          <cell r="BQ1081"/>
          <cell r="BR1081"/>
          <cell r="BS1081"/>
          <cell r="BT1081" t="str">
            <v>นายอานิสงส์ เจริญธรรม</v>
          </cell>
          <cell r="BU1081">
            <v>0</v>
          </cell>
          <cell r="BV1081" t="str">
            <v xml:space="preserve">1.นายอานิสงส์ เจริญธรรม
2.นางสาวอุเบกขา เจริณธรรม
3.นายโชติพัฒน์ ศรีพันธ์
</v>
          </cell>
          <cell r="BW1081" t="str">
            <v>จำเลยที่ 1
จำเลยที่ 2
จำเลยที่ 3</v>
          </cell>
          <cell r="BX1081" t="str">
            <v xml:space="preserve">1-5007-00091-51-7
1-5099-01002-52-8
1-5899-00053-24-2
</v>
          </cell>
          <cell r="BY1081"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1" t="str">
            <v>ไม่พบ</v>
          </cell>
          <cell r="CA1081"/>
          <cell r="CB1081">
            <v>3</v>
          </cell>
          <cell r="CC1081"/>
          <cell r="CD1081" t="str">
            <v>นายอานิสงส์ เจริญธรรม</v>
          </cell>
          <cell r="CE1081"/>
          <cell r="CF1081"/>
          <cell r="CG1081"/>
          <cell r="CH1081"/>
          <cell r="CI1081"/>
          <cell r="CJ1081"/>
          <cell r="CK1081"/>
          <cell r="CL1081"/>
          <cell r="CM1081"/>
          <cell r="CN1081"/>
          <cell r="CO1081"/>
          <cell r="CP1081"/>
        </row>
        <row r="1082">
          <cell r="B1082">
            <v>2557</v>
          </cell>
          <cell r="C1082">
            <v>1709</v>
          </cell>
          <cell r="D1082"/>
          <cell r="E1082"/>
          <cell r="F1082"/>
          <cell r="G1082">
            <v>800087439645</v>
          </cell>
          <cell r="H1082" t="str">
            <v>นางสาว</v>
          </cell>
          <cell r="I1082" t="str">
            <v>แก่นจันทร์</v>
          </cell>
          <cell r="J1082" t="str">
            <v>ดีอูป</v>
          </cell>
          <cell r="K1082" t="str">
            <v>3-5003-00011-23-7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จังหวัดฮอด</v>
          </cell>
          <cell r="T1082" t="str">
            <v>ผบE850</v>
          </cell>
          <cell r="U1082">
            <v>2566</v>
          </cell>
          <cell r="V1082" t="str">
            <v>ผบE1096</v>
          </cell>
          <cell r="W1082">
            <v>2566</v>
          </cell>
          <cell r="X1082">
            <v>18</v>
          </cell>
          <cell r="Y1082">
            <v>9</v>
          </cell>
          <cell r="Z1082">
            <v>2566</v>
          </cell>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27/5/67//รายงาน29/5/2567//</v>
          </cell>
          <cell r="BC1082"/>
          <cell r="BD1082"/>
          <cell r="BE1082"/>
          <cell r="BF1082"/>
          <cell r="BG1082"/>
          <cell r="BH1082"/>
          <cell r="BI1082"/>
          <cell r="BJ1082"/>
          <cell r="BK1082"/>
          <cell r="BL1082"/>
          <cell r="BM1082"/>
          <cell r="BN1082"/>
          <cell r="BO1082"/>
          <cell r="BP1082"/>
          <cell r="BQ1082"/>
          <cell r="BR1082"/>
          <cell r="BS1082"/>
          <cell r="BT1082" t="str">
            <v>นางสาวแก่นจันทร์ ดีอูป</v>
          </cell>
          <cell r="BU1082">
            <v>883166010114</v>
          </cell>
          <cell r="BV1082" t="str">
            <v>1.นางสาวแก่นจันทรื ดีอูป
2.นางปั้นหยี สุขจิตร์
3.นายประสิทธ์ สุขจิตร์</v>
          </cell>
          <cell r="BW1082" t="str">
            <v>จำเลยที่ 1
จำเลยที่ 2
คู่สมรสจำเลยที่ 2</v>
          </cell>
          <cell r="BX1082" t="str">
            <v xml:space="preserve">3-5003-00011-23-7
3-1124-00081-38-1
3-1024-00081-39-9
</v>
          </cell>
          <cell r="BY1082"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2" t="str">
            <v>พบ</v>
          </cell>
          <cell r="CA1082"/>
          <cell r="CB1082">
            <v>3</v>
          </cell>
          <cell r="CC1082"/>
          <cell r="CD1082" t="str">
            <v>นางสาวแก่นจันทร์ ดีอูป</v>
          </cell>
          <cell r="CE1082"/>
          <cell r="CF1082"/>
          <cell r="CG1082"/>
          <cell r="CH1082"/>
          <cell r="CI1082"/>
          <cell r="CJ1082"/>
          <cell r="CK1082"/>
          <cell r="CL1082"/>
          <cell r="CM1082"/>
          <cell r="CN1082"/>
          <cell r="CO1082"/>
          <cell r="CP1082"/>
        </row>
        <row r="1083">
          <cell r="B1083">
            <v>2558</v>
          </cell>
          <cell r="C1083">
            <v>1710</v>
          </cell>
          <cell r="D1083"/>
          <cell r="E1083"/>
          <cell r="F1083"/>
          <cell r="G1083">
            <v>800103838150</v>
          </cell>
          <cell r="H1083" t="str">
            <v>นาย</v>
          </cell>
          <cell r="I1083" t="str">
            <v>ธนวัฒน์</v>
          </cell>
          <cell r="J1083" t="str">
            <v>กันธา</v>
          </cell>
          <cell r="K1083" t="str">
            <v>3-5014-00521-87-4</v>
          </cell>
          <cell r="L1083" t="str">
            <v>ถนนเนตรทิพย์</v>
          </cell>
          <cell r="M1083" t="str">
            <v>เชียงใหม่ 1</v>
          </cell>
          <cell r="N1083">
            <v>8</v>
          </cell>
          <cell r="O1083" t="str">
            <v>สินเชื่อธนาคารประชาชน</v>
          </cell>
          <cell r="P1083" t="str">
            <v>1.บุคคลค้ำประกัน</v>
          </cell>
          <cell r="Q1083"/>
          <cell r="R1083"/>
          <cell r="S1083" t="str">
            <v>แขวงเชียงใหม่</v>
          </cell>
          <cell r="T1083" t="str">
            <v>ผบE2730</v>
          </cell>
          <cell r="U1083">
            <v>2566</v>
          </cell>
          <cell r="V1083">
            <v>5666</v>
          </cell>
          <cell r="W1083">
            <v>2566</v>
          </cell>
          <cell r="X1083"/>
          <cell r="Y1083"/>
          <cell r="Z1083"/>
          <cell r="AA1083">
            <v>10</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นายธนวัฒน์ กันธา</v>
          </cell>
          <cell r="BU1083">
            <v>883166010008</v>
          </cell>
          <cell r="BV1083" t="str">
            <v>2.</v>
          </cell>
          <cell r="BW1083" t="str">
            <v>จำเลยที่ 1
คู่สมรสจำเลยที่ 1</v>
          </cell>
          <cell r="BX1083" t="str">
            <v>3-5014-00521-87-4
3-5014-00046-40-8</v>
          </cell>
          <cell r="BY1083" t="str">
            <v xml:space="preserve">-ไม่พบว่ามีกรรมสิทธิ์ในที่ดิน อ.สันทราย จ.เชียงใหม่ 
-ไม่พบว่ามีกรรมสิทธิ์ในที่ดิน อ.สันทราย จ.เชียงใหม่ </v>
          </cell>
          <cell r="BZ1083" t="str">
            <v>ไม่พบ</v>
          </cell>
          <cell r="CA1083"/>
          <cell r="CB1083">
            <v>2</v>
          </cell>
          <cell r="CC1083"/>
          <cell r="CD1083" t="str">
            <v>นายธนวัฒน์ กันธา</v>
          </cell>
          <cell r="CE1083"/>
          <cell r="CF1083"/>
          <cell r="CG1083"/>
          <cell r="CH1083"/>
          <cell r="CI1083"/>
          <cell r="CJ1083"/>
          <cell r="CK1083"/>
          <cell r="CL1083"/>
          <cell r="CM1083"/>
          <cell r="CN1083"/>
          <cell r="CO1083"/>
          <cell r="CP1083"/>
        </row>
        <row r="1084">
          <cell r="B1084">
            <v>2559</v>
          </cell>
          <cell r="C1084">
            <v>1711</v>
          </cell>
          <cell r="D1084"/>
          <cell r="E1084"/>
          <cell r="F1084"/>
          <cell r="G1084">
            <v>800087439645</v>
          </cell>
          <cell r="H1084" t="str">
            <v>นางสาว</v>
          </cell>
          <cell r="I1084" t="str">
            <v>นันธิกา</v>
          </cell>
          <cell r="J1084" t="str">
            <v>สุภา</v>
          </cell>
          <cell r="K1084" t="str">
            <v>3-5009-00464-83-6</v>
          </cell>
          <cell r="L1084" t="str">
            <v>ไชยปราการ</v>
          </cell>
          <cell r="M1084" t="str">
            <v>เชียงใหม่ 2</v>
          </cell>
          <cell r="N1084">
            <v>8</v>
          </cell>
          <cell r="O1084" t="str">
            <v>สินเชื่อธนาคารประชาชน</v>
          </cell>
          <cell r="P1084" t="str">
            <v>1.บุคคลค้ำประกัน</v>
          </cell>
          <cell r="Q1084"/>
          <cell r="R1084"/>
          <cell r="S1084" t="str">
            <v>จังหวัดฝาง</v>
          </cell>
          <cell r="T1084" t="str">
            <v>ผบE1031</v>
          </cell>
          <cell r="U1084">
            <v>2566</v>
          </cell>
          <cell r="V1084" t="str">
            <v>ผบE1200</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นางสาวนันธิกา สุภา</v>
          </cell>
          <cell r="BU1084">
            <v>0</v>
          </cell>
          <cell r="BV1084" t="str">
            <v xml:space="preserve">3. </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นางสาวนันธิกา สุภา</v>
          </cell>
          <cell r="CE1084"/>
          <cell r="CF1084"/>
          <cell r="CG1084"/>
          <cell r="CH1084"/>
          <cell r="CI1084"/>
          <cell r="CJ1084"/>
          <cell r="CK1084"/>
          <cell r="CL1084"/>
          <cell r="CM1084"/>
          <cell r="CN1084"/>
          <cell r="CO1084"/>
          <cell r="CP1084"/>
        </row>
        <row r="1085">
          <cell r="B1085">
            <v>2560</v>
          </cell>
          <cell r="C1085">
            <v>1712</v>
          </cell>
          <cell r="D1085"/>
          <cell r="E1085"/>
          <cell r="F1085"/>
          <cell r="G1085">
            <v>800103838150</v>
          </cell>
          <cell r="H1085" t="str">
            <v>นาง</v>
          </cell>
          <cell r="I1085" t="str">
            <v>กฤษณา</v>
          </cell>
          <cell r="J1085" t="str">
            <v>โค้วตระกูล</v>
          </cell>
          <cell r="K1085" t="str">
            <v>3-5009-00346-79-5</v>
          </cell>
          <cell r="L1085" t="str">
            <v>ถนนทิพย์เนตร</v>
          </cell>
          <cell r="M1085" t="str">
            <v>เชียงใหม่ 1</v>
          </cell>
          <cell r="N1085">
            <v>8</v>
          </cell>
          <cell r="O1085" t="str">
            <v>สินเชื่อพัฒนาองค์กร</v>
          </cell>
          <cell r="P1085" t="str">
            <v>1.บุคคลค้ำประกัน</v>
          </cell>
          <cell r="Q1085"/>
          <cell r="R1085"/>
          <cell r="S1085" t="str">
            <v>จังหวัดฝาง</v>
          </cell>
          <cell r="T1085" t="str">
            <v>ผบE1027</v>
          </cell>
          <cell r="U1085">
            <v>2566</v>
          </cell>
          <cell r="V1085" t="str">
            <v>ผบE1335</v>
          </cell>
          <cell r="W1085">
            <v>2566</v>
          </cell>
          <cell r="X1085">
            <v>31</v>
          </cell>
          <cell r="Y1085">
            <v>11</v>
          </cell>
          <cell r="Z1085">
            <v>2566</v>
          </cell>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นางกฤษณา โค้วตระกูล</v>
          </cell>
          <cell r="BU1085">
            <v>0</v>
          </cell>
          <cell r="BV1085"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5" t="str">
            <v>จำเลยที่ 1
คู่สมรสจำเลยที่ 1
จำเลยที่ 2
คู่สมรสจำเลยที่ 2
จำเลยที่ 3
คู่สมรสจำเลยที่ 3
จำเลยที่ 4
ในฐานะโดยธรรม</v>
          </cell>
          <cell r="BX1085" t="str">
            <v>3-5009-00346-79-5
3-5009-00351-70-5
3-5201-00941-41-9
3-5009-00346-41-8
3-5009-00342-05-6
3-5009-00266-72-4
3-5009-00352-02-7
3-5012-00511-30-1</v>
          </cell>
          <cell r="BY1085"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5" t="str">
            <v>ไม่พบ</v>
          </cell>
          <cell r="CA1085"/>
          <cell r="CB1085">
            <v>2</v>
          </cell>
          <cell r="CC1085"/>
          <cell r="CD1085" t="str">
            <v>นางกฤษณา โค้วตระกูล</v>
          </cell>
          <cell r="CE1085"/>
          <cell r="CF1085"/>
          <cell r="CG1085"/>
          <cell r="CH1085"/>
          <cell r="CI1085"/>
          <cell r="CJ1085"/>
          <cell r="CK1085"/>
          <cell r="CL1085"/>
          <cell r="CM1085"/>
          <cell r="CN1085"/>
          <cell r="CO1085"/>
          <cell r="CP1085"/>
        </row>
        <row r="1086">
          <cell r="B1086">
            <v>2561</v>
          </cell>
          <cell r="C1086">
            <v>1713</v>
          </cell>
          <cell r="D1086"/>
          <cell r="E1086"/>
          <cell r="F1086"/>
          <cell r="G1086">
            <v>800085629734</v>
          </cell>
          <cell r="H1086" t="str">
            <v>นางสาว</v>
          </cell>
          <cell r="I1086" t="str">
            <v>พัชรพร</v>
          </cell>
          <cell r="J1086" t="str">
            <v>ลาภโต</v>
          </cell>
          <cell r="K1086" t="str">
            <v>1-5207-00062-54-1</v>
          </cell>
          <cell r="L1086" t="str">
            <v>บิ๊กซี  หางดง</v>
          </cell>
          <cell r="M1086" t="str">
            <v>เชียงใหม่ 3</v>
          </cell>
          <cell r="N1086">
            <v>8</v>
          </cell>
          <cell r="O1086" t="str">
            <v>สินเชื่อกู้ยืมเพื่อการบริโภค</v>
          </cell>
          <cell r="P1086" t="str">
            <v>1.บุคคลค้ำประกัน</v>
          </cell>
          <cell r="Q1086"/>
          <cell r="R1086"/>
          <cell r="S1086" t="str">
            <v>แขวงเชียงใหม่</v>
          </cell>
          <cell r="T1086" t="str">
            <v>ผบE1909</v>
          </cell>
          <cell r="U1086">
            <v>2566</v>
          </cell>
          <cell r="V1086">
            <v>3386</v>
          </cell>
          <cell r="W1086">
            <v>2566</v>
          </cell>
          <cell r="X1086"/>
          <cell r="Y1086"/>
          <cell r="Z1086"/>
          <cell r="AA1086">
            <v>19</v>
          </cell>
          <cell r="AB1086">
            <v>5</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นางสาวพัชรพร ลาภโต</v>
          </cell>
          <cell r="BU1086">
            <v>888165011197</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นางสาวพัชรพร ลาภโต</v>
          </cell>
          <cell r="CE1086"/>
          <cell r="CF1086"/>
          <cell r="CG1086"/>
          <cell r="CH1086"/>
          <cell r="CI1086"/>
          <cell r="CJ1086"/>
          <cell r="CK1086"/>
          <cell r="CL1086"/>
          <cell r="CM1086"/>
          <cell r="CN1086"/>
          <cell r="CO1086"/>
          <cell r="CP1086"/>
        </row>
        <row r="1087">
          <cell r="B1087">
            <v>2562</v>
          </cell>
          <cell r="C1087">
            <v>1714</v>
          </cell>
          <cell r="D1087"/>
          <cell r="E1087"/>
          <cell r="F1087"/>
          <cell r="G1087">
            <v>800093230723</v>
          </cell>
          <cell r="H1087" t="str">
            <v>นาย</v>
          </cell>
          <cell r="I1087" t="str">
            <v>ศักดิ์ชัย</v>
          </cell>
          <cell r="J1087" t="str">
            <v>แสนเขียว</v>
          </cell>
          <cell r="K1087" t="str">
            <v>1-1007-00060-87-9</v>
          </cell>
          <cell r="L1087" t="str">
            <v>สันทราย</v>
          </cell>
          <cell r="M1087" t="str">
            <v>เชียงใหม่ 2</v>
          </cell>
          <cell r="N1087">
            <v>8</v>
          </cell>
          <cell r="O1087" t="str">
            <v>สินเชื่อกู้ยืมเพื่อการบริโภค</v>
          </cell>
          <cell r="P1087" t="str">
            <v>1.บุคคลค้ำประกัน</v>
          </cell>
          <cell r="Q1087"/>
          <cell r="R1087"/>
          <cell r="S1087" t="str">
            <v>แขวงเชียงใหม่</v>
          </cell>
          <cell r="T1087" t="str">
            <v>ผบE2740</v>
          </cell>
          <cell r="U1087">
            <v>2566</v>
          </cell>
          <cell r="V1087" t="str">
            <v>ผบE5703</v>
          </cell>
          <cell r="W1087">
            <v>2566</v>
          </cell>
          <cell r="X1087">
            <v>10</v>
          </cell>
          <cell r="Y1087">
            <v>7</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นายศักดิ์ชัย แสนเขียว</v>
          </cell>
          <cell r="BU1087">
            <v>883266010022</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3-5009-00351-70-5</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นายศักดิ์ชัย แสนเขียว</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2563</v>
          </cell>
          <cell r="C1088">
            <v>1715</v>
          </cell>
          <cell r="D1088"/>
          <cell r="E1088"/>
          <cell r="F1088"/>
          <cell r="G1088">
            <v>800102334896</v>
          </cell>
          <cell r="H1088" t="str">
            <v>นาย</v>
          </cell>
          <cell r="I1088" t="str">
            <v>สุทน</v>
          </cell>
          <cell r="J1088" t="str">
            <v>จันทร์พลอย</v>
          </cell>
          <cell r="K1088" t="str">
            <v>1-5099-00916-00-3</v>
          </cell>
          <cell r="L1088" t="str">
            <v>แม่แตง</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แขวงเชียงดาว</v>
          </cell>
          <cell r="T1088" t="str">
            <v>ผบE466</v>
          </cell>
          <cell r="U1088">
            <v>2566</v>
          </cell>
          <cell r="V1088" t="str">
            <v>ผบE579</v>
          </cell>
          <cell r="W1088">
            <v>2566</v>
          </cell>
          <cell r="X1088">
            <v>4</v>
          </cell>
          <cell r="Y1088">
            <v>7</v>
          </cell>
          <cell r="Z1088">
            <v>2566</v>
          </cell>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นายสุทน จันทร์พลอย</v>
          </cell>
          <cell r="BU1088">
            <v>883265010857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3-5201-00941-41-9</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นายสุทน จันทร์พลอย</v>
          </cell>
          <cell r="CE1088"/>
          <cell r="CF1088"/>
          <cell r="CG1088"/>
          <cell r="CH1088"/>
          <cell r="CI1088"/>
          <cell r="CJ1088"/>
          <cell r="CK1088"/>
          <cell r="CL1088"/>
          <cell r="CM1088"/>
          <cell r="CN1088"/>
          <cell r="CO1088"/>
          <cell r="CP1088"/>
        </row>
        <row r="1089">
          <cell r="B1089">
            <v>2564</v>
          </cell>
          <cell r="C1089">
            <v>1716</v>
          </cell>
          <cell r="D1089"/>
          <cell r="E1089"/>
          <cell r="F1089"/>
          <cell r="G1089">
            <v>800029149260</v>
          </cell>
          <cell r="H1089" t="str">
            <v>นางสาว</v>
          </cell>
          <cell r="I1089" t="str">
            <v>วรรณวิภา</v>
          </cell>
          <cell r="J1089" t="str">
            <v>คำใจ</v>
          </cell>
          <cell r="K1089" t="str">
            <v>1-1007-00060-87-9</v>
          </cell>
          <cell r="L1089" t="str">
            <v>อมก๋อย</v>
          </cell>
          <cell r="M1089" t="str">
            <v>เชียงใหม่ 3</v>
          </cell>
          <cell r="N1089">
            <v>8</v>
          </cell>
          <cell r="O1089" t="str">
            <v>สินเชื่อธนาคารประชาชน</v>
          </cell>
          <cell r="P1089" t="str">
            <v>1.บุคคลค้ำประกัน</v>
          </cell>
          <cell r="Q1089"/>
          <cell r="R1089"/>
          <cell r="S1089" t="str">
            <v>จังหวัดฮอด</v>
          </cell>
          <cell r="T1089" t="str">
            <v>ผบE504</v>
          </cell>
          <cell r="U1089">
            <v>2564</v>
          </cell>
          <cell r="V1089" t="str">
            <v>ผบE628</v>
          </cell>
          <cell r="W1089">
            <v>2564</v>
          </cell>
          <cell r="X1089">
            <v>10</v>
          </cell>
          <cell r="Y1089">
            <v>7</v>
          </cell>
          <cell r="Z1089">
            <v>2566</v>
          </cell>
          <cell r="AA1089">
            <v>25</v>
          </cell>
          <cell r="AB1089">
            <v>10</v>
          </cell>
          <cell r="AC1089">
            <v>2564</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25/03/67//รายงานผล 18/4/67//</v>
          </cell>
          <cell r="BC1089"/>
          <cell r="BD1089"/>
          <cell r="BE1089"/>
          <cell r="BF1089"/>
          <cell r="BG1089"/>
          <cell r="BH1089"/>
          <cell r="BI1089"/>
          <cell r="BJ1089"/>
          <cell r="BK1089"/>
          <cell r="BL1089"/>
          <cell r="BM1089"/>
          <cell r="BN1089"/>
          <cell r="BO1089"/>
          <cell r="BP1089"/>
          <cell r="BQ1089"/>
          <cell r="BR1089"/>
          <cell r="BS1089"/>
          <cell r="BT1089" t="str">
            <v>นางสาววรรณวิภา คำใจ</v>
          </cell>
          <cell r="BU1089">
            <v>0</v>
          </cell>
          <cell r="BV1089" t="str">
            <v>1.นางสาววรรณวิภาหรรือพิมพ์ณภา คำใจ
2. นายสุพจน์ ประยูรพนา
3.นางสาววนิดา วสันต์สำราญ</v>
          </cell>
          <cell r="BW1089" t="str">
            <v>จำเลยที่ 1
จำเลยที่ 2
คู่สมรสจำเลยที่ 2</v>
          </cell>
          <cell r="BX1089" t="str">
            <v>1-1007-00060-87-9
1-5299-00103-11-8
2-5014-00016-03-9
5-5014-00002-49-1
1-5099-00674-00-0</v>
          </cell>
          <cell r="BY108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89" t="str">
            <v>ไม่พบ</v>
          </cell>
          <cell r="CA1089"/>
          <cell r="CB1089">
            <v>3</v>
          </cell>
          <cell r="CC1089"/>
          <cell r="CD1089" t="str">
            <v>นางสาววรรณวิภา คำใจ</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2565</v>
          </cell>
          <cell r="C1090">
            <v>1717</v>
          </cell>
          <cell r="D1090"/>
          <cell r="E1090"/>
          <cell r="F1090"/>
          <cell r="G1090">
            <v>800017921357</v>
          </cell>
          <cell r="H1090" t="str">
            <v>นางสาว</v>
          </cell>
          <cell r="I1090" t="str">
            <v>ธิตินันท์</v>
          </cell>
          <cell r="J1090" t="str">
            <v>เรือนจินเจ็ก</v>
          </cell>
          <cell r="K1090" t="str">
            <v>1-5099-00916-00-3</v>
          </cell>
          <cell r="L1090" t="str">
            <v>ฮอด</v>
          </cell>
          <cell r="M1090" t="str">
            <v>เชียงใหม่ 3</v>
          </cell>
          <cell r="N1090">
            <v>8</v>
          </cell>
          <cell r="O1090" t="str">
            <v>สินเชื่อกู้ยืมเพื่อการบริโภค</v>
          </cell>
          <cell r="P1090" t="str">
            <v>1.บุคคลค้ำประกัน</v>
          </cell>
          <cell r="Q1090"/>
          <cell r="R1090"/>
          <cell r="S1090" t="str">
            <v>แขวงเชียงใหม่</v>
          </cell>
          <cell r="T1090" t="str">
            <v>ผบ.5799</v>
          </cell>
          <cell r="U1090">
            <v>2557</v>
          </cell>
          <cell r="V1090" t="str">
            <v>ผบ.6210</v>
          </cell>
          <cell r="W1090">
            <v>2557</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นางสาวธิตินันท์ เรือนจินเจ็ก</v>
          </cell>
          <cell r="BU1090">
            <v>0</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นางสาวธิตินันท์ เรือนจินเจ็ก</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2566</v>
          </cell>
          <cell r="C1091">
            <v>1718</v>
          </cell>
          <cell r="D1091"/>
          <cell r="E1091"/>
          <cell r="F1091"/>
          <cell r="G1091">
            <v>800081021811</v>
          </cell>
          <cell r="H1091" t="str">
            <v>นาย</v>
          </cell>
          <cell r="I1091" t="str">
            <v>สมคเนย์</v>
          </cell>
          <cell r="J1091" t="str">
            <v>คชศิลา</v>
          </cell>
          <cell r="K1091" t="str">
            <v>1-1002-01226-10-1</v>
          </cell>
          <cell r="L1091" t="str">
            <v>เม-ญ่า เชียงใหม่</v>
          </cell>
          <cell r="M1091" t="str">
            <v>เชียงใหม่ 1</v>
          </cell>
          <cell r="N1091">
            <v>8</v>
          </cell>
          <cell r="O1091" t="str">
            <v>สินเชื่อธนาคารประชาชน</v>
          </cell>
          <cell r="P1091" t="str">
            <v>1.บุคคลค้ำประกัน</v>
          </cell>
          <cell r="Q1091"/>
          <cell r="R1091"/>
          <cell r="S1091" t="str">
            <v>แขวงเชียงใหม่</v>
          </cell>
          <cell r="T1091" t="str">
            <v>ผบE369</v>
          </cell>
          <cell r="U1091">
            <v>2566</v>
          </cell>
          <cell r="V1091" t="str">
            <v>ผบ3172</v>
          </cell>
          <cell r="W1091">
            <v>2566</v>
          </cell>
          <cell r="X1091"/>
          <cell r="Y1091"/>
          <cell r="Z1091"/>
          <cell r="AA1091">
            <v>15</v>
          </cell>
          <cell r="AB1091">
            <v>5</v>
          </cell>
          <cell r="AC1091">
            <v>2566</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นายสมคเนย์ คชศิลา</v>
          </cell>
          <cell r="BU1091">
            <v>0</v>
          </cell>
          <cell r="BV1091" t="str">
            <v>1.นายสมคเนย์   คชศิลา
2.นายพัชร์ธีรัตน์  วิชัยศรี
3.นายธีระศักดิ์   พิคุณ</v>
          </cell>
          <cell r="BW1091" t="str">
            <v>จำเลยที่ 1
จำเลยที่ 2
จำเลยที่ 3</v>
          </cell>
          <cell r="BX1091" t="str">
            <v>3-5009-00346-41-8</v>
          </cell>
          <cell r="BY109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1" t="str">
            <v>พบทรัพย์</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2567</v>
          </cell>
          <cell r="C1092">
            <v>1719</v>
          </cell>
          <cell r="D1092"/>
          <cell r="E1092"/>
          <cell r="F1092"/>
          <cell r="G1092">
            <v>800019359598</v>
          </cell>
          <cell r="H1092" t="str">
            <v>นางสาว</v>
          </cell>
          <cell r="I1092" t="str">
            <v>ณวรา</v>
          </cell>
          <cell r="J1092" t="str">
            <v>หยองอนุกูล</v>
          </cell>
          <cell r="K1092" t="str">
            <v>3-5101-00078-68-1</v>
          </cell>
          <cell r="L1092" t="str">
            <v>เชียงใหม่</v>
          </cell>
          <cell r="M1092" t="str">
            <v>เชียงใหม่ 1</v>
          </cell>
          <cell r="N1092">
            <v>8</v>
          </cell>
          <cell r="O1092" t="str">
            <v>สินเชือธนาคารประชาชน</v>
          </cell>
          <cell r="P1092" t="str">
            <v>1.บุคคลค้ำประกัน</v>
          </cell>
          <cell r="Q1092"/>
          <cell r="R1092"/>
          <cell r="S1092" t="str">
            <v>จังหวัดลำพูน</v>
          </cell>
          <cell r="T1092" t="str">
            <v>ผบE3372</v>
          </cell>
          <cell r="U1092">
            <v>2566</v>
          </cell>
          <cell r="V1092" t="str">
            <v>ผบE4046</v>
          </cell>
          <cell r="W1092">
            <v>2566</v>
          </cell>
          <cell r="X1092"/>
          <cell r="Y1092"/>
          <cell r="Z1092"/>
          <cell r="AA1092">
            <v>20</v>
          </cell>
          <cell r="AB1092">
            <v>11</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5/05/67//ลงผล 27/5/67//</v>
          </cell>
          <cell r="BC1092"/>
          <cell r="BD1092"/>
          <cell r="BE1092"/>
          <cell r="BF1092"/>
          <cell r="BG1092"/>
          <cell r="BH1092"/>
          <cell r="BI1092"/>
          <cell r="BJ1092"/>
          <cell r="BK1092"/>
          <cell r="BL1092"/>
          <cell r="BM1092"/>
          <cell r="BN1092"/>
          <cell r="BO1092"/>
          <cell r="BP1092"/>
          <cell r="BQ1092"/>
          <cell r="BR1092"/>
          <cell r="BS1092"/>
          <cell r="BT1092" t="str">
            <v>นางสาวณวรา หยองอนุกูล</v>
          </cell>
          <cell r="BU1092">
            <v>0</v>
          </cell>
          <cell r="BV1092"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2" t="str">
            <v>จำเลยที่ 1
คู่สมรสจำเลยที่ 1
จำเลยที่ 2
จำเลยที่ 3
คู่สมรสจำเลยที่ 3
จำเลยที่ 4</v>
          </cell>
          <cell r="BX1092"/>
          <cell r="BY1092"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2" t="str">
            <v>พบ</v>
          </cell>
          <cell r="CA1092"/>
          <cell r="CB1092">
            <v>6</v>
          </cell>
          <cell r="CC1092"/>
          <cell r="CD1092" t="str">
            <v>นางสาวณวรา หยองอนุกูล</v>
          </cell>
          <cell r="CE1092"/>
          <cell r="CF1092"/>
          <cell r="CG1092"/>
          <cell r="CH1092"/>
          <cell r="CI1092"/>
          <cell r="CJ1092"/>
          <cell r="CK1092"/>
          <cell r="CL1092"/>
          <cell r="CM1092"/>
          <cell r="CN1092"/>
          <cell r="CO1092"/>
          <cell r="CP1092"/>
        </row>
        <row r="1093">
          <cell r="B1093">
            <v>2568</v>
          </cell>
          <cell r="C1093">
            <v>1720</v>
          </cell>
          <cell r="D1093"/>
          <cell r="E1093"/>
          <cell r="F1093"/>
          <cell r="G1093">
            <v>800046954221</v>
          </cell>
          <cell r="H1093" t="str">
            <v>นาย</v>
          </cell>
          <cell r="I1093" t="str">
            <v>วัชระ</v>
          </cell>
          <cell r="J1093" t="str">
            <v>บัวใหญ่</v>
          </cell>
          <cell r="K1093" t="str">
            <v>1-5499-00136-91-1</v>
          </cell>
          <cell r="L1093" t="str">
            <v>เทสโก้โลตัส คำเที่ยง</v>
          </cell>
          <cell r="M1093" t="str">
            <v>เชียงใหม่ 1</v>
          </cell>
          <cell r="N1093">
            <v>8</v>
          </cell>
          <cell r="O1093" t="str">
            <v>สินเชือธนาคารประชาชน</v>
          </cell>
          <cell r="P1093" t="str">
            <v>1.บุคคลค้ำประกัน</v>
          </cell>
          <cell r="Q1093"/>
          <cell r="R1093"/>
          <cell r="S1093" t="str">
            <v>จังหวัดเชียงใหม่</v>
          </cell>
          <cell r="T1093" t="str">
            <v>ผบE68</v>
          </cell>
          <cell r="U1093">
            <v>2566</v>
          </cell>
          <cell r="V1093" t="str">
            <v>ผบE470</v>
          </cell>
          <cell r="W1093">
            <v>2566</v>
          </cell>
          <cell r="X1093"/>
          <cell r="Y1093"/>
          <cell r="Z1093"/>
          <cell r="AA1093">
            <v>29</v>
          </cell>
          <cell r="AB1093">
            <v>3</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7/05/67//ลงผล 27/5/67//</v>
          </cell>
          <cell r="BC1093"/>
          <cell r="BD1093"/>
          <cell r="BE1093"/>
          <cell r="BF1093"/>
          <cell r="BG1093"/>
          <cell r="BH1093"/>
          <cell r="BI1093"/>
          <cell r="BJ1093"/>
          <cell r="BK1093"/>
          <cell r="BL1093"/>
          <cell r="BM1093"/>
          <cell r="BN1093"/>
          <cell r="BO1093"/>
          <cell r="BP1093"/>
          <cell r="BQ1093"/>
          <cell r="BR1093"/>
          <cell r="BS1093"/>
          <cell r="BT1093" t="str">
            <v>นายวัชระ บัวใหญ่</v>
          </cell>
          <cell r="BU1093">
            <v>0</v>
          </cell>
          <cell r="BV1093" t="str">
            <v>1.นายวัชระ บัวใหญ่
2.นายพงศ์ศิริ หงษ์สีธิ
3.นายณัฐจักร ถิ่นการ์</v>
          </cell>
          <cell r="BW1093" t="str">
            <v xml:space="preserve">จำเลยที่ 1
จำเลยที่ 2
จำเลยที่ 3
</v>
          </cell>
          <cell r="BX1093" t="str">
            <v>3-5009-00342-05-6</v>
          </cell>
          <cell r="BY1093"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3" t="str">
            <v>พบ</v>
          </cell>
          <cell r="CA1093"/>
          <cell r="CB1093">
            <v>3</v>
          </cell>
          <cell r="CC1093"/>
          <cell r="CD1093" t="str">
            <v>นายวัชระ บัวใหญ่</v>
          </cell>
          <cell r="CE1093"/>
          <cell r="CF1093"/>
          <cell r="CG1093"/>
          <cell r="CH1093"/>
          <cell r="CI1093"/>
          <cell r="CJ1093"/>
          <cell r="CK1093"/>
          <cell r="CL1093"/>
          <cell r="CM1093"/>
          <cell r="CN1093"/>
          <cell r="CO1093"/>
          <cell r="CP1093"/>
        </row>
        <row r="1094">
          <cell r="B1094">
            <v>2573</v>
          </cell>
          <cell r="C1094">
            <v>1725</v>
          </cell>
          <cell r="D1094">
            <v>27</v>
          </cell>
          <cell r="E1094">
            <v>3</v>
          </cell>
          <cell r="F1094">
            <v>2567</v>
          </cell>
          <cell r="G1094">
            <v>8000034225485</v>
          </cell>
          <cell r="H1094" t="str">
            <v>นาย</v>
          </cell>
          <cell r="I1094" t="str">
            <v>สุริยัน</v>
          </cell>
          <cell r="J1094" t="str">
            <v>ต๊ะคำ</v>
          </cell>
          <cell r="K1094" t="str">
            <v>3-5002-00350-87-1</v>
          </cell>
          <cell r="L1094" t="str">
            <v>แม่แจ่ม</v>
          </cell>
          <cell r="M1094" t="str">
            <v>เชียงใหม่ 3</v>
          </cell>
          <cell r="N1094">
            <v>8</v>
          </cell>
          <cell r="O1094" t="str">
            <v>สินเชื่อธนาคารประชาชน</v>
          </cell>
          <cell r="P1094" t="str">
            <v>1.บุคคลค้ำประกัน</v>
          </cell>
          <cell r="Q1094" t="str">
            <v>50,059.06</v>
          </cell>
          <cell r="R1094" t="str">
            <v>41,895.60</v>
          </cell>
          <cell r="S1094" t="str">
            <v>แขวงเชียงใหม่</v>
          </cell>
          <cell r="T1094" t="str">
            <v>ผบ.8426</v>
          </cell>
          <cell r="U1094">
            <v>2560</v>
          </cell>
          <cell r="V1094" t="str">
            <v>ผบ.8892</v>
          </cell>
          <cell r="W1094">
            <v>2560</v>
          </cell>
          <cell r="X1094"/>
          <cell r="Y1094"/>
          <cell r="Z1094"/>
          <cell r="AA1094">
            <v>19</v>
          </cell>
          <cell r="AB1094">
            <v>9</v>
          </cell>
          <cell r="AC1094">
            <v>2560</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นายสุริยัน ต๊ะคำ</v>
          </cell>
          <cell r="BU1094">
            <v>82370040161</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t="str">
            <v>3-5009-00266-72-4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นายสุริยัน ต๊ะคำ</v>
          </cell>
          <cell r="CE1094"/>
          <cell r="CF1094"/>
          <cell r="CG1094"/>
          <cell r="CH1094"/>
          <cell r="CI1094"/>
          <cell r="CJ1094"/>
          <cell r="CK1094"/>
          <cell r="CL1094"/>
          <cell r="CM1094"/>
          <cell r="CN1094"/>
          <cell r="CO1094"/>
          <cell r="CP1094"/>
        </row>
        <row r="1095">
          <cell r="B1095">
            <v>2574</v>
          </cell>
          <cell r="C1095">
            <v>1726</v>
          </cell>
          <cell r="D1095">
            <v>27</v>
          </cell>
          <cell r="E1095">
            <v>3</v>
          </cell>
          <cell r="F1095">
            <v>2567</v>
          </cell>
          <cell r="G1095">
            <v>800037882928</v>
          </cell>
          <cell r="H1095" t="str">
            <v>นาง</v>
          </cell>
          <cell r="I1095" t="str">
            <v>จริยา</v>
          </cell>
          <cell r="J1095" t="str">
            <v>ธิยานนท์</v>
          </cell>
          <cell r="K1095" t="str">
            <v>3-6399-00153-46-3</v>
          </cell>
          <cell r="L1095" t="str">
            <v>ดอยเต่า</v>
          </cell>
          <cell r="M1095" t="str">
            <v>เชียงใหม่ 3</v>
          </cell>
          <cell r="N1095">
            <v>8</v>
          </cell>
          <cell r="O1095" t="str">
            <v>สินเชื่อธนาคารประชาชน</v>
          </cell>
          <cell r="P1095" t="str">
            <v>1.บุคคลค้ำประกัน</v>
          </cell>
          <cell r="Q1095" t="str">
            <v>71,394.74</v>
          </cell>
          <cell r="R1095" t="str">
            <v>60,024.54</v>
          </cell>
          <cell r="S1095" t="str">
            <v>จังหวัดฮอด</v>
          </cell>
          <cell r="T1095" t="str">
            <v>ผบ,1128</v>
          </cell>
          <cell r="U1095">
            <v>2562</v>
          </cell>
          <cell r="V1095" t="str">
            <v>ผบ,1203</v>
          </cell>
          <cell r="W1095">
            <v>2562</v>
          </cell>
          <cell r="X1095"/>
          <cell r="Y1095"/>
          <cell r="Z1095"/>
          <cell r="AA1095">
            <v>25</v>
          </cell>
          <cell r="AB1095">
            <v>11</v>
          </cell>
          <cell r="AC1095">
            <v>2562</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นางจริยา ธิยานนท์</v>
          </cell>
          <cell r="BU1095">
            <v>883262011620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นางจริยา ธิยานนท์</v>
          </cell>
          <cell r="CE1095"/>
          <cell r="CF1095"/>
          <cell r="CG1095"/>
          <cell r="CH1095"/>
          <cell r="CI1095"/>
          <cell r="CJ1095"/>
          <cell r="CK1095"/>
          <cell r="CL1095"/>
          <cell r="CM1095"/>
          <cell r="CN1095"/>
          <cell r="CO1095"/>
          <cell r="CP1095"/>
        </row>
        <row r="1096">
          <cell r="B1096">
            <v>2575</v>
          </cell>
          <cell r="C1096">
            <v>1727</v>
          </cell>
          <cell r="D1096">
            <v>27</v>
          </cell>
          <cell r="E1096">
            <v>3</v>
          </cell>
          <cell r="F1096">
            <v>2567</v>
          </cell>
          <cell r="G1096">
            <v>800067495021</v>
          </cell>
          <cell r="H1096" t="str">
            <v>นางสาว</v>
          </cell>
          <cell r="I1096" t="str">
            <v>นารีรัตน์</v>
          </cell>
          <cell r="J1096" t="str">
            <v>หวังศรี</v>
          </cell>
          <cell r="K1096" t="str">
            <v>3-6002-0288-21-0</v>
          </cell>
          <cell r="L1096" t="str">
            <v>ดอยเต่า</v>
          </cell>
          <cell r="M1096" t="str">
            <v>เชียงใหม่ 3</v>
          </cell>
          <cell r="N1096">
            <v>8</v>
          </cell>
          <cell r="O1096" t="str">
            <v>สินเชื่อธนาคารประชาชน</v>
          </cell>
          <cell r="P1096" t="str">
            <v>1.บุคคลค้ำประกัน</v>
          </cell>
          <cell r="Q1096">
            <v>90904.77</v>
          </cell>
          <cell r="R1096" t="str">
            <v>89,043.00</v>
          </cell>
          <cell r="S1096" t="str">
            <v>จังหวัดฮอด</v>
          </cell>
          <cell r="T1096" t="str">
            <v>ผบE306</v>
          </cell>
          <cell r="U1096">
            <v>2563</v>
          </cell>
          <cell r="V1096" t="str">
            <v>ผบE56</v>
          </cell>
          <cell r="W1096">
            <v>2563</v>
          </cell>
          <cell r="X1096"/>
          <cell r="Y1096"/>
          <cell r="Z1096"/>
          <cell r="AA1096">
            <v>4</v>
          </cell>
          <cell r="AB1096">
            <v>8</v>
          </cell>
          <cell r="AC1096">
            <v>2563</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นางสาวนารีรัตน์ หวังศรี</v>
          </cell>
          <cell r="BU1096">
            <v>883263010038</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t="str">
            <v>นางสาวนารีรัตน์ หวังศรี</v>
          </cell>
          <cell r="CE1096"/>
          <cell r="CF1096"/>
          <cell r="CG1096"/>
          <cell r="CH1096"/>
          <cell r="CI1096"/>
          <cell r="CJ1096"/>
          <cell r="CK1096"/>
          <cell r="CL1096"/>
          <cell r="CM1096"/>
          <cell r="CN1096"/>
          <cell r="CO1096"/>
          <cell r="CP1096"/>
        </row>
        <row r="1097">
          <cell r="B1097">
            <v>2576</v>
          </cell>
          <cell r="C1097">
            <v>1728</v>
          </cell>
          <cell r="D1097">
            <v>27</v>
          </cell>
          <cell r="E1097">
            <v>3</v>
          </cell>
          <cell r="F1097">
            <v>2567</v>
          </cell>
          <cell r="G1097">
            <v>800091412943</v>
          </cell>
          <cell r="H1097" t="str">
            <v>นาง</v>
          </cell>
          <cell r="I1097" t="str">
            <v>วัลนิภา</v>
          </cell>
          <cell r="J1097" t="str">
            <v>หนูเปี้ย</v>
          </cell>
          <cell r="K1097" t="str">
            <v>3-5017-00062-01-8</v>
          </cell>
          <cell r="L1097" t="str">
            <v>ดอยเต่า</v>
          </cell>
          <cell r="M1097" t="str">
            <v>เชียงงใหม่ 3</v>
          </cell>
          <cell r="N1097">
            <v>8</v>
          </cell>
          <cell r="O1097" t="str">
            <v>สินเชื่อแก้ไขปัญหาหนี้นอกระบบPSAระยะที่2</v>
          </cell>
          <cell r="P1097" t="str">
            <v>1.บุคคลค้ำประกัน</v>
          </cell>
          <cell r="Q1097">
            <v>50826.03</v>
          </cell>
          <cell r="R1097" t="str">
            <v>44,188.88</v>
          </cell>
          <cell r="S1097" t="str">
            <v>จังหวัดออด</v>
          </cell>
          <cell r="T1097" t="str">
            <v>ผบE146/</v>
          </cell>
          <cell r="U1097">
            <v>2565</v>
          </cell>
          <cell r="V1097" t="str">
            <v>ผบE146</v>
          </cell>
          <cell r="W1097">
            <v>2565</v>
          </cell>
          <cell r="X1097">
            <v>27</v>
          </cell>
          <cell r="Y1097">
            <v>11</v>
          </cell>
          <cell r="Z1097">
            <v>2566</v>
          </cell>
          <cell r="AA1097">
            <v>19</v>
          </cell>
          <cell r="AB1097">
            <v>4</v>
          </cell>
          <cell r="AC1097">
            <v>2565</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v>
          </cell>
          <cell r="BC1097"/>
          <cell r="BD1097"/>
          <cell r="BE1097"/>
          <cell r="BF1097"/>
          <cell r="BG1097"/>
          <cell r="BH1097"/>
          <cell r="BI1097"/>
          <cell r="BJ1097"/>
          <cell r="BK1097"/>
          <cell r="BL1097"/>
          <cell r="BM1097"/>
          <cell r="BN1097"/>
          <cell r="BO1097"/>
          <cell r="BP1097"/>
          <cell r="BQ1097"/>
          <cell r="BR1097"/>
          <cell r="BS1097"/>
          <cell r="BT1097" t="str">
            <v>นางวัลนิภา หนูเปี้ย</v>
          </cell>
          <cell r="BU1097">
            <v>883263010048</v>
          </cell>
          <cell r="BV1097"/>
          <cell r="BW1097"/>
          <cell r="BX1097"/>
          <cell r="BY1097"/>
          <cell r="BZ1097"/>
          <cell r="CA1097"/>
          <cell r="CB1097"/>
          <cell r="CC1097"/>
          <cell r="CD1097" t="str">
            <v>นางวัลนิภา หนูเปี้ย</v>
          </cell>
          <cell r="CE1097"/>
          <cell r="CF1097"/>
          <cell r="CG1097"/>
          <cell r="CH1097"/>
          <cell r="CI1097"/>
          <cell r="CJ1097"/>
          <cell r="CK1097"/>
          <cell r="CL1097"/>
          <cell r="CM1097"/>
          <cell r="CN1097"/>
          <cell r="CO1097"/>
          <cell r="CP1097"/>
        </row>
        <row r="1098">
          <cell r="B1098">
            <v>2577</v>
          </cell>
          <cell r="C1098">
            <v>1729</v>
          </cell>
          <cell r="D1098">
            <v>27</v>
          </cell>
          <cell r="E1098">
            <v>3</v>
          </cell>
          <cell r="F1098">
            <v>2567</v>
          </cell>
          <cell r="G1098">
            <v>800069414525</v>
          </cell>
          <cell r="H1098" t="str">
            <v>นางสาว</v>
          </cell>
          <cell r="I1098" t="str">
            <v>โชติรส</v>
          </cell>
          <cell r="J1098" t="str">
            <v>ประทุมมา</v>
          </cell>
          <cell r="K1098" t="str">
            <v>3-5016-00138-98-5</v>
          </cell>
          <cell r="L1098" t="str">
            <v>ฮอด</v>
          </cell>
          <cell r="M1098" t="str">
            <v>เชียงใหม่ 3</v>
          </cell>
          <cell r="N1098">
            <v>8</v>
          </cell>
          <cell r="O1098" t="str">
            <v>สินเชื่อธนาคารประชาชน</v>
          </cell>
          <cell r="P1098" t="str">
            <v>1.บุคคลค้ำประกัน</v>
          </cell>
          <cell r="Q1098">
            <v>71730.23</v>
          </cell>
          <cell r="R1098" t="str">
            <v>46,899.09</v>
          </cell>
          <cell r="S1098" t="str">
            <v>จังหวัดฮอด</v>
          </cell>
          <cell r="T1098" t="str">
            <v>ผบE806</v>
          </cell>
          <cell r="U1098">
            <v>2565</v>
          </cell>
          <cell r="V1098" t="str">
            <v>ผบE946</v>
          </cell>
          <cell r="W1098">
            <v>2565</v>
          </cell>
          <cell r="X1098"/>
          <cell r="Y1098"/>
          <cell r="Z1098"/>
          <cell r="AA1098">
            <v>6</v>
          </cell>
          <cell r="AB1098">
            <v>12</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4/05/67//ลงผล 27/5/67//รายงานผล31/5/67</v>
          </cell>
          <cell r="BC1098"/>
          <cell r="BD1098"/>
          <cell r="BE1098"/>
          <cell r="BF1098"/>
          <cell r="BG1098"/>
          <cell r="BH1098"/>
          <cell r="BI1098"/>
          <cell r="BJ1098"/>
          <cell r="BK1098"/>
          <cell r="BL1098"/>
          <cell r="BM1098"/>
          <cell r="BN1098"/>
          <cell r="BO1098"/>
          <cell r="BP1098"/>
          <cell r="BQ1098"/>
          <cell r="BR1098"/>
          <cell r="BS1098"/>
          <cell r="BT1098" t="str">
            <v>นางสาวโชติรส ประทุมมา</v>
          </cell>
          <cell r="BU1098">
            <v>883263011675</v>
          </cell>
          <cell r="BV1098" t="str">
            <v>1.นางสาวโชติรส ประทุมมา
2.นางสาวเบญจมาศ โปธิ
3.นายชัยสว่าง แสงวงค์มา 
4.นางพร แสงวงค์มา</v>
          </cell>
          <cell r="BW1098" t="str">
            <v xml:space="preserve">จำเลยที่ 1
จำเลยที่ 2
คู่สมรสจำเลยที่ 2
จำเลยที่ 3
</v>
          </cell>
          <cell r="BX1098" t="str">
            <v>3-5009-00352-02-7</v>
          </cell>
          <cell r="BY1098"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8" t="str">
            <v>พบ</v>
          </cell>
          <cell r="CA1098"/>
          <cell r="CB1098">
            <v>4</v>
          </cell>
          <cell r="CC1098" t="str">
            <v>ธิติพร</v>
          </cell>
          <cell r="CD1098" t="str">
            <v>นางสาวโชติรส ประทุมมา</v>
          </cell>
          <cell r="CE1098"/>
          <cell r="CF1098"/>
          <cell r="CG1098"/>
          <cell r="CH1098"/>
          <cell r="CI1098"/>
          <cell r="CJ1098"/>
          <cell r="CK1098"/>
          <cell r="CL1098">
            <v>243857</v>
          </cell>
          <cell r="CM1098"/>
          <cell r="CN1098"/>
          <cell r="CO1098"/>
          <cell r="CP1098"/>
        </row>
        <row r="1099">
          <cell r="B1099">
            <v>2578</v>
          </cell>
          <cell r="C1099">
            <v>1730</v>
          </cell>
          <cell r="D1099">
            <v>27</v>
          </cell>
          <cell r="E1099">
            <v>3</v>
          </cell>
          <cell r="F1099">
            <v>2567</v>
          </cell>
          <cell r="G1099">
            <v>800030097649</v>
          </cell>
          <cell r="H1099" t="str">
            <v>นางสาว</v>
          </cell>
          <cell r="I1099" t="str">
            <v>ศิราณี</v>
          </cell>
          <cell r="J1099" t="str">
            <v>ฟูเมือง</v>
          </cell>
          <cell r="K1099" t="str">
            <v>1-5002-90000-21-5</v>
          </cell>
          <cell r="L1099" t="str">
            <v>ฮอด</v>
          </cell>
          <cell r="M1099" t="str">
            <v>เชียงใหม่ 3</v>
          </cell>
          <cell r="N1099">
            <v>8</v>
          </cell>
          <cell r="O1099" t="str">
            <v>สินเชื่อธนาคารประชาชน</v>
          </cell>
          <cell r="P1099" t="str">
            <v>1.บุคคลค้ำประกัน</v>
          </cell>
          <cell r="Q1099">
            <v>77937.899999999994</v>
          </cell>
          <cell r="R1099" t="str">
            <v>62,027.80</v>
          </cell>
          <cell r="S1099" t="str">
            <v>จังหวัดฮอด</v>
          </cell>
          <cell r="T1099" t="str">
            <v>ผบE32</v>
          </cell>
          <cell r="U1099">
            <v>2565</v>
          </cell>
          <cell r="V1099" t="str">
            <v>ผบ,E193</v>
          </cell>
          <cell r="W1099">
            <v>2565</v>
          </cell>
          <cell r="X1099"/>
          <cell r="Y1099"/>
          <cell r="Z1099"/>
          <cell r="AA1099">
            <v>15</v>
          </cell>
          <cell r="AB1099">
            <v>3</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นางสาวศิราณี ฟูเมือง</v>
          </cell>
          <cell r="BU1099">
            <v>888164010104</v>
          </cell>
          <cell r="BV1099"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099" t="str">
            <v>จำเลยที่ 1
จำเลยที่ 2
คู่สมรสจำเลยที่ 2
จำเลยที่ 3
คู่สมรสจำเลยที่ 3</v>
          </cell>
          <cell r="BX1099" t="str">
            <v>3-5012-00511-30-1</v>
          </cell>
          <cell r="BY1099"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099" t="str">
            <v>พบ</v>
          </cell>
          <cell r="CA1099"/>
          <cell r="CB1099">
            <v>5</v>
          </cell>
          <cell r="CC1099" t="str">
            <v>ธิติพร</v>
          </cell>
          <cell r="CD1099" t="str">
            <v>นางสาวศิราณี ฟูเมือง</v>
          </cell>
          <cell r="CE1099"/>
          <cell r="CF1099"/>
          <cell r="CG1099"/>
          <cell r="CH1099"/>
          <cell r="CI1099"/>
          <cell r="CJ1099"/>
          <cell r="CK1099"/>
          <cell r="CL1099">
            <v>243857</v>
          </cell>
          <cell r="CM1099"/>
          <cell r="CN1099"/>
          <cell r="CO1099"/>
          <cell r="CP1099"/>
        </row>
        <row r="1100">
          <cell r="B1100">
            <v>2579</v>
          </cell>
          <cell r="C1100">
            <v>1731</v>
          </cell>
          <cell r="D1100">
            <v>27</v>
          </cell>
          <cell r="E1100">
            <v>3</v>
          </cell>
          <cell r="F1100">
            <v>2567</v>
          </cell>
          <cell r="G1100">
            <v>800055984234</v>
          </cell>
          <cell r="H1100" t="str">
            <v>นาย</v>
          </cell>
          <cell r="I1100" t="str">
            <v>ณัฐพงศ์</v>
          </cell>
          <cell r="J1100" t="str">
            <v>เปงดี</v>
          </cell>
          <cell r="K1100" t="str">
            <v>1-5016-00884-59-5</v>
          </cell>
          <cell r="L1100" t="str">
            <v>ดอยเต่า</v>
          </cell>
          <cell r="M1100" t="str">
            <v xml:space="preserve">เชียงใหม่ 3 </v>
          </cell>
          <cell r="N1100">
            <v>8</v>
          </cell>
          <cell r="O1100" t="str">
            <v>สินเชื่อพัฒนาองค์กรชุมชน(รายบุคคล)</v>
          </cell>
          <cell r="P1100" t="str">
            <v>1.บุคคลค้ำประกัน</v>
          </cell>
          <cell r="Q1100">
            <v>65166.7</v>
          </cell>
          <cell r="R1100" t="str">
            <v>52,690.19</v>
          </cell>
          <cell r="S1100" t="str">
            <v>จังหวัดฮอด</v>
          </cell>
          <cell r="T1100" t="str">
            <v>ผบE796</v>
          </cell>
          <cell r="U1100">
            <v>2565</v>
          </cell>
          <cell r="V1100" t="str">
            <v>ผบE891</v>
          </cell>
          <cell r="W1100">
            <v>2565</v>
          </cell>
          <cell r="X1100"/>
          <cell r="Y1100"/>
          <cell r="Z1100"/>
          <cell r="AA1100">
            <v>21</v>
          </cell>
          <cell r="AB1100">
            <v>11</v>
          </cell>
          <cell r="AC1100">
            <v>2564</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นายณัฐพงศ์ เปงดี</v>
          </cell>
          <cell r="BU1100">
            <v>888164010477</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นายณัฐพงศ์ เปงดี</v>
          </cell>
          <cell r="CE1100"/>
          <cell r="CF1100"/>
          <cell r="CG1100"/>
          <cell r="CH1100"/>
          <cell r="CI1100"/>
          <cell r="CJ1100"/>
          <cell r="CK1100"/>
          <cell r="CL1100"/>
          <cell r="CM1100"/>
          <cell r="CN1100"/>
          <cell r="CO1100"/>
          <cell r="CP1100"/>
        </row>
        <row r="1101">
          <cell r="B1101">
            <v>2580</v>
          </cell>
          <cell r="C1101">
            <v>1732</v>
          </cell>
          <cell r="D1101">
            <v>27</v>
          </cell>
          <cell r="E1101">
            <v>3</v>
          </cell>
          <cell r="F1101">
            <v>2567</v>
          </cell>
          <cell r="G1101">
            <v>800190719164</v>
          </cell>
          <cell r="H1101" t="str">
            <v>นาย</v>
          </cell>
          <cell r="I1101" t="str">
            <v>ณัฐพงศ์</v>
          </cell>
          <cell r="J1101" t="str">
            <v>ผางวารี</v>
          </cell>
          <cell r="K1101" t="str">
            <v>1-5099-00356-15-6</v>
          </cell>
          <cell r="L1101" t="str">
            <v>จอมทอง</v>
          </cell>
          <cell r="M1101" t="str">
            <v>เชียงใหม่ 3</v>
          </cell>
          <cell r="N1101">
            <v>8</v>
          </cell>
          <cell r="O1101" t="str">
            <v>สินเชื่อผู้รายได้ประจำ Covid-19 (PSA)</v>
          </cell>
          <cell r="P1101" t="str">
            <v>1.บุคคลค้ำประกัน</v>
          </cell>
          <cell r="Q1101">
            <v>34049.47</v>
          </cell>
          <cell r="R1101" t="str">
            <v>31,575.90</v>
          </cell>
          <cell r="S1101" t="str">
            <v>จังหวัดลำพูน</v>
          </cell>
          <cell r="T1101" t="str">
            <v>ผบE1689</v>
          </cell>
          <cell r="U1101">
            <v>2565</v>
          </cell>
          <cell r="V1101" t="str">
            <v>ผบE2110</v>
          </cell>
          <cell r="W1101">
            <v>2565</v>
          </cell>
          <cell r="X1101"/>
          <cell r="Y1101"/>
          <cell r="Z1101"/>
          <cell r="AA1101">
            <v>20</v>
          </cell>
          <cell r="AB1101">
            <v>10</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สืบทรัพย์ครั้งที่ 1 27/5/2567// ลงผลสืบครั้งที่ 1 5/6/2567//รายงานผลสืบทรัพย์11/6/2567//</v>
          </cell>
          <cell r="BC1101"/>
          <cell r="BD1101"/>
          <cell r="BE1101"/>
          <cell r="BF1101"/>
          <cell r="BG1101"/>
          <cell r="BH1101"/>
          <cell r="BI1101"/>
          <cell r="BJ1101"/>
          <cell r="BK1101"/>
          <cell r="BL1101"/>
          <cell r="BM1101"/>
          <cell r="BN1101"/>
          <cell r="BO1101"/>
          <cell r="BP1101"/>
          <cell r="BQ1101"/>
          <cell r="BR1101"/>
          <cell r="BS1101"/>
          <cell r="BT1101" t="str">
            <v>นายณัฐพงศ์ ผางวารี</v>
          </cell>
          <cell r="BU1101">
            <v>888165010020</v>
          </cell>
          <cell r="BV1101" t="str">
            <v xml:space="preserve">1.นายณัฐพงศ์  ผางวารี 
2.นางณปภัชหรือมิ่งขวัญ  สุภาศรีหรือคำส่วย
3.นายปิยะพงศ์หรือรชธร  สุภาศรี
</v>
          </cell>
          <cell r="BW1101" t="str">
            <v>จำเลยที่ 1
จำเลยที่ 2
คู่สมรสจำเลยที่ 2</v>
          </cell>
          <cell r="BX1101" t="str">
            <v xml:space="preserve">1-5099-00356-15-6
3-5013-00643-21-8
3-5019-00009-14-5
</v>
          </cell>
          <cell r="BY1101"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2581</v>
          </cell>
          <cell r="C1102">
            <v>1721</v>
          </cell>
          <cell r="D1102">
            <v>27</v>
          </cell>
          <cell r="E1102">
            <v>3</v>
          </cell>
          <cell r="F1102">
            <v>2567</v>
          </cell>
          <cell r="G1102">
            <v>800093571183</v>
          </cell>
          <cell r="H1102" t="str">
            <v>นาย</v>
          </cell>
          <cell r="I1102" t="str">
            <v>สิรภัทร</v>
          </cell>
          <cell r="J1102" t="str">
            <v>สุต๋าคำ</v>
          </cell>
          <cell r="K1102" t="str">
            <v>3-5002-00272-07-1</v>
          </cell>
          <cell r="L1102" t="str">
            <v>จอมทอง</v>
          </cell>
          <cell r="M1102" t="str">
            <v>เชียงใหม่ 3</v>
          </cell>
          <cell r="N1102">
            <v>8</v>
          </cell>
          <cell r="O1102" t="str">
            <v>สินเชื่อแก้ไขปัญหาหนี้นอกระบบ PSAระยะที่2</v>
          </cell>
          <cell r="P1102" t="str">
            <v>1.บุคคลค้ำประกัน</v>
          </cell>
          <cell r="Q1102">
            <v>65166.7</v>
          </cell>
          <cell r="R1102">
            <v>52690.19</v>
          </cell>
          <cell r="S1102" t="str">
            <v>จังหวัดฮอด</v>
          </cell>
          <cell r="T1102" t="str">
            <v>ผบE434</v>
          </cell>
          <cell r="U1102">
            <v>2565</v>
          </cell>
          <cell r="V1102" t="str">
            <v>ผบE544</v>
          </cell>
          <cell r="W1102">
            <v>2565</v>
          </cell>
          <cell r="X1102"/>
          <cell r="Y1102"/>
          <cell r="Z1102"/>
          <cell r="AA1102">
            <v>27</v>
          </cell>
          <cell r="AB1102">
            <v>7</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สืบทรัพย์ครั้งที่1 24/4/67//ลงผลสืบ27/4/67//รอคัดภาพลักษณ์//ลงผลคัดภาพลักษณ์17/5/67//รายงานรอบที่หนึ่ง17/5/2567</v>
          </cell>
          <cell r="BC1102"/>
          <cell r="BD1102"/>
          <cell r="BE1102"/>
          <cell r="BF1102"/>
          <cell r="BG1102"/>
          <cell r="BH1102"/>
          <cell r="BI1102"/>
          <cell r="BJ1102"/>
          <cell r="BK1102"/>
          <cell r="BL1102"/>
          <cell r="BM1102"/>
          <cell r="BN1102"/>
          <cell r="BO1102"/>
          <cell r="BP1102"/>
          <cell r="BQ1102"/>
          <cell r="BR1102"/>
          <cell r="BS1102"/>
          <cell r="BT1102" t="str">
            <v>นายสิรภัทร สุต๋าคำ</v>
          </cell>
          <cell r="BU1102">
            <v>888165010037</v>
          </cell>
          <cell r="BV1102" t="str">
            <v>นายสิริภัทร  สุต๋าคำ
นางสาวพิชชานันท์  ตุ้มปามา
นายนิติพงษ์  แสนสุรินทร์
นางสาวทิพวรรณ  ทองมาลัย</v>
          </cell>
          <cell r="BW1102" t="str">
            <v>จำเลยที่1
จำเลยที่ 2
คู่สมรสจำเลยที่ 2
จำเลยที่ 3</v>
          </cell>
          <cell r="BX1102" t="str">
            <v>3-5002-00272-07-1
1-5051-00000-94-9
1-5002-00177-60-9
1-6599-00075-75-0</v>
          </cell>
          <cell r="BY1102"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2" t="str">
            <v>พบ</v>
          </cell>
          <cell r="CA1102"/>
          <cell r="CB1102">
            <v>4</v>
          </cell>
          <cell r="CC1102" t="str">
            <v>ธิติพร</v>
          </cell>
          <cell r="CD1102"/>
          <cell r="CE1102"/>
          <cell r="CF1102"/>
          <cell r="CG1102"/>
          <cell r="CH1102"/>
          <cell r="CI1102"/>
          <cell r="CJ1102"/>
          <cell r="CK1102"/>
          <cell r="CL1102">
            <v>243840</v>
          </cell>
          <cell r="CM1102"/>
          <cell r="CN1102"/>
          <cell r="CO1102"/>
          <cell r="CP1102"/>
        </row>
        <row r="1103">
          <cell r="B1103">
            <v>2582</v>
          </cell>
          <cell r="C1103">
            <v>1722</v>
          </cell>
          <cell r="D1103">
            <v>27</v>
          </cell>
          <cell r="E1103">
            <v>3</v>
          </cell>
          <cell r="F1103">
            <v>2567</v>
          </cell>
          <cell r="G1103">
            <v>800094730432</v>
          </cell>
          <cell r="H1103" t="str">
            <v>นาย</v>
          </cell>
          <cell r="I1103" t="str">
            <v>จรัส</v>
          </cell>
          <cell r="J1103" t="str">
            <v>ฟูคำฟู</v>
          </cell>
          <cell r="K1103" t="str">
            <v>5-5804-90001-52-8</v>
          </cell>
          <cell r="L1103" t="str">
            <v>จอมทอง</v>
          </cell>
          <cell r="M1103" t="str">
            <v xml:space="preserve">เชียงใหม่ 3 </v>
          </cell>
          <cell r="N1103">
            <v>8</v>
          </cell>
          <cell r="O1103" t="str">
            <v>สินเชื่อแก้ไขปัญหาหนี้นอกระบบ PSAระยะที่2</v>
          </cell>
          <cell r="P1103" t="str">
            <v>1.บุคคลค้ำประกัน</v>
          </cell>
          <cell r="Q1103">
            <v>34049.47</v>
          </cell>
          <cell r="R1103" t="str">
            <v>31,575.90</v>
          </cell>
          <cell r="S1103" t="str">
            <v>จังหวัดฮอด</v>
          </cell>
          <cell r="T1103" t="str">
            <v>ผบE429</v>
          </cell>
          <cell r="U1103">
            <v>2565</v>
          </cell>
          <cell r="V1103" t="str">
            <v>ผบE626</v>
          </cell>
          <cell r="W1103">
            <v>2565</v>
          </cell>
          <cell r="X1103"/>
          <cell r="Y1103"/>
          <cell r="Z1103"/>
          <cell r="AA1103">
            <v>23</v>
          </cell>
          <cell r="AB1103">
            <v>8</v>
          </cell>
          <cell r="AC1103">
            <v>2565</v>
          </cell>
          <cell r="AD1103"/>
          <cell r="AE1103"/>
          <cell r="AF1103"/>
          <cell r="AG1103"/>
          <cell r="AH1103"/>
          <cell r="AI1103"/>
          <cell r="AJ1103"/>
          <cell r="AK1103"/>
          <cell r="AL1103"/>
          <cell r="AM1103"/>
          <cell r="AN1103"/>
          <cell r="AO1103"/>
          <cell r="AP1103"/>
          <cell r="AQ1103"/>
          <cell r="AZ1103" t="str">
            <v xml:space="preserve"> </v>
          </cell>
          <cell r="BB1103" t="str">
            <v>สืบทรัพย์ครั้งที่ 1 27/5/2567// ลงผลสืบครั้งที่ 1 5/6/2567//รายงานผลสืบทรัพย์11/6/2567//</v>
          </cell>
          <cell r="BC1103"/>
          <cell r="BD1103"/>
          <cell r="BE1103"/>
          <cell r="BF1103"/>
          <cell r="BG1103"/>
          <cell r="BH1103"/>
          <cell r="BI1103"/>
          <cell r="BJ1103"/>
          <cell r="BK1103"/>
          <cell r="BL1103"/>
          <cell r="BM1103"/>
          <cell r="BN1103"/>
          <cell r="BO1103"/>
          <cell r="BP1103"/>
          <cell r="BQ1103"/>
          <cell r="BR1103"/>
          <cell r="BS1103"/>
          <cell r="BT1103" t="str">
            <v>นายจรัส ฟูคำฟู</v>
          </cell>
          <cell r="BU1103">
            <v>888165010040</v>
          </cell>
          <cell r="BV1103" t="str">
            <v>1.นายจรัส ฟูคำฟู
2.นางสาววันเพ็ญ ไชยวงค์
3.นายประสาน ไชยวงค์</v>
          </cell>
          <cell r="BW1103" t="str">
            <v>จำเลยที่ 1
จำเลยที่ 2
คู่สมรสจำเลยที่ 2</v>
          </cell>
          <cell r="BX1103" t="str">
            <v xml:space="preserve">5-5804-90001-52-8
1-5002-00153-82-3
1-5002-00144-89-1
</v>
          </cell>
          <cell r="BY110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3" t="str">
            <v>ไม่พบ</v>
          </cell>
          <cell r="CA1103"/>
          <cell r="CB1103">
            <v>3</v>
          </cell>
          <cell r="CC1103"/>
          <cell r="CD1103"/>
          <cell r="CE1103"/>
          <cell r="CF1103"/>
          <cell r="CG1103"/>
          <cell r="CH1103"/>
          <cell r="CI1103"/>
          <cell r="CJ1103"/>
          <cell r="CK1103"/>
          <cell r="CL1103"/>
          <cell r="CM1103"/>
          <cell r="CN1103"/>
          <cell r="CO1103"/>
          <cell r="CP1103"/>
        </row>
        <row r="1104">
          <cell r="B1104">
            <v>2583</v>
          </cell>
          <cell r="C1104">
            <v>1723</v>
          </cell>
          <cell r="D1104"/>
          <cell r="E1104"/>
          <cell r="F1104"/>
          <cell r="G1104">
            <v>800072153813</v>
          </cell>
          <cell r="H1104" t="str">
            <v>นาง</v>
          </cell>
          <cell r="I1104" t="str">
            <v>บัวแก้ว</v>
          </cell>
          <cell r="J1104" t="str">
            <v>ยาพิชัย</v>
          </cell>
          <cell r="K1104" t="str">
            <v xml:space="preserve">3-5002-00778-78-1 </v>
          </cell>
          <cell r="L1104" t="str">
            <v>จอมทอง</v>
          </cell>
          <cell r="M1104" t="str">
            <v xml:space="preserve">เชียงใหม่ 3 </v>
          </cell>
          <cell r="N1104">
            <v>8</v>
          </cell>
          <cell r="O1104" t="str">
            <v>สินเชื่อธนาคารประชาชน</v>
          </cell>
          <cell r="P1104" t="str">
            <v>1.บุคคลค้ำประกัน</v>
          </cell>
          <cell r="Q1104"/>
          <cell r="R1104"/>
          <cell r="S1104" t="str">
            <v>แขวงเชียงใหม่</v>
          </cell>
          <cell r="T1104" t="str">
            <v>ผบ.889</v>
          </cell>
          <cell r="U1104">
            <v>2565</v>
          </cell>
          <cell r="V1104" t="str">
            <v>ผบ.1303</v>
          </cell>
          <cell r="W1104">
            <v>2565</v>
          </cell>
          <cell r="X1104"/>
          <cell r="Y1104"/>
          <cell r="Z1104"/>
          <cell r="AA1104">
            <v>17</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นางบัวแก้ว ยาพิชัย</v>
          </cell>
          <cell r="BU1104">
            <v>888165010027</v>
          </cell>
          <cell r="BV1104" t="str">
            <v>1.นางบัวแก้ว ยาพิชัย
2.นางนิลุบล ขาวพนัต
3.นายจำรัส กันทะยวง
4.นางปราณี กันทะยวง</v>
          </cell>
          <cell r="BW1104" t="str">
            <v>จำเลยที่ 1
จำเลยที่ 2
จำเลยที่ 3
คู่สมรสจำเลยที่ 3</v>
          </cell>
          <cell r="BX1104" t="str">
            <v>3-5002-00778-78-1
3-5002-00946-97-8
3-5016-00012-23-0
3-5002-00800-19-1</v>
          </cell>
          <cell r="BY110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4" t="str">
            <v>ไม่พบ</v>
          </cell>
          <cell r="CA1104"/>
          <cell r="CB1104">
            <v>4</v>
          </cell>
          <cell r="CC1104"/>
          <cell r="CD1104"/>
          <cell r="CE1104"/>
          <cell r="CF1104"/>
          <cell r="CG1104"/>
          <cell r="CH1104"/>
          <cell r="CI1104"/>
          <cell r="CJ1104"/>
          <cell r="CK1104"/>
          <cell r="CL1104"/>
          <cell r="CM1104"/>
          <cell r="CN1104"/>
          <cell r="CO1104"/>
          <cell r="CP1104"/>
        </row>
        <row r="1105">
          <cell r="B1105">
            <v>2584</v>
          </cell>
          <cell r="C1105">
            <v>1736</v>
          </cell>
          <cell r="D1105">
            <v>27</v>
          </cell>
          <cell r="E1105">
            <v>3</v>
          </cell>
          <cell r="F1105">
            <v>2567</v>
          </cell>
          <cell r="G1105">
            <v>800090964464</v>
          </cell>
          <cell r="H1105" t="str">
            <v>นางสาว</v>
          </cell>
          <cell r="I1105" t="str">
            <v>ชลลดา</v>
          </cell>
          <cell r="J1105" t="str">
            <v>อุดงหรือสงวนศิลป์</v>
          </cell>
          <cell r="K1105" t="str">
            <v>1-5002-00143-96-8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v>43296.83</v>
          </cell>
          <cell r="R1105" t="str">
            <v>34,660.50</v>
          </cell>
          <cell r="S1105" t="str">
            <v>จังหวัดฮอด</v>
          </cell>
          <cell r="T1105" t="str">
            <v>ผบE439</v>
          </cell>
          <cell r="U1105">
            <v>2565</v>
          </cell>
          <cell r="V1105" t="str">
            <v>ผบE558</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สืบทรัพย์ 14/05/67//ลงผล 21/5/67//รายงานผล21/5/67</v>
          </cell>
          <cell r="BC1105"/>
          <cell r="BD1105"/>
          <cell r="BE1105"/>
          <cell r="BF1105"/>
          <cell r="BG1105"/>
          <cell r="BH1105"/>
          <cell r="BI1105"/>
          <cell r="BJ1105"/>
          <cell r="BK1105"/>
          <cell r="BL1105"/>
          <cell r="BM1105"/>
          <cell r="BN1105"/>
          <cell r="BO1105"/>
          <cell r="BP1105"/>
          <cell r="BQ1105"/>
          <cell r="BR1105"/>
          <cell r="BS1105"/>
          <cell r="BT1105" t="str">
            <v>นางสาวชลลดา อุดงหรือสงวนศิลป์</v>
          </cell>
          <cell r="BU1105">
            <v>888165010039</v>
          </cell>
          <cell r="BV1105" t="str">
            <v>1.นางสาว ชลดดา อุดง
2.นายสิทธิชัย สวงนศิลป์
3.นางสาวณิชานันท์ คำมามูล
4.นางสาวรัชดา รรมขัน</v>
          </cell>
          <cell r="BW1105" t="str">
            <v>จำเลยที่ 1
คู่สมรสจำเลยที่ 1
จำเลยที่ 2
จำเลยที่ 3</v>
          </cell>
          <cell r="BX1105" t="str">
            <v xml:space="preserve">1-5002-00143-36-8
1-5099-01062-90-3
3-5002-00620-43-6
1-5099-01355-37-4
</v>
          </cell>
          <cell r="BY1105"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4</v>
          </cell>
          <cell r="CC1105"/>
          <cell r="CD1105"/>
          <cell r="CE1105"/>
          <cell r="CF1105"/>
          <cell r="CG1105"/>
          <cell r="CH1105"/>
          <cell r="CI1105"/>
          <cell r="CJ1105"/>
          <cell r="CK1105"/>
          <cell r="CL1105"/>
          <cell r="CM1105"/>
          <cell r="CN1105"/>
          <cell r="CO1105"/>
        </row>
        <row r="1106">
          <cell r="B1106">
            <v>2585</v>
          </cell>
          <cell r="C1106">
            <v>1737</v>
          </cell>
          <cell r="D1106">
            <v>27</v>
          </cell>
          <cell r="E1106">
            <v>3</v>
          </cell>
          <cell r="F1106">
            <v>2567</v>
          </cell>
          <cell r="G1106">
            <v>80096252286</v>
          </cell>
          <cell r="H1106" t="str">
            <v>นางสาว</v>
          </cell>
          <cell r="I1106" t="str">
            <v>แจ่มจันทร์</v>
          </cell>
          <cell r="J1106" t="str">
            <v>เหมพันธุ์</v>
          </cell>
          <cell r="K1106" t="str">
            <v>1-5099-00094-87-9</v>
          </cell>
          <cell r="L1106" t="str">
            <v>ดอยเต่า</v>
          </cell>
          <cell r="M1106" t="str">
            <v>เชียงใหม่ 3</v>
          </cell>
          <cell r="N1106">
            <v>8</v>
          </cell>
          <cell r="O1106" t="str">
            <v>สินเชื่อแก้ไขปัญหาหนี้นอกระบบ PSAระยะที่2</v>
          </cell>
          <cell r="P1106" t="str">
            <v>1.บุคคลค้ำประกัน</v>
          </cell>
          <cell r="Q1106">
            <v>54957.760000000002</v>
          </cell>
          <cell r="R1106" t="str">
            <v>42,494.00</v>
          </cell>
          <cell r="S1106" t="str">
            <v>แขวงเชียงใหม่</v>
          </cell>
          <cell r="T1106" t="str">
            <v>ผบE5225</v>
          </cell>
          <cell r="U1106">
            <v>2565</v>
          </cell>
          <cell r="V1106" t="str">
            <v xml:space="preserve">	ผบE7513</v>
          </cell>
          <cell r="W1106">
            <v>2565</v>
          </cell>
          <cell r="X1106"/>
          <cell r="Y1106"/>
          <cell r="Z1106"/>
          <cell r="AA1106">
            <v>25</v>
          </cell>
          <cell r="AB1106">
            <v>10</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นางสาวแจ่มจันทร์ เหมพันธุ์</v>
          </cell>
          <cell r="BU1106">
            <v>888165010011</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2586</v>
          </cell>
          <cell r="C1107">
            <v>1738</v>
          </cell>
          <cell r="D1107">
            <v>27</v>
          </cell>
          <cell r="E1107">
            <v>3</v>
          </cell>
          <cell r="F1107">
            <v>2567</v>
          </cell>
          <cell r="G1107">
            <v>800096282978</v>
          </cell>
          <cell r="H1107" t="str">
            <v>นางสาว</v>
          </cell>
          <cell r="I1107" t="str">
            <v>พนิตตา</v>
          </cell>
          <cell r="J1107" t="str">
            <v>ปัญญาพร</v>
          </cell>
          <cell r="K1107" t="str">
            <v>3-5099-00855-08-6</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47830.69</v>
          </cell>
          <cell r="R1107" t="str">
            <v>39,596.00</v>
          </cell>
          <cell r="S1107" t="str">
            <v>แขวงเชียงใหม่</v>
          </cell>
          <cell r="T1107" t="str">
            <v>ผบ.887</v>
          </cell>
          <cell r="U1107">
            <v>2565</v>
          </cell>
          <cell r="V1107" t="str">
            <v>ผบ.1302</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นางสาวพนิตตา ปัญญาพร</v>
          </cell>
          <cell r="BU1107">
            <v>88165010009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2587</v>
          </cell>
          <cell r="C1108">
            <v>1739</v>
          </cell>
          <cell r="D1108">
            <v>27</v>
          </cell>
          <cell r="E1108">
            <v>3</v>
          </cell>
          <cell r="F1108">
            <v>2567</v>
          </cell>
          <cell r="G1108">
            <v>800094861773</v>
          </cell>
          <cell r="H1108" t="str">
            <v>นางสาว</v>
          </cell>
          <cell r="I1108" t="str">
            <v>สุภาณี</v>
          </cell>
          <cell r="J1108" t="str">
            <v>ศรีวิชัย</v>
          </cell>
          <cell r="K1108" t="str">
            <v>3-5001-00191-66-5</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52644.83</v>
          </cell>
          <cell r="R1108" t="str">
            <v>42,264.00</v>
          </cell>
          <cell r="S1108" t="str">
            <v>แขวงเชียงใหม่</v>
          </cell>
          <cell r="T1108" t="str">
            <v>ผบ.891</v>
          </cell>
          <cell r="U1108">
            <v>2565</v>
          </cell>
          <cell r="V1108" t="str">
            <v>ผบ.13015</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นางสาวสุภาณี ศรีวิชัย</v>
          </cell>
          <cell r="BU1108">
            <v>888165010008</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2588</v>
          </cell>
          <cell r="C1109">
            <v>1740</v>
          </cell>
          <cell r="D1109">
            <v>27</v>
          </cell>
          <cell r="E1109">
            <v>3</v>
          </cell>
          <cell r="F1109">
            <v>2567</v>
          </cell>
          <cell r="G1109">
            <v>800082990519</v>
          </cell>
          <cell r="H1109" t="str">
            <v>นาย</v>
          </cell>
          <cell r="I1109" t="str">
            <v>มนูญ</v>
          </cell>
          <cell r="J1109" t="str">
            <v>ติ๊บซอ</v>
          </cell>
          <cell r="K1109" t="str">
            <v>1-5016-00120-60-5</v>
          </cell>
          <cell r="L1109" t="str">
            <v>ฮอด</v>
          </cell>
          <cell r="M1109" t="str">
            <v>เชียงใหม่ 3</v>
          </cell>
          <cell r="N1109">
            <v>8</v>
          </cell>
          <cell r="O1109" t="str">
            <v>สินเชื่อธนาคารประชาชน</v>
          </cell>
          <cell r="P1109" t="str">
            <v>1.บุคคลค้ำประกัน</v>
          </cell>
          <cell r="Q1109">
            <v>41234.32</v>
          </cell>
          <cell r="R1109" t="str">
            <v>30,826.28</v>
          </cell>
          <cell r="S1109" t="str">
            <v>จังหวัดฮอด</v>
          </cell>
          <cell r="T1109" t="str">
            <v>ผบE672</v>
          </cell>
          <cell r="U1109">
            <v>2565</v>
          </cell>
          <cell r="V1109" t="str">
            <v>ผบE772</v>
          </cell>
          <cell r="W1109">
            <v>2565</v>
          </cell>
          <cell r="X1109"/>
          <cell r="Y1109"/>
          <cell r="Z1109"/>
          <cell r="AA1109">
            <v>11</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นายมนูญ ติ๊บซอ</v>
          </cell>
          <cell r="BU1109">
            <v>888165010309</v>
          </cell>
          <cell r="BV1109" t="str">
            <v>1.นายมนูญ ติ๊บซอ
2.นายก้องเกียรติ ตุ้ยดง
3. นางสาวนฤมล ปัญญาปินทร์
4.นางสาวอัญญามาศ ทานา
5.นายจักรกฤษท์ อุปละ</v>
          </cell>
          <cell r="BW1109" t="str">
            <v>จำเลยที่ 1
จำเลยที่ 2
คู่สมรสจำเลยที่ 2
จำเลยที่ 3
คู่สมรสจำเลยที่ 3</v>
          </cell>
          <cell r="BX1109" t="str">
            <v xml:space="preserve">1-5016-00120-60-5
1-5099-010229-01-9
1-5016-00100-28-1
1-5003-00053-17-1
3-5016-00084-13-3
</v>
          </cell>
          <cell r="BY110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09" t="str">
            <v>ไม่พบ</v>
          </cell>
          <cell r="CA1109"/>
          <cell r="CB1109">
            <v>5</v>
          </cell>
          <cell r="CC1109" t="str">
            <v>ธิติพร</v>
          </cell>
          <cell r="CD1109"/>
          <cell r="CE1109"/>
          <cell r="CF1109"/>
          <cell r="CG1109"/>
          <cell r="CH1109"/>
          <cell r="CI1109"/>
          <cell r="CJ1109"/>
          <cell r="CK1109"/>
          <cell r="CL1109">
            <v>243854</v>
          </cell>
          <cell r="CM1109"/>
          <cell r="CN1109"/>
          <cell r="CO1109"/>
        </row>
        <row r="1110">
          <cell r="B1110">
            <v>2589</v>
          </cell>
          <cell r="C1110">
            <v>1741</v>
          </cell>
          <cell r="D1110">
            <v>27</v>
          </cell>
          <cell r="E1110">
            <v>3</v>
          </cell>
          <cell r="F1110">
            <v>2567</v>
          </cell>
          <cell r="G1110">
            <v>800088337368</v>
          </cell>
          <cell r="H1110" t="str">
            <v>นางสาว</v>
          </cell>
          <cell r="I1110" t="str">
            <v>บุศรา</v>
          </cell>
          <cell r="J1110" t="str">
            <v>วารินทร์</v>
          </cell>
          <cell r="K1110" t="str">
            <v>1-5002-00111-34-9</v>
          </cell>
          <cell r="L1110" t="str">
            <v>ฮอด</v>
          </cell>
          <cell r="M1110" t="str">
            <v>เชียงใหม่ 3</v>
          </cell>
          <cell r="N1110">
            <v>8</v>
          </cell>
          <cell r="O1110" t="str">
            <v>สินเชื่อธนาคารประชาชน</v>
          </cell>
          <cell r="P1110" t="str">
            <v>1.บุคคลค้ำประกัน</v>
          </cell>
          <cell r="Q1110">
            <v>199651.69</v>
          </cell>
          <cell r="R1110" t="str">
            <v>161,907.20</v>
          </cell>
          <cell r="S1110" t="str">
            <v>จังหวัดฮอด</v>
          </cell>
          <cell r="T1110" t="str">
            <v>ผบE669</v>
          </cell>
          <cell r="U1110">
            <v>2565</v>
          </cell>
          <cell r="V1110" t="str">
            <v>ผบE809</v>
          </cell>
          <cell r="W1110">
            <v>2565</v>
          </cell>
          <cell r="X1110"/>
          <cell r="Y1110"/>
          <cell r="Z1110"/>
          <cell r="AA1110">
            <v>31</v>
          </cell>
          <cell r="AB1110">
            <v>1</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สืบทรัพย์ 14/05/67//ลงผล 21/5/67//รายงานผล21/5/67</v>
          </cell>
          <cell r="BC1110"/>
          <cell r="BD1110"/>
          <cell r="BE1110"/>
          <cell r="BF1110"/>
          <cell r="BG1110"/>
          <cell r="BH1110"/>
          <cell r="BI1110"/>
          <cell r="BJ1110"/>
          <cell r="BK1110"/>
          <cell r="BL1110"/>
          <cell r="BM1110"/>
          <cell r="BN1110"/>
          <cell r="BO1110"/>
          <cell r="BP1110"/>
          <cell r="BQ1110"/>
          <cell r="BR1110"/>
          <cell r="BS1110"/>
          <cell r="BT1110" t="str">
            <v>นางสาวบุศรา วารินทร์</v>
          </cell>
          <cell r="BU1110">
            <v>888165010324</v>
          </cell>
          <cell r="BV1110" t="str">
            <v xml:space="preserve">1.นางสาวบุศรา วารินทร์ 
2.นายปํณณธร คำสม
3. นางสาวพิมพ์ภักดิ์ คงแดง
4.นางสาวชลธิชา จินาวงค์
</v>
          </cell>
          <cell r="BW1110" t="str">
            <v>จำเลยที่ 1
จำเลยที่ 2
คู่สมรสจำเลยที่ 2
จำเลยที่ 3</v>
          </cell>
          <cell r="BX1110" t="str">
            <v xml:space="preserve">1-5002-00111-34-9
3-5016-00265-44-8
1-5804-00017-69-9
1-5016-00061-51-0
</v>
          </cell>
          <cell r="BY11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0" t="str">
            <v>ไม่พบ</v>
          </cell>
          <cell r="CA1110"/>
          <cell r="CB1110">
            <v>4</v>
          </cell>
          <cell r="CC1110" t="str">
            <v>ธิติพร</v>
          </cell>
          <cell r="CD1110"/>
          <cell r="CE1110"/>
          <cell r="CF1110"/>
          <cell r="CG1110"/>
          <cell r="CH1110"/>
          <cell r="CI1110"/>
          <cell r="CJ1110"/>
          <cell r="CK1110"/>
          <cell r="CL1110">
            <v>243857</v>
          </cell>
          <cell r="CM1110"/>
          <cell r="CN1110"/>
          <cell r="CO1110"/>
        </row>
        <row r="1111">
          <cell r="B1111">
            <v>2590</v>
          </cell>
          <cell r="C1111">
            <v>1742</v>
          </cell>
          <cell r="D1111">
            <v>27</v>
          </cell>
          <cell r="E1111">
            <v>3</v>
          </cell>
          <cell r="F1111">
            <v>2567</v>
          </cell>
          <cell r="G1111">
            <v>800066728836</v>
          </cell>
          <cell r="H1111" t="str">
            <v>นางสาว</v>
          </cell>
          <cell r="I1111" t="str">
            <v xml:space="preserve">ขวัญชนก </v>
          </cell>
          <cell r="J1111" t="str">
            <v>สร้อยเรือน</v>
          </cell>
          <cell r="K1111" t="str">
            <v>1-5002-00163-48-9</v>
          </cell>
          <cell r="L1111" t="str">
            <v>ฮอด</v>
          </cell>
          <cell r="M1111" t="str">
            <v>เชียงใหม่ 3</v>
          </cell>
          <cell r="N1111">
            <v>8</v>
          </cell>
          <cell r="O1111" t="str">
            <v>สินเชื่อพัฒนาองค์กรชุมชน (รายบุคคล)</v>
          </cell>
          <cell r="P1111" t="str">
            <v>1.บุคคลค้ำประกัน</v>
          </cell>
          <cell r="Q1111">
            <v>89382.68</v>
          </cell>
          <cell r="R1111" t="str">
            <v>63,952.06</v>
          </cell>
          <cell r="S1111" t="str">
            <v>จังหวัดฮอด</v>
          </cell>
          <cell r="T1111" t="str">
            <v>ผบE668</v>
          </cell>
          <cell r="U1111">
            <v>2565</v>
          </cell>
          <cell r="V1111" t="str">
            <v>ผบE808</v>
          </cell>
          <cell r="W1111">
            <v>2565</v>
          </cell>
          <cell r="X1111"/>
          <cell r="Y1111"/>
          <cell r="Z1111"/>
          <cell r="AA1111">
            <v>31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นางสาวขวัญชนก  สร้อยเรือน</v>
          </cell>
          <cell r="BU1111">
            <v>888165010322</v>
          </cell>
          <cell r="BV1111" t="str">
            <v>1.นางสาวขวัญชนก  สร้อยเรือน 
2.นายพีรพัฒน์  ยาสิทธิ์
3.นายฉัตรปวีณ์  นำสม 
4.นางจิราภรณ์  ยาสิทธิ์
5.นายณรงศักดิ์  ยาสิทธิ์</v>
          </cell>
          <cell r="BW1111" t="str">
            <v>จำเลยที่ 1
คู่สมรสจำเลยที่ 1
จำเลยที่ 2
จำเลยที่ 3
คู่สมรสจำเลยที่ 3</v>
          </cell>
          <cell r="BX1111" t="str">
            <v>1-5002-00163-48-9
1-5016-00070-09-8
1-5016-00070-07-1
1-5016-00051-36-1
1-5016-00058-35-7</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1" t="str">
            <v>ไม่พบ</v>
          </cell>
          <cell r="CA1111"/>
          <cell r="CB1111">
            <v>5</v>
          </cell>
          <cell r="CC1111"/>
          <cell r="CD1111"/>
          <cell r="CE1111"/>
          <cell r="CF1111"/>
          <cell r="CG1111"/>
          <cell r="CH1111"/>
          <cell r="CI1111"/>
          <cell r="CJ1111"/>
          <cell r="CK1111"/>
          <cell r="CL1111"/>
          <cell r="CM1111"/>
          <cell r="CN1111"/>
          <cell r="CO1111"/>
        </row>
        <row r="1112">
          <cell r="B1112">
            <v>2591</v>
          </cell>
          <cell r="C1112">
            <v>1743</v>
          </cell>
          <cell r="D1112">
            <v>27</v>
          </cell>
          <cell r="E1112">
            <v>3</v>
          </cell>
          <cell r="F1112">
            <v>2567</v>
          </cell>
          <cell r="G1112">
            <v>800035017246</v>
          </cell>
          <cell r="H1112" t="str">
            <v>นาย</v>
          </cell>
          <cell r="I1112" t="str">
            <v>สรายุทธ</v>
          </cell>
          <cell r="J1112" t="str">
            <v>ยศสุข</v>
          </cell>
          <cell r="K1112" t="str">
            <v>3-5016-00020-11-9</v>
          </cell>
          <cell r="L1112" t="str">
            <v>ฮอด</v>
          </cell>
          <cell r="M1112" t="str">
            <v>เชียงใหม่ 3</v>
          </cell>
          <cell r="N1112">
            <v>8</v>
          </cell>
          <cell r="O1112" t="str">
            <v>สินเชื่อธนาคารประชาชน</v>
          </cell>
          <cell r="P1112" t="str">
            <v>1.บุคคลค้ำประกัน</v>
          </cell>
          <cell r="Q1112">
            <v>58808.32</v>
          </cell>
          <cell r="R1112" t="str">
            <v>33,280.00</v>
          </cell>
          <cell r="S1112" t="str">
            <v>จังหวัดฮอด</v>
          </cell>
          <cell r="T1112" t="str">
            <v>ผบE803</v>
          </cell>
          <cell r="U1112">
            <v>2565</v>
          </cell>
          <cell r="V1112" t="str">
            <v>ผบE898</v>
          </cell>
          <cell r="W1112">
            <v>2565</v>
          </cell>
          <cell r="X1112"/>
          <cell r="Y1112"/>
          <cell r="Z1112"/>
          <cell r="AA1112">
            <v>22</v>
          </cell>
          <cell r="AB1112">
            <v>11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นายสรายุทธ ยศสุข</v>
          </cell>
          <cell r="BU1112">
            <v>888165010304</v>
          </cell>
          <cell r="BV1112" t="str">
            <v xml:space="preserve">1.นายสรายุทธ ยศสุข
2.นายฤเทพ วงศ์คำ
3.นางสาวมนัสนันท์ มณี
4.นายบรรยง จาพา
5.นางสุดา จาพาหรือซาวสดิตย์ </v>
          </cell>
          <cell r="BW1112" t="str">
            <v>จำเลยที่ 1
จำเลยที่ 2
คู่สมรสจำเลยที่ 2
จำเลยที่ 3
คู่สมรสจำเลยที่ 3</v>
          </cell>
          <cell r="BX1112" t="str">
            <v>3-5016-00020-11-9
3-5016-00276-02-4
3-5016-00281-42-7
3-5016-00280-83-8
3-5016-00272-96-7</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2" t="str">
            <v>ไม่พบ</v>
          </cell>
          <cell r="CA1112"/>
          <cell r="CB1112">
            <v>5</v>
          </cell>
          <cell r="CC1112"/>
          <cell r="CD1112"/>
          <cell r="CE1112"/>
          <cell r="CF1112"/>
          <cell r="CG1112"/>
          <cell r="CH1112"/>
          <cell r="CI1112"/>
          <cell r="CJ1112"/>
          <cell r="CK1112"/>
          <cell r="CL1112"/>
          <cell r="CM1112"/>
          <cell r="CN1112"/>
          <cell r="CO1112"/>
        </row>
        <row r="1113">
          <cell r="B1113">
            <v>2592</v>
          </cell>
          <cell r="C1113">
            <v>1744</v>
          </cell>
          <cell r="D1113">
            <v>27</v>
          </cell>
          <cell r="E1113">
            <v>3</v>
          </cell>
          <cell r="F1113">
            <v>2567</v>
          </cell>
          <cell r="G1113">
            <v>800063928371</v>
          </cell>
          <cell r="H1113" t="str">
            <v>นาง</v>
          </cell>
          <cell r="I1113" t="str">
            <v>มาลา</v>
          </cell>
          <cell r="J1113" t="str">
            <v>เป็งแก้ว</v>
          </cell>
          <cell r="K1113" t="str">
            <v>3-5016-00193-38-2</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57007.44</v>
          </cell>
          <cell r="R1113" t="str">
            <v>41,054.36</v>
          </cell>
          <cell r="S1113" t="str">
            <v>จังหวัดฮอด</v>
          </cell>
          <cell r="T1113" t="str">
            <v>ผบE805</v>
          </cell>
          <cell r="U1113">
            <v>2565</v>
          </cell>
          <cell r="V1113" t="str">
            <v>ผบE899</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สืบทรัพย์ครั้งที่ 1 30/5/2567//รายงาน 7/6/2567//</v>
          </cell>
          <cell r="BC1113"/>
          <cell r="BD1113"/>
          <cell r="BE1113"/>
          <cell r="BF1113"/>
          <cell r="BG1113"/>
          <cell r="BH1113"/>
          <cell r="BI1113"/>
          <cell r="BJ1113"/>
          <cell r="BK1113"/>
          <cell r="BL1113"/>
          <cell r="BM1113"/>
          <cell r="BN1113"/>
          <cell r="BO1113"/>
          <cell r="BP1113"/>
          <cell r="BQ1113"/>
          <cell r="BR1113"/>
          <cell r="BS1113"/>
          <cell r="BT1113" t="str">
            <v>นางมาลา เป็งแก้ว</v>
          </cell>
          <cell r="BU1113">
            <v>888165010307</v>
          </cell>
          <cell r="BV1113" t="str">
            <v>1.นางมาลา  เป็งแก้ว
2.นายสมบัติ  เป็งแก้ว
3.นายจันทร์สม  ปิ่นแก้ว
4.นางศรีจันทร์  ปิ่นแก้ว</v>
          </cell>
          <cell r="BW1113" t="str">
            <v>จำเลยที่ 1
คู่สมรสจำเลยที่ 1
จำเลยที่ 2
จำเลยที่ 3</v>
          </cell>
          <cell r="BX1113" t="str">
            <v>3-5016-00193-38-2
3-5016-00193-71-4
3-5016-00191-57-6
3-5016-00193-35-8</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cell r="CA1113"/>
          <cell r="CB1113"/>
          <cell r="CC1113"/>
          <cell r="CD1113"/>
          <cell r="CE1113"/>
          <cell r="CF1113"/>
          <cell r="CG1113"/>
          <cell r="CH1113"/>
          <cell r="CI1113"/>
          <cell r="CJ1113"/>
          <cell r="CK1113"/>
          <cell r="CL1113"/>
          <cell r="CM1113"/>
          <cell r="CN1113"/>
          <cell r="CO1113"/>
        </row>
        <row r="1114">
          <cell r="B1114">
            <v>2593</v>
          </cell>
          <cell r="C1114">
            <v>1745</v>
          </cell>
          <cell r="D1114">
            <v>27</v>
          </cell>
          <cell r="E1114">
            <v>3</v>
          </cell>
          <cell r="F1114">
            <v>2567</v>
          </cell>
          <cell r="G1114">
            <v>800051556184</v>
          </cell>
          <cell r="H1114" t="str">
            <v>นาย</v>
          </cell>
          <cell r="I1114" t="str">
            <v>ประกาศิต</v>
          </cell>
          <cell r="J1114" t="str">
            <v>กันทะนันท์</v>
          </cell>
          <cell r="K1114" t="str">
            <v>1-5020-00043-46-5</v>
          </cell>
          <cell r="L1114" t="str">
            <v>ฮอด</v>
          </cell>
          <cell r="M1114" t="str">
            <v>เชียงใหม่ 3</v>
          </cell>
          <cell r="N1114">
            <v>8</v>
          </cell>
          <cell r="O1114" t="str">
            <v>สินเชื่อธนาคารประชาชน</v>
          </cell>
          <cell r="P1114" t="str">
            <v>1.บุคคลค้ำประกัน</v>
          </cell>
          <cell r="Q1114">
            <v>64439.45</v>
          </cell>
          <cell r="R1114" t="str">
            <v>34,186.00</v>
          </cell>
          <cell r="S1114" t="str">
            <v>แขวงเชียงใหม่</v>
          </cell>
          <cell r="T1114" t="str">
            <v>ผบE5224</v>
          </cell>
          <cell r="U1114">
            <v>2565</v>
          </cell>
          <cell r="V1114" t="str">
            <v>ผบE7515</v>
          </cell>
          <cell r="W1114">
            <v>2565</v>
          </cell>
          <cell r="X1114"/>
          <cell r="Y1114"/>
          <cell r="Z1114"/>
          <cell r="AA1114">
            <v>25</v>
          </cell>
          <cell r="AB1114">
            <v>10</v>
          </cell>
          <cell r="AC1114">
            <v>2565</v>
          </cell>
          <cell r="AD1114" t="str">
            <v>สินเชื่อธนาคารประชาชน</v>
          </cell>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4/05/67//ลงผล 27/5/67//รายงานผล31/5/67</v>
          </cell>
          <cell r="BC1114"/>
          <cell r="BD1114"/>
          <cell r="BE1114"/>
          <cell r="BF1114"/>
          <cell r="BG1114"/>
          <cell r="BH1114"/>
          <cell r="BI1114"/>
          <cell r="BJ1114"/>
          <cell r="BK1114"/>
          <cell r="BL1114"/>
          <cell r="BM1114"/>
          <cell r="BN1114"/>
          <cell r="BO1114"/>
          <cell r="BP1114"/>
          <cell r="BQ1114"/>
          <cell r="BR1114"/>
          <cell r="BS1114"/>
          <cell r="BT1114" t="str">
            <v>นายประกาศิต กันทะนันท์</v>
          </cell>
          <cell r="BU1114">
            <v>888165010323</v>
          </cell>
          <cell r="BV1114"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4" t="str">
            <v>จำเลยที่ 1
คู่สมรสจำเลยที่ 1
จำเลยที่ 2
คู่สมรสจำเลยที่ 2
จำเลยที่ 3
คู่สมรสจำเลยที่ 3</v>
          </cell>
          <cell r="BX1114" t="str">
            <v>1-5020-00043-46-5
1-5099-00488-78-8
3-5014-00260-71-9
3-5002-00413-85-6
3-5016-00018-23-8
3-5605-00586-74-8</v>
          </cell>
          <cell r="BY1114"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4" t="str">
            <v>พบ</v>
          </cell>
          <cell r="CA1114"/>
          <cell r="CB1114">
            <v>6</v>
          </cell>
          <cell r="CC1114"/>
          <cell r="CD1114"/>
          <cell r="CE1114"/>
          <cell r="CF1114"/>
          <cell r="CG1114"/>
          <cell r="CH1114"/>
          <cell r="CI1114"/>
          <cell r="CJ1114"/>
          <cell r="CK1114"/>
          <cell r="CL1114"/>
          <cell r="CM1114"/>
          <cell r="CN1114"/>
          <cell r="CO1114"/>
        </row>
        <row r="1115">
          <cell r="B1115">
            <v>2594</v>
          </cell>
          <cell r="C1115">
            <v>1746</v>
          </cell>
          <cell r="D1115">
            <v>27</v>
          </cell>
          <cell r="E1115">
            <v>3</v>
          </cell>
          <cell r="F1115">
            <v>2567</v>
          </cell>
          <cell r="G1115">
            <v>800024946546</v>
          </cell>
          <cell r="H1115" t="str">
            <v>นาง</v>
          </cell>
          <cell r="I1115" t="str">
            <v>แสงหล้า</v>
          </cell>
          <cell r="J1115" t="str">
            <v>จักรแก้ว</v>
          </cell>
          <cell r="K1115" t="str">
            <v>3-5016-00237-78-9</v>
          </cell>
          <cell r="L1115" t="str">
            <v>ฮอด</v>
          </cell>
          <cell r="M1115" t="str">
            <v>เชียงใหม่ 3</v>
          </cell>
          <cell r="N1115">
            <v>8</v>
          </cell>
          <cell r="O1115" t="str">
            <v>สินเชื่อธนาคารประชาชน</v>
          </cell>
          <cell r="P1115" t="str">
            <v>1.บุคคลค้ำประกัน</v>
          </cell>
          <cell r="Q1115">
            <v>37993.919999999998</v>
          </cell>
          <cell r="R1115" t="str">
            <v>28,251.59</v>
          </cell>
          <cell r="S1115" t="str">
            <v>จังหวัดฮอด</v>
          </cell>
          <cell r="T1115" t="str">
            <v>ผบE667</v>
          </cell>
          <cell r="U1115">
            <v>2565</v>
          </cell>
          <cell r="V1115" t="str">
            <v>ผบE807</v>
          </cell>
          <cell r="W1115">
            <v>2565</v>
          </cell>
          <cell r="X1115"/>
          <cell r="Y1115"/>
          <cell r="Z1115"/>
          <cell r="AA1115">
            <v>31</v>
          </cell>
          <cell r="AB1115">
            <v>10</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7/05/67//ลงผล 27/5/67//รายงานผล4/6/2567//</v>
          </cell>
          <cell r="BC1115"/>
          <cell r="BD1115"/>
          <cell r="BE1115"/>
          <cell r="BF1115"/>
          <cell r="BG1115"/>
          <cell r="BH1115"/>
          <cell r="BI1115"/>
          <cell r="BJ1115"/>
          <cell r="BK1115"/>
          <cell r="BL1115"/>
          <cell r="BM1115"/>
          <cell r="BN1115"/>
          <cell r="BO1115"/>
          <cell r="BP1115"/>
          <cell r="BQ1115"/>
          <cell r="BR1115"/>
          <cell r="BS1115"/>
          <cell r="BT1115" t="str">
            <v>นางแสงหล้า จักรแก้ว</v>
          </cell>
          <cell r="BU1115">
            <v>888165010311</v>
          </cell>
          <cell r="BV1115"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5" t="str">
            <v>จำเลยที่ 1
คู่สมรสจำเลยที่ 1
จำเลยที่ 2
คู่สมรสจำเลยที่ 2
จำเลยที่ 3
คู่สมรสจำเลยที่ 3</v>
          </cell>
          <cell r="BX1115" t="str">
            <v>3-5016-00237-78-9
3-5016-00237-77-1
3-5016-00328-31-8
3-5016-00328-30-0
1-5099-00193-65-6
3-5002-00063-90-1</v>
          </cell>
          <cell r="BY1115"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5" t="str">
            <v>พบ</v>
          </cell>
          <cell r="CA1115"/>
          <cell r="CB1115">
            <v>6</v>
          </cell>
          <cell r="CC1115"/>
          <cell r="CD1115"/>
          <cell r="CE1115"/>
          <cell r="CF1115"/>
          <cell r="CG1115"/>
          <cell r="CH1115"/>
          <cell r="CI1115"/>
          <cell r="CJ1115"/>
          <cell r="CK1115"/>
          <cell r="CL1115"/>
          <cell r="CM1115"/>
          <cell r="CN1115"/>
          <cell r="CO1115"/>
        </row>
        <row r="1116">
          <cell r="B1116">
            <v>2595</v>
          </cell>
          <cell r="C1116">
            <v>1747</v>
          </cell>
          <cell r="D1116">
            <v>27</v>
          </cell>
          <cell r="E1116">
            <v>3</v>
          </cell>
          <cell r="F1116">
            <v>2567</v>
          </cell>
          <cell r="G1116">
            <v>800072352688</v>
          </cell>
          <cell r="H1116" t="str">
            <v>นาย</v>
          </cell>
          <cell r="I1116" t="str">
            <v>ถนอม</v>
          </cell>
          <cell r="J1116" t="str">
            <v>สิงห์โต</v>
          </cell>
          <cell r="K1116" t="str">
            <v>3-5016-00147-05-4</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117690.75</v>
          </cell>
          <cell r="R1116" t="str">
            <v>101,207.66</v>
          </cell>
          <cell r="S1116" t="str">
            <v>จังหวัดฮอด</v>
          </cell>
          <cell r="T1116" t="str">
            <v>ผบE795</v>
          </cell>
          <cell r="U1116">
            <v>2565</v>
          </cell>
          <cell r="V1116" t="str">
            <v>ผบE890</v>
          </cell>
          <cell r="W1116">
            <v>2565</v>
          </cell>
          <cell r="X1116"/>
          <cell r="Y1116"/>
          <cell r="Z1116"/>
          <cell r="AA1116">
            <v>21</v>
          </cell>
          <cell r="AB1116">
            <v>11</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นายถนอม สิงห์โต</v>
          </cell>
          <cell r="BU1116">
            <v>888165010312</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2596</v>
          </cell>
          <cell r="C1117">
            <v>1748</v>
          </cell>
          <cell r="D1117">
            <v>27</v>
          </cell>
          <cell r="E1117">
            <v>3</v>
          </cell>
          <cell r="F1117">
            <v>2567</v>
          </cell>
          <cell r="G1117">
            <v>800072107702</v>
          </cell>
          <cell r="H1117" t="str">
            <v>นางสาว</v>
          </cell>
          <cell r="I1117" t="str">
            <v>พิมพา</v>
          </cell>
          <cell r="J1117" t="str">
            <v>เพียรชัยภูมิหรือสิริเจริญพร</v>
          </cell>
          <cell r="K1117" t="str">
            <v>1-5016-00059-34-5</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125621.43</v>
          </cell>
          <cell r="R1117" t="str">
            <v>96,987.91</v>
          </cell>
          <cell r="S1117" t="str">
            <v>จังหวัดฮอด</v>
          </cell>
          <cell r="T1117" t="str">
            <v>ผบE793</v>
          </cell>
          <cell r="U1117">
            <v>2565</v>
          </cell>
          <cell r="V1117" t="str">
            <v>ผบE889</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สืบทรัพย์ครั้งที่ 1 30/5/2567//รายงาน 7/6/2567//</v>
          </cell>
          <cell r="BC1117"/>
          <cell r="BD1117"/>
          <cell r="BE1117"/>
          <cell r="BF1117"/>
          <cell r="BG1117"/>
          <cell r="BH1117"/>
          <cell r="BI1117"/>
          <cell r="BJ1117"/>
          <cell r="BK1117"/>
          <cell r="BL1117"/>
          <cell r="BM1117"/>
          <cell r="BN1117"/>
          <cell r="BO1117"/>
          <cell r="BP1117"/>
          <cell r="BQ1117"/>
          <cell r="BR1117"/>
          <cell r="BS1117"/>
          <cell r="BT1117" t="str">
            <v>นางสาวพิมพา เพียรชัยภูมิหรือสิริเจริญพร</v>
          </cell>
          <cell r="BU1117">
            <v>888165010308</v>
          </cell>
          <cell r="BV1117"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7" t="str">
            <v>จำเลยที่ 1
คู่สมรสจำเลยที่ 1
จำเลยที่ 2
คู่สมรสจำเลยที่ 2
จำเลยที่ 3
คู่สมรสจำเลยที่ 3</v>
          </cell>
          <cell r="BX1117" t="str">
            <v xml:space="preserve">1-5016-00059-34-5
5-5016-00004-43-8 
3-5016-00242-86-3
3-5016-00192-06-4
1-5016-00100-28-1
1-5099-01029-01-9
</v>
          </cell>
          <cell r="BY11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7" t="str">
            <v>ไม่พบ</v>
          </cell>
          <cell r="CA1117"/>
          <cell r="CB1117">
            <v>6</v>
          </cell>
          <cell r="CC1117"/>
          <cell r="CD1117"/>
          <cell r="CE1117"/>
          <cell r="CF1117"/>
          <cell r="CG1117"/>
          <cell r="CH1117"/>
          <cell r="CI1117"/>
          <cell r="CJ1117"/>
          <cell r="CK1117"/>
          <cell r="CL1117"/>
          <cell r="CM1117"/>
          <cell r="CN1117"/>
          <cell r="CO1117"/>
        </row>
        <row r="1118">
          <cell r="B1118">
            <v>2597</v>
          </cell>
          <cell r="C1118">
            <v>1749</v>
          </cell>
          <cell r="D1118">
            <v>27</v>
          </cell>
          <cell r="E1118">
            <v>3</v>
          </cell>
          <cell r="F1118">
            <v>2567</v>
          </cell>
          <cell r="G1118">
            <v>800075381577</v>
          </cell>
          <cell r="H1118" t="str">
            <v>นางสาว</v>
          </cell>
          <cell r="I1118" t="str">
            <v>พิชญานันท์</v>
          </cell>
          <cell r="J1118" t="str">
            <v>ธาดาเสาวดี</v>
          </cell>
          <cell r="K1118" t="str">
            <v>5-5104-00009-01-0</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114054.33</v>
          </cell>
          <cell r="R1118" t="str">
            <v>128,368.82</v>
          </cell>
          <cell r="S1118" t="str">
            <v>จังหวัดฮอด</v>
          </cell>
          <cell r="T1118" t="str">
            <v>ผบE797</v>
          </cell>
          <cell r="U1118">
            <v>2565</v>
          </cell>
          <cell r="V1118" t="str">
            <v>ผบE892</v>
          </cell>
          <cell r="W1118">
            <v>2565</v>
          </cell>
          <cell r="X1118"/>
          <cell r="Y1118"/>
          <cell r="Z1118"/>
          <cell r="AA1118">
            <v>11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14/05/67//ลงผล 21/5/67//รายงานผล21/5/67</v>
          </cell>
          <cell r="BC1118"/>
          <cell r="BD1118"/>
          <cell r="BE1118"/>
          <cell r="BF1118"/>
          <cell r="BG1118"/>
          <cell r="BH1118"/>
          <cell r="BI1118"/>
          <cell r="BJ1118"/>
          <cell r="BK1118"/>
          <cell r="BL1118"/>
          <cell r="BM1118"/>
          <cell r="BN1118"/>
          <cell r="BO1118"/>
          <cell r="BP1118"/>
          <cell r="BQ1118"/>
          <cell r="BR1118"/>
          <cell r="BS1118"/>
          <cell r="BT1118" t="str">
            <v>นางสาวพิชญานันท์ ธาดาเสาวดี</v>
          </cell>
          <cell r="BU1118">
            <v>888165010314</v>
          </cell>
          <cell r="BV1118"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8" t="str">
            <v>จำเลยที่ 1
จำเลยที่ 2
คู่สมรสจำเลยที่ 2
จำเลยที่ 3
คู่สมรสจำเลยที่ 3</v>
          </cell>
          <cell r="BX1118" t="str">
            <v>5-5104-00009-01-0
1-5016-00007-91-4
1-5104-00019-23-3
3-5016-00193-77-3
3-5016-00193-70-6</v>
          </cell>
          <cell r="BY111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8" t="str">
            <v>ไม่พบ</v>
          </cell>
          <cell r="CA1118"/>
          <cell r="CB1118"/>
          <cell r="CC1118"/>
          <cell r="CD1118"/>
          <cell r="CE1118"/>
          <cell r="CF1118"/>
          <cell r="CG1118"/>
          <cell r="CH1118"/>
          <cell r="CI1118"/>
          <cell r="CJ1118"/>
          <cell r="CK1118"/>
          <cell r="CL1118"/>
          <cell r="CM1118"/>
          <cell r="CN1118"/>
          <cell r="CO1118"/>
        </row>
        <row r="1119">
          <cell r="B1119">
            <v>2598</v>
          </cell>
          <cell r="C1119">
            <v>1750</v>
          </cell>
          <cell r="D1119">
            <v>27</v>
          </cell>
          <cell r="E1119">
            <v>3</v>
          </cell>
          <cell r="F1119">
            <v>2567</v>
          </cell>
          <cell r="G1119">
            <v>800064859716</v>
          </cell>
          <cell r="H1119" t="str">
            <v>นาย</v>
          </cell>
          <cell r="I1119" t="str">
            <v>วิฑูรย์</v>
          </cell>
          <cell r="J1119" t="str">
            <v>บรรทา</v>
          </cell>
          <cell r="K1119" t="str">
            <v>3-5016-000002-33-4</v>
          </cell>
          <cell r="L1119" t="str">
            <v>ฮอด</v>
          </cell>
          <cell r="M1119" t="str">
            <v>เชียงใหม่ 3</v>
          </cell>
          <cell r="N1119">
            <v>8</v>
          </cell>
          <cell r="O1119" t="str">
            <v>สินเชื่อธนาคารประชาชน</v>
          </cell>
          <cell r="P1119" t="str">
            <v>1.บุคคลค้ำประกัน</v>
          </cell>
          <cell r="Q1119">
            <v>165337.04</v>
          </cell>
          <cell r="R1119" t="str">
            <v>121,593.04</v>
          </cell>
          <cell r="S1119" t="str">
            <v>จังหวัดฮอด</v>
          </cell>
          <cell r="T1119" t="str">
            <v>ผบE1055</v>
          </cell>
          <cell r="U1119">
            <v>2566</v>
          </cell>
          <cell r="V1119" t="str">
            <v>ผบE1394</v>
          </cell>
          <cell r="W1119">
            <v>2566</v>
          </cell>
          <cell r="X1119"/>
          <cell r="Y1119"/>
          <cell r="Z1119"/>
          <cell r="AA1119">
            <v>6</v>
          </cell>
          <cell r="AB1119">
            <v>12</v>
          </cell>
          <cell r="AC1119">
            <v>2566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นายวิฑูรย์ บรรทา</v>
          </cell>
          <cell r="BU1119">
            <v>888165010303</v>
          </cell>
          <cell r="BV1119"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19" t="str">
            <v>จำเลยที่ 1
คู่สมรสจำเลยที่ 1
จำเลยที่ 2
คู่สมรสจำเลยที่ 2
ในฐานะทายาทโดยธรรม
จำเลยที่ 3</v>
          </cell>
          <cell r="BX1119" t="str">
            <v>3-5016-00010-33-4
5-5016-01088-94-9
3-5016-00017-13-4
3-5016-00017-52-5
3-5016-00002-36-6
1-5015-00056-17-6</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2599</v>
          </cell>
          <cell r="C1120">
            <v>1751</v>
          </cell>
          <cell r="D1120">
            <v>27</v>
          </cell>
          <cell r="E1120">
            <v>3</v>
          </cell>
          <cell r="F1120">
            <v>2567</v>
          </cell>
          <cell r="G1120">
            <v>800072531240</v>
          </cell>
          <cell r="H1120" t="str">
            <v>นาย</v>
          </cell>
          <cell r="I1120" t="str">
            <v>เกร็ดทอง</v>
          </cell>
          <cell r="J1120" t="str">
            <v>ภูดอนตอง</v>
          </cell>
          <cell r="K1120" t="str">
            <v>3-5106-00262-32-4</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164956.35999999999</v>
          </cell>
          <cell r="R1120" t="str">
            <v>128,368.82</v>
          </cell>
          <cell r="S1120" t="str">
            <v>จังหวัดฮอด</v>
          </cell>
          <cell r="T1120" t="str">
            <v>ผบE673</v>
          </cell>
          <cell r="U1120">
            <v>2565</v>
          </cell>
          <cell r="V1120" t="str">
            <v>ผบE773</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นายเกร็ดทอง ภูดอนตอง</v>
          </cell>
          <cell r="BU1120">
            <v>888165010320</v>
          </cell>
          <cell r="BV1120" t="str">
            <v>2.นางสาวเดวิกา  บรรเทา</v>
          </cell>
          <cell r="BW1120" t="str">
            <v>จำเลยที่ 1
จำเลยที่ 2
จำเลยที่ 3
คู่สมรสจำเลยที่ 3</v>
          </cell>
          <cell r="BX1120" t="str">
            <v xml:space="preserve">3-5106-00262-32-4
3-5002-00121-92-8
3-3508-00973-70-6
3-5016-00086-45-4
</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0" t="str">
            <v>ไม่พบ</v>
          </cell>
          <cell r="CA1120"/>
          <cell r="CB1120">
            <v>4</v>
          </cell>
          <cell r="CC1120"/>
          <cell r="CD1120"/>
          <cell r="CE1120"/>
          <cell r="CF1120"/>
          <cell r="CG1120"/>
          <cell r="CH1120"/>
          <cell r="CI1120"/>
          <cell r="CJ1120"/>
          <cell r="CK1120"/>
          <cell r="CL1120"/>
          <cell r="CM1120"/>
          <cell r="CN1120"/>
          <cell r="CO1120"/>
        </row>
        <row r="1121">
          <cell r="B1121">
            <v>2600</v>
          </cell>
          <cell r="C1121">
            <v>1752</v>
          </cell>
          <cell r="D1121">
            <v>27</v>
          </cell>
          <cell r="E1121">
            <v>3</v>
          </cell>
          <cell r="F1121">
            <v>2567</v>
          </cell>
          <cell r="G1121" t="str">
            <v>800089557063, 
800112806768</v>
          </cell>
          <cell r="H1121" t="str">
            <v>นาย</v>
          </cell>
          <cell r="I1121" t="str">
            <v>ณัฐพงศ์</v>
          </cell>
          <cell r="J1121" t="str">
            <v>เพชรเสนา</v>
          </cell>
          <cell r="K1121" t="str">
            <v>1-5099-70107-90-2</v>
          </cell>
          <cell r="L1121" t="str">
            <v>บิ๊กซี หางดง, 
ดอยเต่า</v>
          </cell>
          <cell r="M1121" t="str">
            <v>เชียงใหม่ 3</v>
          </cell>
          <cell r="N1121">
            <v>8</v>
          </cell>
          <cell r="O1121" t="str">
            <v>สินเชื่อธนาคารประชาชน, สินเชื่อผู้มีอาชีพอิสระ COVID-19 (PSA)</v>
          </cell>
          <cell r="P1121" t="str">
            <v>1.บุคคลค้ำประกัน</v>
          </cell>
          <cell r="Q1121">
            <v>96755.93</v>
          </cell>
          <cell r="R1121" t="str">
            <v>65,304.00</v>
          </cell>
          <cell r="S1121" t="str">
            <v>จังหวัดฮอด</v>
          </cell>
          <cell r="T1121" t="str">
            <v>ผบE210</v>
          </cell>
          <cell r="U1121">
            <v>2566</v>
          </cell>
          <cell r="V1121" t="str">
            <v>ผบE420</v>
          </cell>
          <cell r="W1121">
            <v>2566</v>
          </cell>
          <cell r="X1121"/>
          <cell r="Y1121"/>
          <cell r="Z1121"/>
          <cell r="AA1121">
            <v>8</v>
          </cell>
          <cell r="AB1121">
            <v>5</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นายณัฐพงศ์ เพชรเสนา</v>
          </cell>
          <cell r="BU1121">
            <v>888165010638</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2601</v>
          </cell>
          <cell r="C1122">
            <v>1753</v>
          </cell>
          <cell r="D1122">
            <v>27</v>
          </cell>
          <cell r="E1122">
            <v>3</v>
          </cell>
          <cell r="F1122">
            <v>2567</v>
          </cell>
          <cell r="G1122">
            <v>800054860989</v>
          </cell>
          <cell r="H1122" t="str">
            <v>นางสาว</v>
          </cell>
          <cell r="I1122" t="str">
            <v>สาวิตรี</v>
          </cell>
          <cell r="J1122" t="str">
            <v>งามช่วง</v>
          </cell>
          <cell r="K1122" t="str">
            <v>1-5003-00008-67-1</v>
          </cell>
          <cell r="L1122" t="str">
            <v>แม่แจ่ม</v>
          </cell>
          <cell r="M1122" t="str">
            <v>เชียงใหม่ 3</v>
          </cell>
          <cell r="N1122">
            <v>8</v>
          </cell>
          <cell r="O1122" t="str">
            <v>สินเชื่อพัฒนาองค์กรชุมชน (รายบุคคล)</v>
          </cell>
          <cell r="P1122" t="str">
            <v>1.บุคคลค้ำประกัน</v>
          </cell>
          <cell r="Q1122">
            <v>159692.53</v>
          </cell>
          <cell r="R1122" t="str">
            <v>112,455.72</v>
          </cell>
          <cell r="S1122" t="str">
            <v>จังหวัดฮอด</v>
          </cell>
          <cell r="T1122" t="str">
            <v>ผบE713</v>
          </cell>
          <cell r="U1122">
            <v>2566</v>
          </cell>
          <cell r="V1122" t="str">
            <v>ผบE911</v>
          </cell>
          <cell r="W1122">
            <v>2566</v>
          </cell>
          <cell r="X1122"/>
          <cell r="Y1122"/>
          <cell r="Z1122"/>
          <cell r="AA1122">
            <v>26</v>
          </cell>
          <cell r="AB1122">
            <v>7</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นางสาวสาวิตรี งามช่วง</v>
          </cell>
          <cell r="BU1122">
            <v>888166010140</v>
          </cell>
          <cell r="BV1122" t="str">
            <v>3.นายปริญญา  แก้วมา</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2602</v>
          </cell>
          <cell r="C1123">
            <v>1754</v>
          </cell>
          <cell r="D1123">
            <v>27</v>
          </cell>
          <cell r="E1123">
            <v>3</v>
          </cell>
          <cell r="F1123">
            <v>2567</v>
          </cell>
          <cell r="G1123">
            <v>800039045938</v>
          </cell>
          <cell r="H1123" t="str">
            <v>นาย</v>
          </cell>
          <cell r="I1123" t="str">
            <v>วิทยาหรือธัชชยุต</v>
          </cell>
          <cell r="J1123" t="str">
            <v>ใจบานหรือหิรัญวิทยา</v>
          </cell>
          <cell r="K1123" t="str">
            <v>1-5299-00414-60-1</v>
          </cell>
          <cell r="L1123" t="str">
            <v>แม่แจ่ม</v>
          </cell>
          <cell r="M1123" t="str">
            <v>เชียงใหม่ 3</v>
          </cell>
          <cell r="N1123">
            <v>8</v>
          </cell>
          <cell r="O1123" t="str">
            <v>สินเชื่อห้องแถว</v>
          </cell>
          <cell r="P1123" t="str">
            <v>1.บุคคลค้ำประกัน</v>
          </cell>
          <cell r="Q1123">
            <v>350607.48</v>
          </cell>
          <cell r="R1123" t="str">
            <v>285,849.09</v>
          </cell>
          <cell r="S1123" t="str">
            <v>จังหวัดเชียงใหม่</v>
          </cell>
          <cell r="T1123" t="str">
            <v>ผบE1517</v>
          </cell>
          <cell r="U1123">
            <v>2566</v>
          </cell>
          <cell r="V1123" t="str">
            <v>ผบE1915</v>
          </cell>
          <cell r="W1123">
            <v>2566</v>
          </cell>
          <cell r="X1123"/>
          <cell r="Y1123"/>
          <cell r="Z1123"/>
          <cell r="AA1123">
            <v>12</v>
          </cell>
          <cell r="AB1123">
            <v>10</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นายวิทยาหรือธัชชยุต ใจบานหรือหิรัญวิทยา</v>
          </cell>
          <cell r="BU1123">
            <v>888166010136</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2603</v>
          </cell>
          <cell r="C1124">
            <v>1755</v>
          </cell>
          <cell r="D1124">
            <v>27</v>
          </cell>
          <cell r="E1124">
            <v>3</v>
          </cell>
          <cell r="F1124">
            <v>2567</v>
          </cell>
          <cell r="G1124">
            <v>800054861458</v>
          </cell>
          <cell r="H1124" t="str">
            <v>นาง</v>
          </cell>
          <cell r="I1124" t="str">
            <v>จิรภา</v>
          </cell>
          <cell r="J1124" t="str">
            <v>โอบอ้อม</v>
          </cell>
          <cell r="K1124" t="str">
            <v>3-5003-00048-75-1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61180.37</v>
          </cell>
          <cell r="R1124" t="str">
            <v>39,132.92</v>
          </cell>
          <cell r="S1124" t="str">
            <v>จังหวัดฮอด</v>
          </cell>
          <cell r="T1124" t="str">
            <v>ผบE717</v>
          </cell>
          <cell r="U1124">
            <v>2566</v>
          </cell>
          <cell r="V1124" t="str">
            <v>ผบE914</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นางจิรภา โอบอ้อม</v>
          </cell>
          <cell r="BU1124">
            <v>888166010131</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2604</v>
          </cell>
          <cell r="C1125">
            <v>1756</v>
          </cell>
          <cell r="D1125">
            <v>27</v>
          </cell>
          <cell r="E1125">
            <v>3</v>
          </cell>
          <cell r="F1125">
            <v>2567</v>
          </cell>
          <cell r="G1125">
            <v>800075786957</v>
          </cell>
          <cell r="H1125" t="str">
            <v>นาย</v>
          </cell>
          <cell r="I1125" t="str">
            <v>โกวิทย์</v>
          </cell>
          <cell r="J1125" t="str">
            <v>สุรินทร์</v>
          </cell>
          <cell r="K1125" t="str">
            <v>1-5009-00085-77-4</v>
          </cell>
          <cell r="L1125" t="str">
            <v>อมก๋อย</v>
          </cell>
          <cell r="M1125" t="str">
            <v>เชียงใหม่ 3</v>
          </cell>
          <cell r="N1125">
            <v>8</v>
          </cell>
          <cell r="O1125" t="str">
            <v>สินเชื่อธนาคารประชาชน</v>
          </cell>
          <cell r="P1125" t="str">
            <v>1.บุคคลค้ำประกัน</v>
          </cell>
          <cell r="Q1125">
            <v>119337.52</v>
          </cell>
          <cell r="R1125" t="str">
            <v>37,381.44</v>
          </cell>
          <cell r="S1125" t="str">
            <v>จังหวัดแม่สะเรียง</v>
          </cell>
          <cell r="T1125" t="str">
            <v>ผบE325</v>
          </cell>
          <cell r="U1125">
            <v>2566</v>
          </cell>
          <cell r="V1125" t="str">
            <v>ผบE387</v>
          </cell>
          <cell r="W1125">
            <v>2566</v>
          </cell>
          <cell r="X1125">
            <v>4</v>
          </cell>
          <cell r="Y1125">
            <v>10</v>
          </cell>
          <cell r="Z1125">
            <v>2566</v>
          </cell>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นายโกวิทย์ สุรินทร์</v>
          </cell>
          <cell r="BU1125">
            <v>888166010130</v>
          </cell>
          <cell r="BV1125" t="str">
            <v>4.นางสาวจุฬาลักษณ์  หลงมณี</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2605</v>
          </cell>
          <cell r="C1126">
            <v>1757</v>
          </cell>
          <cell r="D1126">
            <v>27</v>
          </cell>
          <cell r="E1126">
            <v>3</v>
          </cell>
          <cell r="F1126">
            <v>2567</v>
          </cell>
          <cell r="G1126">
            <v>800050353054</v>
          </cell>
          <cell r="H1126" t="str">
            <v>นาย</v>
          </cell>
          <cell r="I1126" t="str">
            <v>เสร็จสาร</v>
          </cell>
          <cell r="J1126" t="str">
            <v>ตั๋นแก้ว</v>
          </cell>
          <cell r="K1126" t="str">
            <v>3-5017-00002-72-4</v>
          </cell>
          <cell r="L1126" t="str">
            <v>ดอยเต่า</v>
          </cell>
          <cell r="M1126" t="str">
            <v>เชียงใหม่ 3</v>
          </cell>
          <cell r="N1126">
            <v>8</v>
          </cell>
          <cell r="O1126" t="str">
            <v>สินเชื่อธนาคารประชาชน</v>
          </cell>
          <cell r="P1126" t="str">
            <v>1.บุคคลค้ำประกัน</v>
          </cell>
          <cell r="Q1126">
            <v>112740.68</v>
          </cell>
          <cell r="R1126" t="str">
            <v>82,828.68</v>
          </cell>
          <cell r="S1126" t="str">
            <v>จังหวัดฮอด</v>
          </cell>
          <cell r="T1126" t="str">
            <v>ผบE851</v>
          </cell>
          <cell r="U1126">
            <v>2566</v>
          </cell>
          <cell r="V1126" t="str">
            <v>ผบE1097</v>
          </cell>
          <cell r="W1126">
            <v>2566</v>
          </cell>
          <cell r="X1126"/>
          <cell r="Y1126"/>
          <cell r="Z1126"/>
          <cell r="AA1126">
            <v>18</v>
          </cell>
          <cell r="AB1126">
            <v>9</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นายเสร็จสาร ตั๋นแก้ว</v>
          </cell>
          <cell r="BU1126">
            <v>888166010124</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2606</v>
          </cell>
          <cell r="C1127">
            <v>1758</v>
          </cell>
          <cell r="D1127">
            <v>27</v>
          </cell>
          <cell r="E1127">
            <v>3</v>
          </cell>
          <cell r="F1127">
            <v>2567</v>
          </cell>
          <cell r="G1127">
            <v>859051000982</v>
          </cell>
          <cell r="H1127" t="str">
            <v>นาง, นาย</v>
          </cell>
          <cell r="I1127" t="str">
            <v>แพร, บุญเจือ</v>
          </cell>
          <cell r="J1127" t="str">
            <v>ทิพเนตร, ทิพเนตร</v>
          </cell>
          <cell r="K1127" t="str">
            <v>3-5017-00101-59-5</v>
          </cell>
          <cell r="L1127" t="str">
            <v>ดอยเต่า</v>
          </cell>
          <cell r="M1127" t="str">
            <v>เชียงใหม่ 3</v>
          </cell>
          <cell r="N1127">
            <v>8</v>
          </cell>
          <cell r="O1127" t="str">
            <v>สินเชื่อเพื่อพัฒนากลุ่มอาชีพ</v>
          </cell>
          <cell r="P1127" t="str">
            <v>1.บุคคลค้ำประกัน</v>
          </cell>
          <cell r="Q1127">
            <v>106804.96</v>
          </cell>
          <cell r="R1127" t="str">
            <v>92,370.02</v>
          </cell>
          <cell r="S1127" t="str">
            <v>จังหวัดฮอด</v>
          </cell>
          <cell r="T1127" t="str">
            <v>ผบE855</v>
          </cell>
          <cell r="U1127">
            <v>2566</v>
          </cell>
          <cell r="V1127" t="str">
            <v>ผบE1249</v>
          </cell>
          <cell r="W1127">
            <v>2566</v>
          </cell>
          <cell r="X1127">
            <v>4</v>
          </cell>
          <cell r="Y1127">
            <v>10</v>
          </cell>
          <cell r="Z1127">
            <v>2566</v>
          </cell>
          <cell r="AA1127">
            <v>24</v>
          </cell>
          <cell r="AB1127">
            <v>10</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นาง, นายแพร, บุญเจือ ทิพเนตร, ทิพเนตร</v>
          </cell>
          <cell r="BU1127">
            <v>888166010123</v>
          </cell>
          <cell r="BV1127" t="str">
            <v>5.นางขันแก้ว  ไชยสิริ</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2607</v>
          </cell>
          <cell r="C1128">
            <v>1759</v>
          </cell>
          <cell r="D1128">
            <v>27</v>
          </cell>
          <cell r="E1128">
            <v>3</v>
          </cell>
          <cell r="F1128">
            <v>2567</v>
          </cell>
          <cell r="G1128">
            <v>800113034774</v>
          </cell>
          <cell r="H1128" t="str">
            <v>นาย</v>
          </cell>
          <cell r="I1128" t="str">
            <v>สัณหรส</v>
          </cell>
          <cell r="J1128" t="str">
            <v>หย่าจอ</v>
          </cell>
          <cell r="K1128" t="str">
            <v>5-5018-00027-52-1</v>
          </cell>
          <cell r="L1128" t="str">
            <v>อมก๋อย</v>
          </cell>
          <cell r="M1128" t="str">
            <v>เชียงใหม่ 3</v>
          </cell>
          <cell r="N1128">
            <v>8</v>
          </cell>
          <cell r="O1128" t="str">
            <v>สินเชื่อธนาคารประชาชน</v>
          </cell>
          <cell r="P1128" t="str">
            <v>1.บุคคลค้ำประกัน</v>
          </cell>
          <cell r="Q1128">
            <v>37999.879999999997</v>
          </cell>
          <cell r="R1128" t="str">
            <v>35,040.38</v>
          </cell>
          <cell r="S1128" t="str">
            <v>จังหวัดฮอด</v>
          </cell>
          <cell r="T1128" t="str">
            <v>ผบE721</v>
          </cell>
          <cell r="U1128">
            <v>2566</v>
          </cell>
          <cell r="V1128" t="str">
            <v>ผบE1028</v>
          </cell>
          <cell r="W1128">
            <v>2566</v>
          </cell>
          <cell r="X1128"/>
          <cell r="Y1128"/>
          <cell r="Z1128"/>
          <cell r="AA1128">
            <v>29</v>
          </cell>
          <cell r="AB1128">
            <v>8</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นายสัณหรส หย่าจอ</v>
          </cell>
          <cell r="BU1128">
            <v>888166010118</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2608</v>
          </cell>
          <cell r="C1129">
            <v>1760</v>
          </cell>
          <cell r="D1129">
            <v>27</v>
          </cell>
          <cell r="E1129">
            <v>3</v>
          </cell>
          <cell r="F1129">
            <v>2567</v>
          </cell>
          <cell r="G1129">
            <v>800107936489</v>
          </cell>
          <cell r="H1129" t="str">
            <v>นาย</v>
          </cell>
          <cell r="I1129" t="str">
            <v>ไพรศาล</v>
          </cell>
          <cell r="J1129" t="str">
            <v>คำใจ</v>
          </cell>
          <cell r="K1129" t="str">
            <v>3-5018-00226-75-6</v>
          </cell>
          <cell r="L1129" t="str">
            <v>อมก๋อย</v>
          </cell>
          <cell r="M1129" t="str">
            <v>เชียงใหม่ 3</v>
          </cell>
          <cell r="N1129">
            <v>8</v>
          </cell>
          <cell r="O1129" t="str">
            <v>สินเชื่อธนาคารประชาชน</v>
          </cell>
          <cell r="P1129" t="str">
            <v>1.บุคคลค้ำประกัน</v>
          </cell>
          <cell r="Q1129">
            <v>29130.3</v>
          </cell>
          <cell r="R1129" t="str">
            <v>27,251.56</v>
          </cell>
          <cell r="S1129" t="str">
            <v>จังหวัดฮอด</v>
          </cell>
          <cell r="T1129" t="str">
            <v>ผบE711</v>
          </cell>
          <cell r="U1129">
            <v>2566</v>
          </cell>
          <cell r="V1129" t="str">
            <v>ผบE910</v>
          </cell>
          <cell r="W1129">
            <v>2566</v>
          </cell>
          <cell r="X1129"/>
          <cell r="Y1129"/>
          <cell r="Z1129"/>
          <cell r="AA1129">
            <v>26</v>
          </cell>
          <cell r="AB1129">
            <v>7</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นายไพรศาล คำใจ</v>
          </cell>
          <cell r="BU1129">
            <v>888166010117</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2609</v>
          </cell>
          <cell r="C1130">
            <v>1761</v>
          </cell>
          <cell r="D1130">
            <v>27</v>
          </cell>
          <cell r="E1130">
            <v>3</v>
          </cell>
          <cell r="F1130">
            <v>2567</v>
          </cell>
          <cell r="G1130">
            <v>800142171738</v>
          </cell>
          <cell r="H1130" t="str">
            <v>นาย</v>
          </cell>
          <cell r="I1130" t="str">
            <v>พนิตพันธ์</v>
          </cell>
          <cell r="J1130" t="str">
            <v>เจริญปัญญาเนตร</v>
          </cell>
          <cell r="K1130" t="str">
            <v>1-5018-00104-04-2</v>
          </cell>
          <cell r="L1130" t="str">
            <v>อมก๋อย</v>
          </cell>
          <cell r="M1130" t="str">
            <v>เชียงใหม่ 3</v>
          </cell>
          <cell r="N1130">
            <v>8</v>
          </cell>
          <cell r="O1130" t="str">
            <v>สินเชื่อธนาคารประชาชน</v>
          </cell>
          <cell r="P1130" t="str">
            <v>1.บุคคลค้ำประกัน</v>
          </cell>
          <cell r="Q1130">
            <v>43850.9</v>
          </cell>
          <cell r="R1130" t="str">
            <v>38,059.86</v>
          </cell>
          <cell r="S1130" t="str">
            <v>จังหวัดฮอด</v>
          </cell>
          <cell r="T1130" t="str">
            <v>ผบE852</v>
          </cell>
          <cell r="U1130">
            <v>2566</v>
          </cell>
          <cell r="V1130" t="str">
            <v>ผบE1098</v>
          </cell>
          <cell r="W1130">
            <v>2566</v>
          </cell>
          <cell r="X1130"/>
          <cell r="Y1130"/>
          <cell r="Z1130"/>
          <cell r="AA1130">
            <v>18</v>
          </cell>
          <cell r="AB1130">
            <v>9</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นายพนิตพันธ์ เจริญปัญญาเนตร</v>
          </cell>
          <cell r="BU1130">
            <v>888166010116</v>
          </cell>
          <cell r="BV1130" t="str">
            <v>6.นายเกรียงไกร  ไชยสิริ</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2610</v>
          </cell>
          <cell r="C1131">
            <v>1762</v>
          </cell>
          <cell r="D1131">
            <v>27</v>
          </cell>
          <cell r="E1131">
            <v>3</v>
          </cell>
          <cell r="F1131">
            <v>2567</v>
          </cell>
          <cell r="G1131">
            <v>800044733387</v>
          </cell>
          <cell r="H1131" t="str">
            <v>นาง</v>
          </cell>
          <cell r="I1131" t="str">
            <v>กิรณา</v>
          </cell>
          <cell r="J1131" t="str">
            <v>เทียนเล็ก</v>
          </cell>
          <cell r="K1131" t="str">
            <v>3-2001-01341-53-1</v>
          </cell>
          <cell r="L1131" t="str">
            <v>อมก๋อย</v>
          </cell>
          <cell r="M1131" t="str">
            <v>เชียงใหม่ 3</v>
          </cell>
          <cell r="N1131">
            <v>8</v>
          </cell>
          <cell r="O1131" t="str">
            <v>สินเชื่อธนาคารประชาชน</v>
          </cell>
          <cell r="P1131" t="str">
            <v>1.บุคคลค้ำประกัน</v>
          </cell>
          <cell r="Q1131">
            <v>73633.149999999994</v>
          </cell>
          <cell r="R1131" t="str">
            <v>51,824.75</v>
          </cell>
          <cell r="S1131" t="str">
            <v>จังหวัดฮอด</v>
          </cell>
          <cell r="T1131" t="str">
            <v>ผบE853</v>
          </cell>
          <cell r="U1131">
            <v>2566</v>
          </cell>
          <cell r="V1131" t="str">
            <v>ผบE1104</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นางกิรณา เทียนเล็ก</v>
          </cell>
          <cell r="BU1131">
            <v>888166010113</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2611</v>
          </cell>
          <cell r="C1132">
            <v>1763</v>
          </cell>
          <cell r="D1132">
            <v>27</v>
          </cell>
          <cell r="E1132">
            <v>3</v>
          </cell>
          <cell r="F1132">
            <v>2567</v>
          </cell>
          <cell r="G1132">
            <v>800082233597</v>
          </cell>
          <cell r="H1132" t="str">
            <v>นางสาว</v>
          </cell>
          <cell r="I1132" t="str">
            <v>รัตนาภรณ์</v>
          </cell>
          <cell r="J1132" t="str">
            <v>นามดี</v>
          </cell>
          <cell r="K1132" t="str">
            <v>1-5009-00106-51-8</v>
          </cell>
          <cell r="L1132" t="str">
            <v>ไชยปราการ</v>
          </cell>
          <cell r="M1132" t="str">
            <v>เชียงใหม่ 3</v>
          </cell>
          <cell r="N1132">
            <v>8</v>
          </cell>
          <cell r="O1132" t="str">
            <v>สินเชื่อธนาคารประชาชน</v>
          </cell>
          <cell r="P1132" t="str">
            <v>1.บุคคลค้ำประกัน</v>
          </cell>
          <cell r="Q1132">
            <v>127910.95</v>
          </cell>
          <cell r="R1132" t="str">
            <v>118,740.00</v>
          </cell>
          <cell r="S1132" t="str">
            <v xml:space="preserve"> จังหวัดฝาง</v>
          </cell>
          <cell r="T1132" t="str">
            <v>ผบ.394</v>
          </cell>
          <cell r="U1132">
            <v>2563</v>
          </cell>
          <cell r="V1132" t="str">
            <v>ผบ724</v>
          </cell>
          <cell r="W1132">
            <v>2563</v>
          </cell>
          <cell r="X1132">
            <v>3</v>
          </cell>
          <cell r="Y1132">
            <v>9</v>
          </cell>
          <cell r="Z1132">
            <v>2563</v>
          </cell>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นางสาวรัตนาภรณ์ นามดี</v>
          </cell>
          <cell r="BU1132">
            <v>883163011451</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2615</v>
          </cell>
          <cell r="C1133">
            <v>1764</v>
          </cell>
          <cell r="D1133">
            <v>19</v>
          </cell>
          <cell r="E1133">
            <v>1</v>
          </cell>
          <cell r="F1133">
            <v>2667</v>
          </cell>
          <cell r="G1133">
            <v>80027769317</v>
          </cell>
          <cell r="H1133" t="str">
            <v>นาง</v>
          </cell>
          <cell r="I1133" t="str">
            <v>พจนา</v>
          </cell>
          <cell r="J1133" t="str">
            <v>บุญสุทธิ์</v>
          </cell>
          <cell r="K1133" t="str">
            <v>3-5013-00759-12-7</v>
          </cell>
          <cell r="L1133" t="str">
            <v>เชียงใหม่</v>
          </cell>
          <cell r="M1133" t="str">
            <v>เชียงใหม่ 1</v>
          </cell>
          <cell r="N1133">
            <v>8</v>
          </cell>
          <cell r="O1133" t="str">
            <v>สินเชื่อธนาคารประชาชน</v>
          </cell>
          <cell r="P1133" t="str">
            <v>1.บุคคลค้ำประกัน</v>
          </cell>
          <cell r="Q1133" t="str">
            <v>173,364.51</v>
          </cell>
          <cell r="R1133" t="str">
            <v>152,068.00</v>
          </cell>
          <cell r="S1133" t="str">
            <v>ศาลแขวนเชียงใหม่</v>
          </cell>
          <cell r="T1133" t="str">
            <v>ผบ.12763</v>
          </cell>
          <cell r="U1133">
            <v>2559</v>
          </cell>
          <cell r="V1133" t="str">
            <v>ผบ.24</v>
          </cell>
          <cell r="W1133">
            <v>2560</v>
          </cell>
          <cell r="X1133"/>
          <cell r="Y1133"/>
          <cell r="Z1133"/>
          <cell r="AA1133">
            <v>16</v>
          </cell>
          <cell r="AB1133">
            <v>1</v>
          </cell>
          <cell r="AC1133">
            <v>2560</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5/6/2567//ลงผลวันที่ 8/6/2567//รายงานผลสืบทรัพย์11/6/2567//</v>
          </cell>
          <cell r="BC1133"/>
          <cell r="BD1133"/>
          <cell r="BE1133"/>
          <cell r="BF1133"/>
          <cell r="BG1133"/>
          <cell r="BH1133"/>
          <cell r="BI1133"/>
          <cell r="BJ1133"/>
          <cell r="BK1133"/>
          <cell r="BL1133"/>
          <cell r="BM1133"/>
          <cell r="BN1133"/>
          <cell r="BO1133"/>
          <cell r="BP1133"/>
          <cell r="BQ1133"/>
          <cell r="BR1133"/>
          <cell r="BS1133"/>
          <cell r="BT1133" t="str">
            <v>นางพจนา บุญสุทธิ์</v>
          </cell>
          <cell r="BU1133">
            <v>0</v>
          </cell>
          <cell r="BV1133" t="str">
            <v>1.นางพจนา  บุญสุทธิ์
2.จ.อ.บวร  บุญสุทธิ์
3.นายบรรจง  ไชยวงศ์</v>
          </cell>
          <cell r="BW1133" t="str">
            <v>จำเลยที่ 1
คู่สมรสจำเลยที่ 1
จำเลยที่ 2</v>
          </cell>
          <cell r="BX1133" t="str">
            <v>3-5013-00759-12-7
3-5001-00516-22-0 
3-5019-00619-39-3</v>
          </cell>
          <cell r="BY1133"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3" t="str">
            <v>พบ</v>
          </cell>
          <cell r="CA1133"/>
          <cell r="CB1133">
            <v>5</v>
          </cell>
          <cell r="CC1133" t="str">
            <v>นุสบา</v>
          </cell>
          <cell r="CD1133" t="str">
            <v>นางพจนา บุญสุทธิ์</v>
          </cell>
          <cell r="CE1133"/>
          <cell r="CF1133"/>
          <cell r="CG1133"/>
          <cell r="CH1133"/>
          <cell r="CI1133"/>
          <cell r="CJ1133"/>
          <cell r="CK1133"/>
          <cell r="CL1133">
            <v>243884</v>
          </cell>
          <cell r="CM1133"/>
          <cell r="CN1133"/>
          <cell r="CO1133"/>
        </row>
        <row r="1134">
          <cell r="B1134">
            <v>2616</v>
          </cell>
          <cell r="C1134">
            <v>1765</v>
          </cell>
          <cell r="D1134">
            <v>19</v>
          </cell>
          <cell r="E1134">
            <v>1</v>
          </cell>
          <cell r="F1134">
            <v>2667</v>
          </cell>
          <cell r="G1134">
            <v>80002749715</v>
          </cell>
          <cell r="H1134" t="str">
            <v>นางสาว</v>
          </cell>
          <cell r="I1134" t="str">
            <v xml:space="preserve">อัญชลินทร์ </v>
          </cell>
          <cell r="J1134" t="str">
            <v>ธนะปรียวัชร์</v>
          </cell>
          <cell r="K1134" t="str">
            <v>3-5804-00368-97-8</v>
          </cell>
          <cell r="L1134" t="str">
            <v>ถนนทิพย์เนตร</v>
          </cell>
          <cell r="M1134" t="str">
            <v>เชียงใหม่1</v>
          </cell>
          <cell r="N1134">
            <v>8</v>
          </cell>
          <cell r="O1134" t="str">
            <v>สินเชื่อธนาคารประชาชน</v>
          </cell>
          <cell r="P1134" t="str">
            <v>1.บุคคลค้ำประกัน</v>
          </cell>
          <cell r="Q1134" t="str">
            <v>162,126.18</v>
          </cell>
          <cell r="R1134" t="str">
            <v>137,480.00</v>
          </cell>
          <cell r="S1134" t="str">
            <v>ศาลแขวนเชียงใหม่</v>
          </cell>
          <cell r="T1134" t="str">
            <v>ผบ.12764</v>
          </cell>
          <cell r="U1134">
            <v>2559</v>
          </cell>
          <cell r="V1134" t="str">
            <v>ผบ.379</v>
          </cell>
          <cell r="W1134">
            <v>2560</v>
          </cell>
          <cell r="X1134">
            <v>3</v>
          </cell>
          <cell r="Y1134">
            <v>9</v>
          </cell>
          <cell r="Z1134">
            <v>2563</v>
          </cell>
          <cell r="AA1134">
            <v>30</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นางสาวอัญชลินทร์  ธนะปรียวัชร์</v>
          </cell>
          <cell r="BU1134">
            <v>0</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t="str">
            <v>นางสาวอัญชลินทร์  ธนะปรียวัชร์</v>
          </cell>
          <cell r="CE1134"/>
          <cell r="CF1134"/>
          <cell r="CG1134"/>
          <cell r="CH1134"/>
          <cell r="CI1134"/>
          <cell r="CJ1134"/>
          <cell r="CK1134"/>
          <cell r="CL1134"/>
          <cell r="CM1134"/>
          <cell r="CN1134"/>
          <cell r="CO1134"/>
        </row>
        <row r="1135">
          <cell r="B1135">
            <v>2618</v>
          </cell>
          <cell r="C1135">
            <v>1765</v>
          </cell>
          <cell r="D1135">
            <v>26</v>
          </cell>
          <cell r="E1135">
            <v>6</v>
          </cell>
          <cell r="F1135">
            <v>2567</v>
          </cell>
          <cell r="G1135">
            <v>800085055963</v>
          </cell>
          <cell r="H1135" t="str">
            <v>นาง</v>
          </cell>
          <cell r="I1135" t="str">
            <v>ประนอม</v>
          </cell>
          <cell r="J1135" t="str">
            <v>วงศ์สูง</v>
          </cell>
          <cell r="K1135" t="str">
            <v>3-5401-00777-31-7</v>
          </cell>
          <cell r="L1135" t="str">
            <v>หนองหอย</v>
          </cell>
          <cell r="M1135" t="str">
            <v>เชียงใหม่ 1</v>
          </cell>
          <cell r="N1135">
            <v>8</v>
          </cell>
          <cell r="O1135" t="str">
            <v>สินเชื่อธนาคารประชาชน</v>
          </cell>
          <cell r="P1135" t="str">
            <v>1.บุคคลค้ำประกัน</v>
          </cell>
          <cell r="Q1135">
            <v>138520.07999999999</v>
          </cell>
          <cell r="R1135">
            <v>49642.17</v>
          </cell>
          <cell r="S1135" t="str">
            <v>ศาลแขวงเชียงใหม่</v>
          </cell>
          <cell r="T1135" t="str">
            <v>ผบE8960</v>
          </cell>
          <cell r="U1135">
            <v>2566</v>
          </cell>
          <cell r="V1135" t="str">
            <v>ผบE395</v>
          </cell>
          <cell r="W1135">
            <v>2567</v>
          </cell>
          <cell r="X1135">
            <v>22</v>
          </cell>
          <cell r="Y1135">
            <v>1</v>
          </cell>
          <cell r="Z1135">
            <v>2567</v>
          </cell>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สั่งสืบทรัพย์ 26/3/67//คัดสมรส13/5/67//รายงาน29/5/2567//</v>
          </cell>
          <cell r="BC1135"/>
          <cell r="BD1135"/>
          <cell r="BE1135"/>
          <cell r="BF1135"/>
          <cell r="BG1135"/>
          <cell r="BH1135"/>
          <cell r="BI1135"/>
          <cell r="BJ1135"/>
          <cell r="BK1135"/>
          <cell r="BL1135"/>
          <cell r="BM1135"/>
          <cell r="BN1135"/>
          <cell r="BO1135"/>
          <cell r="BP1135"/>
          <cell r="BQ1135"/>
          <cell r="BR1135"/>
          <cell r="BS1135"/>
          <cell r="BT1135" t="str">
            <v>นางประนอม วงศ์สูง</v>
          </cell>
          <cell r="BU1135">
            <v>0</v>
          </cell>
          <cell r="BV1135" t="str">
            <v>1.นางประนอม วงศ์สูง
2.นางสาวพัศชนันท์ อุ่นอารมย์</v>
          </cell>
          <cell r="BW1135" t="str">
            <v xml:space="preserve">จำเลยที่ 1
จำเลยที่ 2 
</v>
          </cell>
          <cell r="BX1135" t="str">
            <v>3-5401-00777-31-7
1-5499-00140-37-4</v>
          </cell>
          <cell r="BY1135"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5" t="str">
            <v>พบ</v>
          </cell>
          <cell r="CA1135"/>
          <cell r="CB1135">
            <v>2</v>
          </cell>
          <cell r="CC1135"/>
          <cell r="CD1135" t="str">
            <v>นางพจนา บุญสุทธิ์</v>
          </cell>
          <cell r="CE1135"/>
          <cell r="CF1135"/>
          <cell r="CG1135"/>
          <cell r="CH1135"/>
          <cell r="CI1135"/>
          <cell r="CJ1135"/>
          <cell r="CK1135"/>
          <cell r="CL1135"/>
          <cell r="CM1135"/>
          <cell r="CN1135"/>
          <cell r="CO1135"/>
        </row>
        <row r="1136">
          <cell r="B1136">
            <v>2619</v>
          </cell>
          <cell r="C1136">
            <v>1771</v>
          </cell>
          <cell r="D1136">
            <v>20</v>
          </cell>
          <cell r="E1136">
            <v>1</v>
          </cell>
          <cell r="F1136">
            <v>2566</v>
          </cell>
          <cell r="G1136">
            <v>800094137182</v>
          </cell>
          <cell r="H1136" t="str">
            <v>นางสาว</v>
          </cell>
          <cell r="I1136" t="str">
            <v>อุไรวรรณ</v>
          </cell>
          <cell r="J1136" t="str">
            <v>เปี้ยกันทา</v>
          </cell>
          <cell r="K1136" t="str">
            <v>3-5012-00116-05-4</v>
          </cell>
          <cell r="L1136" t="str">
            <v>หางดง</v>
          </cell>
          <cell r="M1136" t="str">
            <v>เชียงใหม่ 3</v>
          </cell>
          <cell r="N1136">
            <v>8</v>
          </cell>
          <cell r="O1136" t="str">
            <v>สินเชื่อธนาคารประชาชน</v>
          </cell>
          <cell r="P1136" t="str">
            <v>1.บุคคลค้ำประกัน</v>
          </cell>
          <cell r="Q1136" t="str">
            <v>50,000.00</v>
          </cell>
          <cell r="R1136" t="str">
            <v>137,480.00</v>
          </cell>
          <cell r="S1136" t="str">
            <v>ศาลแขวงเชียงใม่</v>
          </cell>
          <cell r="T1136" t="str">
            <v>ผบE7484</v>
          </cell>
          <cell r="U1136">
            <v>2565</v>
          </cell>
          <cell r="V1136" t="str">
            <v>ผบE5214</v>
          </cell>
          <cell r="W1136">
            <v>2565</v>
          </cell>
          <cell r="X1136">
            <v>25</v>
          </cell>
          <cell r="Y1136">
            <v>10</v>
          </cell>
          <cell r="Z1136">
            <v>2565</v>
          </cell>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21/05/67//ลงผล 23/5/67//รายงานผล24/5/67</v>
          </cell>
          <cell r="BC1136"/>
          <cell r="BD1136"/>
          <cell r="BE1136"/>
          <cell r="BF1136"/>
          <cell r="BG1136"/>
          <cell r="BH1136"/>
          <cell r="BI1136"/>
          <cell r="BJ1136"/>
          <cell r="BK1136"/>
          <cell r="BL1136"/>
          <cell r="BM1136"/>
          <cell r="BN1136"/>
          <cell r="BO1136"/>
          <cell r="BP1136"/>
          <cell r="BQ1136"/>
          <cell r="BR1136"/>
          <cell r="BS1136"/>
          <cell r="BT1136" t="str">
            <v>นางสาวอุไรวรรณ เปี้ยกันทา</v>
          </cell>
          <cell r="BU1136">
            <v>0</v>
          </cell>
          <cell r="BV1136" t="str">
            <v>1.นางสาวอุไรวรรณ เปี้ยกันทา
2.นายจิรวัฒน์ สิงห์หอม
3. นางสาวตุ๊กตา คันธะจันทร์</v>
          </cell>
          <cell r="BW1136" t="str">
            <v xml:space="preserve">จำเลยที่ 1
จำเลยที่ 2
จำเลยที่ 3
</v>
          </cell>
          <cell r="BX1136" t="str">
            <v xml:space="preserve">3-5012-0116-05-4
5-5015-00019-18-2
1-1299-00294-30-8
</v>
          </cell>
          <cell r="BY1136"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6" t="str">
            <v>ไม่พบ</v>
          </cell>
          <cell r="CA1136"/>
          <cell r="CB1136">
            <v>3</v>
          </cell>
          <cell r="CC1136"/>
          <cell r="CD1136" t="str">
            <v>นางสาวอุไรวรรณ เปี้ยกันทา</v>
          </cell>
          <cell r="CE1136"/>
          <cell r="CF1136"/>
          <cell r="CG1136"/>
          <cell r="CH1136"/>
          <cell r="CI1136"/>
          <cell r="CJ1136"/>
          <cell r="CK1136"/>
          <cell r="CL1136"/>
          <cell r="CM1136"/>
          <cell r="CN1136"/>
          <cell r="CO1136"/>
        </row>
        <row r="1137">
          <cell r="B1137">
            <v>2620</v>
          </cell>
          <cell r="C1137">
            <v>1772</v>
          </cell>
          <cell r="D1137">
            <v>26</v>
          </cell>
          <cell r="E1137">
            <v>6</v>
          </cell>
          <cell r="F1137">
            <v>2567</v>
          </cell>
          <cell r="G1137">
            <v>800086238386</v>
          </cell>
          <cell r="H1137" t="str">
            <v>นาย</v>
          </cell>
          <cell r="I1137" t="str">
            <v>ประสพโชค</v>
          </cell>
          <cell r="J1137" t="str">
            <v>ตุ้ยดง</v>
          </cell>
          <cell r="K1137" t="str">
            <v>1-5099-00842-95-6</v>
          </cell>
          <cell r="L1137" t="str">
            <v>บิ๊กซีหางดง</v>
          </cell>
          <cell r="M1137" t="str">
            <v>เชียงใหม่ 3</v>
          </cell>
          <cell r="N1137">
            <v>8</v>
          </cell>
          <cell r="O1137" t="str">
            <v>สินเชื่อธนาคารประชาชน</v>
          </cell>
          <cell r="P1137" t="str">
            <v>1.บุคคลค้ำประกัน</v>
          </cell>
          <cell r="Q1137">
            <v>138520.07999999999</v>
          </cell>
          <cell r="R1137">
            <v>49642.17</v>
          </cell>
          <cell r="S1137" t="str">
            <v>ศาลแขวงเชียงใหม่</v>
          </cell>
          <cell r="T1137" t="str">
            <v>ผบE331</v>
          </cell>
          <cell r="U1137">
            <v>2566</v>
          </cell>
          <cell r="V1137" t="str">
            <v>ผบE3539</v>
          </cell>
          <cell r="W1137">
            <v>2566</v>
          </cell>
          <cell r="X1137">
            <v>22</v>
          </cell>
          <cell r="Y1137">
            <v>1</v>
          </cell>
          <cell r="Z1137">
            <v>2567</v>
          </cell>
          <cell r="AA1137">
            <v>23</v>
          </cell>
          <cell r="AB1137">
            <v>5</v>
          </cell>
          <cell r="AC1137">
            <v>2566</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27/05/67//ลงผล 5/6/67//รายงานผลสืบทรัพย์11/6/2567//</v>
          </cell>
          <cell r="BC1137"/>
          <cell r="BD1137"/>
          <cell r="BE1137"/>
          <cell r="BF1137"/>
          <cell r="BG1137"/>
          <cell r="BH1137"/>
          <cell r="BI1137"/>
          <cell r="BJ1137"/>
          <cell r="BK1137"/>
          <cell r="BL1137"/>
          <cell r="BM1137"/>
          <cell r="BN1137"/>
          <cell r="BO1137"/>
          <cell r="BP1137"/>
          <cell r="BQ1137"/>
          <cell r="BR1137"/>
          <cell r="BS1137"/>
          <cell r="BT1137" t="str">
            <v>นายประสพโชค ตุ้ยดง</v>
          </cell>
          <cell r="BU1137">
            <v>0</v>
          </cell>
          <cell r="BV1137" t="str">
            <v>1.นายประสพโชค ตุ้ยดง
2.นายธนพัฒน์  พรรณะ
3.นางสาวพิมพกานต์ ลำคำหรือพรรณะ</v>
          </cell>
          <cell r="BW1137" t="str">
            <v>จำเลยที่ 1
จำเลยที่ 2
คู่สมรสจำเลยที่ 2</v>
          </cell>
          <cell r="BX1137" t="str">
            <v>1-5099-00842-95-6
1-5099-01211-44-5
1-5506-00060-61-0</v>
          </cell>
          <cell r="BY1137"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7" t="str">
            <v>พบ</v>
          </cell>
          <cell r="CA1137"/>
          <cell r="CB1137">
            <v>2</v>
          </cell>
          <cell r="CC1137"/>
          <cell r="CD1137" t="str">
            <v>นายประสพโชค ตุ้ยดง</v>
          </cell>
          <cell r="CE1137"/>
          <cell r="CF1137"/>
          <cell r="CG1137"/>
          <cell r="CH1137"/>
          <cell r="CI1137"/>
          <cell r="CJ1137"/>
          <cell r="CK1137"/>
          <cell r="CL1137"/>
          <cell r="CM1137"/>
          <cell r="CN1137"/>
          <cell r="CO1137"/>
        </row>
        <row r="1138">
          <cell r="B1138">
            <v>2621</v>
          </cell>
          <cell r="C1138">
            <v>1773</v>
          </cell>
          <cell r="D1138">
            <v>20</v>
          </cell>
          <cell r="E1138">
            <v>1</v>
          </cell>
          <cell r="F1138">
            <v>2566</v>
          </cell>
          <cell r="G1138">
            <v>800094936146</v>
          </cell>
          <cell r="H1138" t="str">
            <v>นาง</v>
          </cell>
          <cell r="I1138" t="str">
            <v xml:space="preserve">จันทร์ดี </v>
          </cell>
          <cell r="J1138" t="str">
            <v>ทำสวน</v>
          </cell>
          <cell r="K1138" t="str">
            <v>3-5015-00136-11-5</v>
          </cell>
          <cell r="L1138" t="str">
            <v>บิ๊กซีหางดง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ศาลแขวงเชียงใหม่</v>
          </cell>
          <cell r="T1138" t="str">
            <v>ผบE323</v>
          </cell>
          <cell r="U1138">
            <v>2566</v>
          </cell>
          <cell r="V1138" t="str">
            <v>ผบE2298</v>
          </cell>
          <cell r="W1138">
            <v>2566</v>
          </cell>
          <cell r="X1138">
            <v>24</v>
          </cell>
          <cell r="Y1138">
            <v>4</v>
          </cell>
          <cell r="Z1138">
            <v>2566</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ลงผล31/5/67</v>
          </cell>
          <cell r="BC1138"/>
          <cell r="BD1138"/>
          <cell r="BE1138"/>
          <cell r="BF1138"/>
          <cell r="BG1138"/>
          <cell r="BH1138"/>
          <cell r="BI1138"/>
          <cell r="BJ1138"/>
          <cell r="BK1138"/>
          <cell r="BL1138"/>
          <cell r="BM1138"/>
          <cell r="BN1138"/>
          <cell r="BO1138"/>
          <cell r="BP1138"/>
          <cell r="BQ1138"/>
          <cell r="BR1138"/>
          <cell r="BS1138"/>
          <cell r="BT1138" t="str">
            <v>นางจันทร์ดี  ทำสวน</v>
          </cell>
          <cell r="BU1138">
            <v>0</v>
          </cell>
          <cell r="BV1138" t="str">
            <v>1.นางจันทร์ดี ทำสวน
2.นายนันท์พิพัฒน์ สุจริต</v>
          </cell>
          <cell r="BW1138" t="str">
            <v>จำเลยที่ 1
จำเลยที่ 2</v>
          </cell>
          <cell r="BX1138" t="str">
            <v xml:space="preserve">3-5015-00136-11-5
3-5015-00136-13-1
</v>
          </cell>
          <cell r="BY1138" t="str">
            <v xml:space="preserve">-ไม่พบว่ามีกรรมสิทธิ์ในที่ดิน อ.หางดง จ.เชียงใหม่ 
-ไม่พบว่ามีกรรมสิทธิ์ในที่ดิน อ.หางดง จ.เชียงใหม่ </v>
          </cell>
          <cell r="BZ1138" t="str">
            <v>ไม่พบ</v>
          </cell>
          <cell r="CA1138"/>
          <cell r="CB1138">
            <v>2</v>
          </cell>
          <cell r="CC1138"/>
          <cell r="CD1138" t="str">
            <v>นางจันทร์ดี  ทำสวน</v>
          </cell>
          <cell r="CE1138"/>
          <cell r="CF1138"/>
          <cell r="CG1138"/>
          <cell r="CH1138"/>
          <cell r="CI1138"/>
          <cell r="CJ1138"/>
          <cell r="CK1138"/>
          <cell r="CL1138"/>
          <cell r="CM1138"/>
          <cell r="CN1138"/>
          <cell r="CO1138"/>
        </row>
        <row r="1139">
          <cell r="B1139">
            <v>2622</v>
          </cell>
          <cell r="C1139">
            <v>1774</v>
          </cell>
          <cell r="D1139"/>
          <cell r="E1139"/>
          <cell r="F1139"/>
          <cell r="G1139">
            <v>800086238386</v>
          </cell>
          <cell r="H1139" t="str">
            <v>นางสาว</v>
          </cell>
          <cell r="I1139" t="str">
            <v>จุฑามาศ</v>
          </cell>
          <cell r="J1139" t="str">
            <v>ปุดตา</v>
          </cell>
          <cell r="K1139" t="str">
            <v>1-5099-01257-21-6</v>
          </cell>
          <cell r="L1139" t="str">
            <v>บิ๊กซีหางดง</v>
          </cell>
          <cell r="M1139" t="str">
            <v>เชียงใหม่ 3</v>
          </cell>
          <cell r="N1139">
            <v>8</v>
          </cell>
          <cell r="O1139" t="str">
            <v>สินเชื่อธนาคารประชาชน</v>
          </cell>
          <cell r="P1139"/>
          <cell r="Q1139"/>
          <cell r="R1139"/>
          <cell r="S1139" t="str">
            <v>ศาลแขวงเชียงใหม่</v>
          </cell>
          <cell r="T1139" t="str">
            <v>ผบE379</v>
          </cell>
          <cell r="U1139">
            <v>2566</v>
          </cell>
          <cell r="V1139" t="str">
            <v>ผบE2332</v>
          </cell>
          <cell r="W1139">
            <v>2566</v>
          </cell>
          <cell r="X1139">
            <v>24</v>
          </cell>
          <cell r="Y1139">
            <v>4</v>
          </cell>
          <cell r="Z1139">
            <v>2566</v>
          </cell>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นางสาวจุฑามาศ ปุดตา</v>
          </cell>
          <cell r="BU1139">
            <v>0</v>
          </cell>
          <cell r="BV1139" t="str">
            <v>1.นางสาวจุฑามาศ ปุดตา</v>
          </cell>
          <cell r="BW1139" t="str">
            <v>จำเลยที่ 1</v>
          </cell>
          <cell r="BX1139" t="str">
            <v>1-5099-01257-21-6</v>
          </cell>
          <cell r="BY1139" t="str">
            <v>-ไม่พบว่ามีกรรมสิทธิ์ในที่ดิน อ.สารภี จ.เชียงใหม่</v>
          </cell>
          <cell r="BZ1139" t="str">
            <v>ไม่พบ</v>
          </cell>
          <cell r="CA1139"/>
          <cell r="CB1139">
            <v>1</v>
          </cell>
          <cell r="CC1139"/>
          <cell r="CD1139" t="str">
            <v>นางสาวจุฑามาศ ปุดตา</v>
          </cell>
          <cell r="CE1139"/>
          <cell r="CF1139"/>
          <cell r="CG1139"/>
          <cell r="CH1139"/>
          <cell r="CI1139"/>
          <cell r="CJ1139"/>
          <cell r="CK1139"/>
          <cell r="CL1139"/>
          <cell r="CM1139"/>
          <cell r="CN1139"/>
          <cell r="CO1139"/>
        </row>
        <row r="1140">
          <cell r="B1140">
            <v>2623</v>
          </cell>
          <cell r="C1140">
            <v>1775</v>
          </cell>
          <cell r="D1140"/>
          <cell r="E1140"/>
          <cell r="F1140"/>
          <cell r="G1140">
            <v>800097784568</v>
          </cell>
          <cell r="H1140" t="str">
            <v>นางสาว</v>
          </cell>
          <cell r="I1140" t="str">
            <v>ลิขิตตา</v>
          </cell>
          <cell r="J1140" t="str">
            <v>มุ่งหมาย</v>
          </cell>
          <cell r="K1140" t="str">
            <v>3-5006-00445-41-1</v>
          </cell>
          <cell r="L1140" t="str">
            <v>บิ๊กซีหางดง</v>
          </cell>
          <cell r="M1140" t="str">
            <v>เชียงใหม่ 3</v>
          </cell>
          <cell r="N1140">
            <v>8</v>
          </cell>
          <cell r="O1140"/>
          <cell r="P1140"/>
          <cell r="Q1140"/>
          <cell r="R1140"/>
          <cell r="S1140" t="str">
            <v>ศาลแขวงเชียงใหม่</v>
          </cell>
          <cell r="T1140" t="str">
            <v>ผบE1895</v>
          </cell>
          <cell r="U1140">
            <v>2566</v>
          </cell>
          <cell r="V1140" t="str">
            <v>ผบE3378</v>
          </cell>
          <cell r="W1140">
            <v>2566</v>
          </cell>
          <cell r="X1140">
            <v>19</v>
          </cell>
          <cell r="Y1140">
            <v>5</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สืบครั้งที่ 1 31/5/2567//ลงผลสืบทรัพย์5/6/2567//รายงานผลสืบทรัพย์11/6/2567//</v>
          </cell>
          <cell r="BC1140"/>
          <cell r="BD1140"/>
          <cell r="BE1140"/>
          <cell r="BF1140"/>
          <cell r="BG1140"/>
          <cell r="BH1140"/>
          <cell r="BI1140"/>
          <cell r="BJ1140"/>
          <cell r="BK1140"/>
          <cell r="BL1140"/>
          <cell r="BM1140"/>
          <cell r="BN1140"/>
          <cell r="BO1140"/>
          <cell r="BP1140"/>
          <cell r="BQ1140"/>
          <cell r="BR1140"/>
          <cell r="BS1140"/>
          <cell r="BT1140" t="str">
            <v>นางสาวลิขิตตา มุ่งหมาย</v>
          </cell>
          <cell r="BU1140">
            <v>0</v>
          </cell>
          <cell r="BV1140" t="str">
            <v>1.นางสาวลิขิตตา  มุ่งหมาย
2.นายสมศักดิ์  ปาละหมู่
3.นายประจักษ์  พงศ์แหงม</v>
          </cell>
          <cell r="BW1140" t="str">
            <v>จำเลยที่ 1
คู่สมรสจำเลยที่ 1
จำเลยที่ 2</v>
          </cell>
          <cell r="BX1140" t="str">
            <v>3-5006-00445-41-1
3-5016-00052-41-0
3-5016-00727-55-6</v>
          </cell>
          <cell r="BY1140"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0" t="str">
            <v>ไม่พบ</v>
          </cell>
          <cell r="CA1140"/>
          <cell r="CB1140">
            <v>2</v>
          </cell>
          <cell r="CC1140"/>
          <cell r="CD1140" t="str">
            <v>นางสาวลิขิตตา มุ่งหมาย</v>
          </cell>
          <cell r="CE1140"/>
          <cell r="CF1140"/>
          <cell r="CG1140"/>
          <cell r="CH1140"/>
          <cell r="CI1140"/>
          <cell r="CJ1140"/>
          <cell r="CK1140"/>
          <cell r="CL1140"/>
          <cell r="CM1140"/>
          <cell r="CN1140"/>
          <cell r="CO1140"/>
        </row>
        <row r="1141">
          <cell r="B1141">
            <v>2624</v>
          </cell>
          <cell r="C1141">
            <v>1776</v>
          </cell>
          <cell r="D1141"/>
          <cell r="E1141"/>
          <cell r="F1141"/>
          <cell r="G1141">
            <v>800122807012</v>
          </cell>
          <cell r="H1141" t="str">
            <v>นาย</v>
          </cell>
          <cell r="I1141" t="str">
            <v>อนุพงค์</v>
          </cell>
          <cell r="J1141" t="str">
            <v>ต่อมคำ</v>
          </cell>
          <cell r="K1141" t="str">
            <v>1-5099-01445-08-0</v>
          </cell>
          <cell r="L1141" t="str">
            <v>บิ๊กซีหางดง</v>
          </cell>
          <cell r="M1141" t="str">
            <v>เชียงใหม่ 3</v>
          </cell>
          <cell r="N1141">
            <v>8</v>
          </cell>
          <cell r="O1141"/>
          <cell r="P1141"/>
          <cell r="Q1141"/>
          <cell r="R1141"/>
          <cell r="S1141" t="str">
            <v>ศาลแขวงเชียงใหม่</v>
          </cell>
          <cell r="T1141" t="str">
            <v>ผบE326</v>
          </cell>
          <cell r="U1141">
            <v>2566</v>
          </cell>
          <cell r="V1141" t="str">
            <v>ผบE2299</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นายอนุพงค์ ต่อมคำ</v>
          </cell>
          <cell r="BU1141">
            <v>0</v>
          </cell>
          <cell r="BV1141" t="str">
            <v>1.นายอนุพงศ์ ต่อมคำ</v>
          </cell>
          <cell r="BW1141" t="str">
            <v>จำเลยที่ 1</v>
          </cell>
          <cell r="BX1141" t="str">
            <v>1-5099-01445-08-0</v>
          </cell>
          <cell r="BY1141" t="str">
            <v>-ไม่พบว่ามีกรรมสิทธิ์ในที่ดิน อ.หางดง จ.เชียงใหม่</v>
          </cell>
          <cell r="BZ1141" t="str">
            <v>ไม่พบ</v>
          </cell>
          <cell r="CA1141"/>
          <cell r="CB1141">
            <v>1</v>
          </cell>
          <cell r="CC1141"/>
          <cell r="CD1141" t="str">
            <v>นายอนุพงค์ ต่อมคำ</v>
          </cell>
          <cell r="CE1141"/>
          <cell r="CF1141"/>
          <cell r="CG1141"/>
          <cell r="CH1141"/>
          <cell r="CI1141"/>
          <cell r="CJ1141"/>
          <cell r="CK1141"/>
          <cell r="CL1141"/>
          <cell r="CM1141"/>
          <cell r="CN1141"/>
          <cell r="CO1141"/>
        </row>
        <row r="1142">
          <cell r="B1142">
            <v>2625</v>
          </cell>
          <cell r="C1142">
            <v>1777</v>
          </cell>
          <cell r="D1142"/>
          <cell r="E1142"/>
          <cell r="F1142"/>
          <cell r="G1142">
            <v>800122181962</v>
          </cell>
          <cell r="H1142" t="str">
            <v>นาย</v>
          </cell>
          <cell r="I1142" t="str">
            <v>ปราณนต์</v>
          </cell>
          <cell r="J1142" t="str">
            <v>หน่ออินตา</v>
          </cell>
          <cell r="K1142" t="str">
            <v>1-5053-00022-76-8</v>
          </cell>
          <cell r="L1142" t="str">
            <v>บิ๊กซีหางดง</v>
          </cell>
          <cell r="M1142" t="str">
            <v>เชียงใหม่ 3</v>
          </cell>
          <cell r="N1142">
            <v>8</v>
          </cell>
          <cell r="O1142"/>
          <cell r="P1142"/>
          <cell r="Q1142"/>
          <cell r="R1142"/>
          <cell r="S1142" t="str">
            <v>ศาลแขวงเชียงใหม่</v>
          </cell>
          <cell r="T1142" t="str">
            <v>ผบE328</v>
          </cell>
          <cell r="U1142">
            <v>2566</v>
          </cell>
          <cell r="V1142" t="str">
            <v>ผบE2331</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cell r="BD1142"/>
          <cell r="BE1142"/>
          <cell r="BF1142"/>
          <cell r="BG1142"/>
          <cell r="BH1142"/>
          <cell r="BI1142"/>
          <cell r="BJ1142"/>
          <cell r="BK1142"/>
          <cell r="BL1142"/>
          <cell r="BM1142"/>
          <cell r="BN1142"/>
          <cell r="BO1142"/>
          <cell r="BP1142"/>
          <cell r="BQ1142"/>
          <cell r="BR1142"/>
          <cell r="BS1142"/>
          <cell r="BT1142" t="str">
            <v>นายปราณนต์ หน่ออินตา</v>
          </cell>
          <cell r="BU1142">
            <v>0</v>
          </cell>
          <cell r="BV1142" t="str">
            <v>1.นายปราณนต์ หน่ออินตา
2.นางสาวอภิสรา ตันตะปาล</v>
          </cell>
          <cell r="BW1142" t="str">
            <v>จำเลยที่ 1
จำเลยที่ 2</v>
          </cell>
          <cell r="BX1142" t="str">
            <v>1-5053-00022-76-8
1-1007-01947-53-2</v>
          </cell>
          <cell r="BY1142"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2" t="str">
            <v>ไม่พบ</v>
          </cell>
          <cell r="CA1142"/>
          <cell r="CB1142">
            <v>2</v>
          </cell>
          <cell r="CC1142"/>
          <cell r="CD1142" t="str">
            <v>นายปราณนต์ หน่ออินตา</v>
          </cell>
          <cell r="CE1142"/>
          <cell r="CF1142"/>
          <cell r="CG1142"/>
          <cell r="CH1142"/>
          <cell r="CI1142"/>
          <cell r="CJ1142"/>
          <cell r="CK1142"/>
          <cell r="CL1142"/>
          <cell r="CM1142"/>
          <cell r="CN1142"/>
          <cell r="CO1142"/>
        </row>
        <row r="1143">
          <cell r="B1143">
            <v>2626</v>
          </cell>
          <cell r="C1143">
            <v>1778</v>
          </cell>
          <cell r="D1143"/>
          <cell r="E1143"/>
          <cell r="F1143"/>
          <cell r="G1143">
            <v>800123043641</v>
          </cell>
          <cell r="H1143" t="str">
            <v>นางสาว</v>
          </cell>
          <cell r="I1143" t="str">
            <v>นงเยาว์</v>
          </cell>
          <cell r="J1143" t="str">
            <v>โพธานารักษ์</v>
          </cell>
          <cell r="K1143" t="str">
            <v>3-5001-00189-25-3</v>
          </cell>
          <cell r="L1143" t="str">
            <v>บิ๊กซีหางดง</v>
          </cell>
          <cell r="M1143" t="str">
            <v>เชียงใหม่ 3</v>
          </cell>
          <cell r="N1143">
            <v>8</v>
          </cell>
          <cell r="O1143"/>
          <cell r="P1143"/>
          <cell r="Q1143"/>
          <cell r="R1143"/>
          <cell r="S1143" t="str">
            <v>ศาลแขวงเชียงใหม่</v>
          </cell>
          <cell r="T1143" t="str">
            <v>ผบE383</v>
          </cell>
          <cell r="U1143">
            <v>2566</v>
          </cell>
          <cell r="V1143" t="str">
            <v>ผบE2280</v>
          </cell>
          <cell r="W1143">
            <v>2566</v>
          </cell>
          <cell r="X1143">
            <v>24</v>
          </cell>
          <cell r="Y1143">
            <v>4</v>
          </cell>
          <cell r="Z1143">
            <v>2566</v>
          </cell>
          <cell r="AA1143">
            <v>24</v>
          </cell>
          <cell r="AB1143">
            <v>4</v>
          </cell>
          <cell r="AC1143">
            <v>2566</v>
          </cell>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สืบทรัพย์วันที่ 24/5/2567// ลงผลสืบวันที่ 5/6/2567//รายงานผลสืบทรัพย์11/6/2567//</v>
          </cell>
          <cell r="BC1143"/>
          <cell r="BD1143"/>
          <cell r="BE1143"/>
          <cell r="BF1143"/>
          <cell r="BG1143"/>
          <cell r="BH1143"/>
          <cell r="BI1143"/>
          <cell r="BJ1143"/>
          <cell r="BK1143"/>
          <cell r="BL1143"/>
          <cell r="BM1143"/>
          <cell r="BN1143"/>
          <cell r="BO1143"/>
          <cell r="BP1143"/>
          <cell r="BQ1143"/>
          <cell r="BR1143"/>
          <cell r="BS1143"/>
          <cell r="BT1143" t="str">
            <v>นางสาวนงเยาว์ โพธานารักษ์</v>
          </cell>
          <cell r="BU1143">
            <v>0</v>
          </cell>
          <cell r="BV1143" t="str">
            <v>1.นางสาวนงเยาว์  โพธานารักษ์</v>
          </cell>
          <cell r="BW1143" t="str">
            <v>จำเลย</v>
          </cell>
          <cell r="BX1143" t="str">
            <v>3-5001-00189-25-3</v>
          </cell>
          <cell r="BY1143"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3" t="str">
            <v>ไม่พบ</v>
          </cell>
          <cell r="CA1143"/>
          <cell r="CB1143">
            <v>1</v>
          </cell>
          <cell r="CC1143"/>
          <cell r="CD1143" t="str">
            <v>นางสาวนงเยาว์ โพธานารักษ์</v>
          </cell>
          <cell r="CE1143"/>
          <cell r="CF1143"/>
          <cell r="CG1143"/>
          <cell r="CH1143"/>
          <cell r="CI1143"/>
          <cell r="CJ1143"/>
          <cell r="CK1143"/>
          <cell r="CL1143"/>
          <cell r="CM1143"/>
          <cell r="CN1143"/>
          <cell r="CO1143"/>
        </row>
        <row r="1144">
          <cell r="B1144">
            <v>2627</v>
          </cell>
          <cell r="C1144">
            <v>1779</v>
          </cell>
          <cell r="D1144"/>
          <cell r="E1144"/>
          <cell r="F1144"/>
          <cell r="G1144">
            <v>800081828736</v>
          </cell>
          <cell r="H1144" t="str">
            <v>นาย</v>
          </cell>
          <cell r="I1144" t="str">
            <v>สุรวัช</v>
          </cell>
          <cell r="J1144" t="str">
            <v>ฟ้ากุศล</v>
          </cell>
          <cell r="K1144">
            <v>5501801086580</v>
          </cell>
          <cell r="L1144" t="str">
            <v>มีโชค พลาซ่า</v>
          </cell>
          <cell r="M1144" t="str">
            <v>เชียงใหม่ 2</v>
          </cell>
          <cell r="N1144">
            <v>8</v>
          </cell>
          <cell r="O1144"/>
          <cell r="P1144"/>
          <cell r="Q1144"/>
          <cell r="R1144"/>
          <cell r="S1144" t="str">
            <v>ศาลจังหวัดฮอด</v>
          </cell>
          <cell r="T1144" t="str">
            <v>ผบE203</v>
          </cell>
          <cell r="U1144">
            <v>2566</v>
          </cell>
          <cell r="V1144" t="str">
            <v>ผบE566</v>
          </cell>
          <cell r="W1144">
            <v>2566</v>
          </cell>
          <cell r="X1144">
            <v>1</v>
          </cell>
          <cell r="Y1144">
            <v>6</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นายสุรวัช ฟ้ากุศล</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นายสุรวัช ฟ้ากุศล</v>
          </cell>
          <cell r="CE1144"/>
          <cell r="CF1144"/>
          <cell r="CG1144"/>
          <cell r="CH1144"/>
          <cell r="CI1144"/>
          <cell r="CJ1144"/>
          <cell r="CK1144"/>
          <cell r="CL1144"/>
          <cell r="CM1144"/>
          <cell r="CN1144"/>
          <cell r="CO1144"/>
        </row>
        <row r="1145">
          <cell r="B1145">
            <v>2628</v>
          </cell>
          <cell r="C1145">
            <v>1780</v>
          </cell>
          <cell r="D1145"/>
          <cell r="E1145"/>
          <cell r="F1145"/>
          <cell r="G1145">
            <v>800130282687</v>
          </cell>
          <cell r="H1145" t="str">
            <v>นางสาว</v>
          </cell>
          <cell r="I1145" t="str">
            <v>จุฑามาศ</v>
          </cell>
          <cell r="J1145" t="str">
            <v>แก้วภา</v>
          </cell>
          <cell r="K1145" t="str">
            <v>1-5009-00200-74-3</v>
          </cell>
          <cell r="L1145" t="str">
            <v>ฝาง</v>
          </cell>
          <cell r="M1145" t="str">
            <v>เชียงใหม่ 2</v>
          </cell>
          <cell r="N1145">
            <v>8</v>
          </cell>
          <cell r="O1145"/>
          <cell r="P1145"/>
          <cell r="Q1145"/>
          <cell r="R1145"/>
          <cell r="S1145" t="str">
            <v>ศาลจังหวัดฝาง</v>
          </cell>
          <cell r="T1145" t="str">
            <v>ผบE1241</v>
          </cell>
          <cell r="U1145">
            <v>2566</v>
          </cell>
          <cell r="V1145" t="str">
            <v>ผบE1473</v>
          </cell>
          <cell r="W1145">
            <v>2566</v>
          </cell>
          <cell r="X1145"/>
          <cell r="Y1145"/>
          <cell r="Z1145"/>
          <cell r="AA1145">
            <v>28</v>
          </cell>
          <cell r="AB1145">
            <v>11</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นางสาวจุฑามาศ แก้วภา</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นางสาวจุฑามาศ แก้วภา</v>
          </cell>
          <cell r="CE1145"/>
          <cell r="CF1145"/>
          <cell r="CG1145"/>
          <cell r="CH1145"/>
          <cell r="CI1145"/>
          <cell r="CJ1145"/>
          <cell r="CK1145"/>
          <cell r="CL1145"/>
          <cell r="CM1145"/>
          <cell r="CN1145"/>
          <cell r="CO1145"/>
        </row>
        <row r="1146">
          <cell r="B1146">
            <v>2629</v>
          </cell>
          <cell r="C1146">
            <v>1781</v>
          </cell>
          <cell r="D1146"/>
          <cell r="E1146"/>
          <cell r="F1146"/>
          <cell r="G1146">
            <v>800070648285</v>
          </cell>
          <cell r="H1146" t="str">
            <v>นาย</v>
          </cell>
          <cell r="I1146" t="str">
            <v>สิงหลกะ</v>
          </cell>
          <cell r="J1146" t="str">
            <v>สืบท้าว</v>
          </cell>
          <cell r="K1146" t="str">
            <v>1 3503 00049 10 8</v>
          </cell>
          <cell r="L1146" t="str">
            <v>ไชยปราการ</v>
          </cell>
          <cell r="M1146" t="str">
            <v>เชียงใหม่ 2</v>
          </cell>
          <cell r="N1146">
            <v>8</v>
          </cell>
          <cell r="O1146"/>
          <cell r="P1146"/>
          <cell r="Q1146"/>
          <cell r="R1146"/>
          <cell r="S1146" t="str">
            <v>ศาลแขวงเชียงใหม่</v>
          </cell>
          <cell r="T1146" t="str">
            <v>ผบE55</v>
          </cell>
          <cell r="U1146">
            <v>2566</v>
          </cell>
          <cell r="V1146" t="str">
            <v>ผบE1812</v>
          </cell>
          <cell r="W1146">
            <v>2566</v>
          </cell>
          <cell r="X1146">
            <v>1</v>
          </cell>
          <cell r="Y1146">
            <v>6</v>
          </cell>
          <cell r="Z1146">
            <v>2566</v>
          </cell>
          <cell r="AA1146">
            <v>13</v>
          </cell>
          <cell r="AB1146">
            <v>3</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นายสิงหลกะ สืบท้าว</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นายสิงหลกะ สืบท้าว</v>
          </cell>
          <cell r="CE1146"/>
          <cell r="CF1146"/>
          <cell r="CG1146"/>
          <cell r="CH1146"/>
          <cell r="CI1146"/>
          <cell r="CJ1146"/>
          <cell r="CK1146"/>
          <cell r="CL1146"/>
          <cell r="CM1146"/>
          <cell r="CN1146"/>
          <cell r="CO1146"/>
        </row>
        <row r="1147">
          <cell r="B1147">
            <v>2630</v>
          </cell>
          <cell r="C1147">
            <v>1782</v>
          </cell>
          <cell r="D1147"/>
          <cell r="E1147"/>
          <cell r="F1147"/>
          <cell r="G1147">
            <v>800030283462</v>
          </cell>
          <cell r="H1147" t="str">
            <v>นาง</v>
          </cell>
          <cell r="I1147" t="str">
            <v>พิกุล</v>
          </cell>
          <cell r="J1147" t="str">
            <v>ปวงคำ</v>
          </cell>
          <cell r="K1147" t="str">
            <v>3-5009-00523-71-9</v>
          </cell>
          <cell r="L1147" t="str">
            <v>ฝาง</v>
          </cell>
          <cell r="M1147" t="str">
            <v>เชียงใหม่ 2</v>
          </cell>
          <cell r="N1147">
            <v>8</v>
          </cell>
          <cell r="O1147"/>
          <cell r="P1147"/>
          <cell r="Q1147"/>
          <cell r="R1147"/>
          <cell r="S1147" t="str">
            <v>ศาลจังหวัดฮอด</v>
          </cell>
          <cell r="T1147" t="str">
            <v>ผบ.603</v>
          </cell>
          <cell r="U1147">
            <v>2557</v>
          </cell>
          <cell r="V1147" t="str">
            <v>ผบE721</v>
          </cell>
          <cell r="W1147">
            <v>2567</v>
          </cell>
          <cell r="X1147"/>
          <cell r="Y1147"/>
          <cell r="Z1147"/>
          <cell r="AA1147">
            <v>7</v>
          </cell>
          <cell r="AB1147">
            <v>10</v>
          </cell>
          <cell r="AC1147">
            <v>2557</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นางพิกุล ปวงคำ</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นางพิกุล ปวงคำ</v>
          </cell>
          <cell r="CE1147"/>
          <cell r="CF1147"/>
          <cell r="CG1147"/>
          <cell r="CH1147"/>
          <cell r="CI1147"/>
          <cell r="CJ1147"/>
          <cell r="CK1147"/>
          <cell r="CL1147"/>
          <cell r="CM1147"/>
          <cell r="CN1147"/>
          <cell r="CO1147"/>
        </row>
        <row r="1148">
          <cell r="B1148">
            <v>2631</v>
          </cell>
          <cell r="C1148">
            <v>1783</v>
          </cell>
          <cell r="D1148"/>
          <cell r="E1148"/>
          <cell r="F1148"/>
          <cell r="G1148">
            <v>800120934800</v>
          </cell>
          <cell r="H1148" t="str">
            <v>นางสาว</v>
          </cell>
          <cell r="I1148" t="str">
            <v>สาระภี</v>
          </cell>
          <cell r="J1148" t="str">
            <v>สีสมหรือยะตุ้ย</v>
          </cell>
          <cell r="K1148">
            <v>1529900979226</v>
          </cell>
          <cell r="L1148" t="str">
            <v>เซ็นทรัล แอร์พอร์ต พลาซ่า เชียงใหม่</v>
          </cell>
          <cell r="M1148" t="str">
            <v>เชียงใหม่ 1</v>
          </cell>
          <cell r="N1148">
            <v>8</v>
          </cell>
          <cell r="O1148"/>
          <cell r="P1148"/>
          <cell r="Q1148"/>
          <cell r="R1148"/>
          <cell r="S1148" t="str">
            <v>ศาลแขวงเชียงใหม่</v>
          </cell>
          <cell r="T1148" t="str">
            <v>ผบE5356</v>
          </cell>
          <cell r="U1148">
            <v>2565</v>
          </cell>
          <cell r="V1148" t="str">
            <v>ผบE8585</v>
          </cell>
          <cell r="W1148">
            <v>2565</v>
          </cell>
          <cell r="X1148">
            <v>29</v>
          </cell>
          <cell r="Y1148">
            <v>11</v>
          </cell>
          <cell r="Z1148">
            <v>2565</v>
          </cell>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นางสาวสาระภี สีสมหรือยะตุ้ย</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นางสาวสาระภี สีสมหรือยะตุ้ย</v>
          </cell>
          <cell r="CE1148"/>
          <cell r="CF1148"/>
          <cell r="CG1148"/>
          <cell r="CH1148"/>
          <cell r="CI1148"/>
          <cell r="CJ1148"/>
          <cell r="CK1148"/>
          <cell r="CL1148"/>
          <cell r="CM1148"/>
          <cell r="CN1148"/>
          <cell r="CO1148"/>
        </row>
        <row r="1149">
          <cell r="B1149">
            <v>2632</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 xml:space="preserve"> </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 xml:space="preserve"> </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v>23</v>
          </cell>
          <cell r="Y1151">
            <v>1</v>
          </cell>
          <cell r="Z1151">
            <v>2566</v>
          </cell>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t="str">
            <v>นายณัฐวัฒน์ วรเมธากร</v>
          </cell>
          <cell r="CE1152"/>
          <cell r="CF1152"/>
          <cell r="CG1152"/>
          <cell r="CH1152"/>
          <cell r="CI1152"/>
          <cell r="CJ1152"/>
          <cell r="CK1152"/>
          <cell r="CL1152">
            <v>243852</v>
          </cell>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ศาลจังหวัดฮอด</v>
          </cell>
          <cell r="T1154" t="str">
            <v>ผบE715</v>
          </cell>
          <cell r="U1154">
            <v>2566</v>
          </cell>
          <cell r="V1154" t="str">
            <v>ผบE898</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t="str">
            <v>สินเชื่อพัฒนาองค์กรชุมชน (รายบุคคล)</v>
          </cell>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t="str">
            <v>นางสาวนันทัชพร ไหวยะ</v>
          </cell>
          <cell r="CE1161"/>
          <cell r="CF1161"/>
          <cell r="CG1161"/>
          <cell r="CH1161"/>
          <cell r="CI1161"/>
          <cell r="CJ1161"/>
          <cell r="CK1161"/>
          <cell r="CL1161">
            <v>243840</v>
          </cell>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t="str">
            <v>นายสุวิวัตร พุทธา</v>
          </cell>
          <cell r="CE1162"/>
          <cell r="CF1162"/>
          <cell r="CG1162"/>
          <cell r="CH1162"/>
          <cell r="CI1162"/>
          <cell r="CJ1162"/>
          <cell r="CK1162"/>
          <cell r="CL1162">
            <v>243857</v>
          </cell>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t="str">
            <v>นางธารารัตน์ ดีคำ</v>
          </cell>
          <cell r="CE1163"/>
          <cell r="CF1163"/>
          <cell r="CG1163"/>
          <cell r="CH1163"/>
          <cell r="CI1163"/>
          <cell r="CJ1163"/>
          <cell r="CK1163"/>
          <cell r="CL1163">
            <v>243840</v>
          </cell>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t="str">
            <v>สินเชื่อพัฒนาองค์กรชุมชน (รายบุคคล)</v>
          </cell>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t="str">
            <v>นางคริษฐา พัฒนไพรงาม</v>
          </cell>
          <cell r="CE1164"/>
          <cell r="CF1164"/>
          <cell r="CG1164"/>
          <cell r="CH1164"/>
          <cell r="CI1164"/>
          <cell r="CJ1164"/>
          <cell r="CK1164"/>
          <cell r="CL1164">
            <v>243840</v>
          </cell>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นายบุญมา วนาเดชสกุล</v>
          </cell>
          <cell r="CE1165"/>
          <cell r="CF1165"/>
          <cell r="CG1165"/>
          <cell r="CH1165"/>
          <cell r="CI1165"/>
          <cell r="CJ1165"/>
          <cell r="CK1165"/>
          <cell r="CL1165">
            <v>243884</v>
          </cell>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นางธีธิดา มาคำ</v>
          </cell>
          <cell r="CE1166"/>
          <cell r="CF1166"/>
          <cell r="CG1166"/>
          <cell r="CH1166"/>
          <cell r="CI1166"/>
          <cell r="CJ1166"/>
          <cell r="CK1166"/>
          <cell r="CL1166">
            <v>243884</v>
          </cell>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t="str">
            <v xml:space="preserve">สินเชื่อธนาคารประชาชน </v>
          </cell>
          <cell r="P1167" t="str">
            <v>1.บุคคลค้ำประกัน</v>
          </cell>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นางสุนทรี พานิชเจริญ</v>
          </cell>
          <cell r="CE1167"/>
          <cell r="CF1167"/>
          <cell r="CG1167"/>
          <cell r="CH1167"/>
          <cell r="CI1167"/>
          <cell r="CJ1167"/>
          <cell r="CK1167"/>
          <cell r="CL1167">
            <v>243884</v>
          </cell>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t="str">
            <v>ธนาคารประชาชน</v>
          </cell>
          <cell r="P1169"/>
          <cell r="Q1169"/>
          <cell r="R1169"/>
          <cell r="S1169" t="str">
            <v>ศาลแขวงเชียงใหม่</v>
          </cell>
          <cell r="T1169" t="str">
            <v>ผบE8962</v>
          </cell>
          <cell r="U1169">
            <v>2566</v>
          </cell>
          <cell r="V1169" t="str">
            <v>ผบE11123</v>
          </cell>
          <cell r="W1169">
            <v>2566</v>
          </cell>
          <cell r="X1169">
            <v>16</v>
          </cell>
          <cell r="Y1169">
            <v>1</v>
          </cell>
          <cell r="Z1169">
            <v>2567</v>
          </cell>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t="str">
            <v>สินเชื่อธนาคารประชาชน</v>
          </cell>
          <cell r="P1170" t="str">
            <v>1.บุคคลค้ำประกัน</v>
          </cell>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t="str">
            <v>ธนาคารประชาชน</v>
          </cell>
          <cell r="P1171" t="str">
            <v>2.หลักทรัพย์ค้ำประกัน</v>
          </cell>
          <cell r="Q1171">
            <v>78542.460000000006</v>
          </cell>
          <cell r="R1171">
            <v>25963.72</v>
          </cell>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อุทัย</v>
          </cell>
          <cell r="J1172" t="str">
            <v>ภู่ภักดี</v>
          </cell>
          <cell r="K1172" t="str">
            <v>5-6004-00004-43-2</v>
          </cell>
          <cell r="L1172" t="str">
            <v>สันกำแพง</v>
          </cell>
          <cell r="M1172" t="str">
            <v>เชียงใหม่ 3</v>
          </cell>
          <cell r="N1172">
            <v>8</v>
          </cell>
          <cell r="O1172"/>
          <cell r="P1172" t="str">
            <v>1.บุคคลค้ำประกัน</v>
          </cell>
          <cell r="Q1172"/>
          <cell r="R1172"/>
          <cell r="S1172" t="str">
            <v>ศาลแขวงเชียงใหม่</v>
          </cell>
          <cell r="T1172" t="str">
            <v>ผบE545</v>
          </cell>
          <cell r="U1172">
            <v>2563</v>
          </cell>
          <cell r="V1172" t="str">
            <v>ผบE1066</v>
          </cell>
          <cell r="W1172">
            <v>2563</v>
          </cell>
          <cell r="X1172">
            <v>21</v>
          </cell>
          <cell r="Y1172">
            <v>9</v>
          </cell>
          <cell r="Z1172">
            <v>2563</v>
          </cell>
          <cell r="AA1172">
            <v>23</v>
          </cell>
          <cell r="AB1172">
            <v>5</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สืบทรัพย์ (คำสั่ง 6/6/2567) // รายงานวันที่ 16/8/2567</v>
          </cell>
          <cell r="BC1172"/>
          <cell r="BD1172"/>
          <cell r="BE1172"/>
          <cell r="BF1172"/>
          <cell r="BG1172"/>
          <cell r="BH1172"/>
          <cell r="BI1172"/>
          <cell r="BJ1172"/>
          <cell r="BK1172"/>
          <cell r="BL1172"/>
          <cell r="BM1172"/>
          <cell r="BN1172"/>
          <cell r="BO1172"/>
          <cell r="BP1172"/>
          <cell r="BQ1172"/>
          <cell r="BR1172"/>
          <cell r="BS1172"/>
          <cell r="BT1172" t="str">
            <v>นายอุทัย ภู่ภักดี</v>
          </cell>
          <cell r="BU1172">
            <v>0</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A1172"/>
          <cell r="CB1172"/>
          <cell r="CC1172"/>
          <cell r="CD1172" t="str">
            <v>นายอุทัย ภู่ภักดี</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t="str">
            <v>-</v>
          </cell>
          <cell r="P1173"/>
          <cell r="Q1173"/>
          <cell r="R1173"/>
          <cell r="S1173" t="str">
            <v>ศาลจังหวัดเชียงใหม่</v>
          </cell>
          <cell r="T1173" t="str">
            <v>ผบ 1375</v>
          </cell>
          <cell r="U1173">
            <v>2563</v>
          </cell>
          <cell r="V1173" t="str">
            <v>ผบ 2547</v>
          </cell>
          <cell r="W1173">
            <v>2563</v>
          </cell>
          <cell r="X1173">
            <v>21</v>
          </cell>
          <cell r="Y1173">
            <v>9</v>
          </cell>
          <cell r="Z1173">
            <v>2563</v>
          </cell>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v>7</v>
          </cell>
          <cell r="E1174">
            <v>6</v>
          </cell>
          <cell r="F1174">
            <v>2567</v>
          </cell>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v>80011761310</v>
          </cell>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t="str">
            <v>ธปช.</v>
          </cell>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v>800102576629</v>
          </cell>
          <cell r="H1176" t="str">
            <v>นาย</v>
          </cell>
          <cell r="I1176" t="str">
            <v>ชัยรัช</v>
          </cell>
          <cell r="J1176" t="str">
            <v>พงศ์ปัน</v>
          </cell>
          <cell r="K1176" t="str">
            <v>3-5019-00064-32-4</v>
          </cell>
          <cell r="L1176" t="str">
            <v>ฝาง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t="str">
            <v>สินเชื่อธนาคารประชาชน</v>
          </cell>
          <cell r="P1177" t="str">
            <v>1.บุคคลค้ำประกัน</v>
          </cell>
          <cell r="Q1177"/>
          <cell r="R1177"/>
          <cell r="S1177" t="str">
            <v>ศาลแขวงเชียงใหม่</v>
          </cell>
          <cell r="T1177" t="str">
            <v>ผบE384</v>
          </cell>
          <cell r="U1177">
            <v>2566</v>
          </cell>
          <cell r="V1177" t="str">
            <v>ผบE2276</v>
          </cell>
          <cell r="W1177">
            <v>2566</v>
          </cell>
          <cell r="X1177">
            <v>15</v>
          </cell>
          <cell r="Y1177">
            <v>8</v>
          </cell>
          <cell r="Z1177">
            <v>2565</v>
          </cell>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v>24</v>
          </cell>
          <cell r="Y1180">
            <v>4</v>
          </cell>
          <cell r="Z1180">
            <v>2566</v>
          </cell>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v>23</v>
          </cell>
          <cell r="Y1182">
            <v>5</v>
          </cell>
          <cell r="Z1182">
            <v>2566</v>
          </cell>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cell r="CM1196"/>
          <cell r="CN1196"/>
          <cell r="CO1196"/>
        </row>
        <row r="1197">
          <cell r="B1197">
            <v>2683</v>
          </cell>
          <cell r="C1197">
            <v>1195</v>
          </cell>
          <cell r="D1197"/>
          <cell r="E1197"/>
          <cell r="F1197"/>
          <cell r="G1197"/>
          <cell r="H1197" t="str">
            <v>นางสาว</v>
          </cell>
          <cell r="I1197" t="str">
            <v xml:space="preserve">อณะฐพร </v>
          </cell>
          <cell r="J1197" t="str">
            <v>พึ่งแย้ม</v>
          </cell>
          <cell r="K1197"/>
          <cell r="L1197" t="str">
            <v>บวกครกหลวง</v>
          </cell>
          <cell r="M1197" t="str">
            <v>เชียงใหม่ 3</v>
          </cell>
          <cell r="N1197">
            <v>8</v>
          </cell>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t="str">
            <v>นางสาวอณะฐพร  พึ่งแย้ม</v>
          </cell>
          <cell r="BU1197">
            <v>0</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ไม่พบ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0</v>
          </cell>
          <cell r="BV1212" t="str">
            <v>4.นายพงษ์เจริญ ศรีบุญเรือง</v>
          </cell>
          <cell r="BW1212"/>
          <cell r="BX1212" t="str">
            <v>3-5099-01194-48-2</v>
          </cell>
          <cell r="BY1212"/>
          <cell r="BZ1212"/>
          <cell r="CA1212"/>
          <cell r="CB1212"/>
          <cell r="CC1212"/>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cell r="P1213" t="str">
            <v>1.บุคคลค้ำประกัน</v>
          </cell>
          <cell r="Q1213"/>
          <cell r="R1213"/>
          <cell r="S1213" t="str">
            <v>จังหวัดฝาง</v>
          </cell>
          <cell r="T1213" t="str">
            <v>ผบE1181</v>
          </cell>
          <cell r="U1213">
            <v>2566</v>
          </cell>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0</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0</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5.นายณัฐพล นะงอลา</v>
          </cell>
          <cell r="BW1215"/>
          <cell r="BX1215" t="str">
            <v>1-5099-01184-97-9</v>
          </cell>
          <cell r="BY1215"/>
          <cell r="BZ1215"/>
          <cell r="CA1215"/>
          <cell r="CB1215"/>
          <cell r="CC1215"/>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0</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6.นางสาวสุภาวดี หลวงมะลิ</v>
          </cell>
          <cell r="BW1218"/>
          <cell r="BX1218" t="str">
            <v>1-5804-00015-91-2</v>
          </cell>
          <cell r="BY1218"/>
          <cell r="BZ1218"/>
          <cell r="CA1218"/>
          <cell r="CB1218"/>
          <cell r="CC1218"/>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0</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อ.ดอยเต่า จ.เชียงใหม่ (ห้ามโอน)</v>
          </cell>
          <cell r="BZ1234" t="str">
            <v>ไม่พบ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 xml:space="preserve">สืบทรัพย์ </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 xml:space="preserve">สืบทรัพย์ </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 xml:space="preserve">สืบทรัพย์ </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 xml:space="preserve">สืบทรัพย์ </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 xml:space="preserve">สืบทรัพย์ </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 xml:space="preserve">สืบทรัพย์ </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cell r="CM1248"/>
          <cell r="CN1248"/>
          <cell r="CO1248"/>
        </row>
        <row r="1249">
          <cell r="B1249"/>
          <cell r="C1249"/>
          <cell r="D1249"/>
          <cell r="E1249"/>
          <cell r="F1249"/>
          <cell r="G1249"/>
          <cell r="H1249"/>
          <cell r="I1249"/>
          <cell r="J1249"/>
          <cell r="K1249"/>
          <cell r="L1249"/>
          <cell r="M1249"/>
          <cell r="N1249"/>
          <cell r="O1249"/>
          <cell r="P1249"/>
          <cell r="Q1249"/>
          <cell r="R1249"/>
          <cell r="S1249"/>
          <cell r="T1249"/>
          <cell r="U1249"/>
          <cell r="V1249"/>
          <cell r="W1249"/>
          <cell r="X1249"/>
          <cell r="Y1249"/>
          <cell r="Z1249"/>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cell r="C1250"/>
          <cell r="D1250"/>
          <cell r="E1250"/>
          <cell r="F1250"/>
          <cell r="G1250"/>
          <cell r="H1250"/>
          <cell r="I1250"/>
          <cell r="J1250"/>
          <cell r="K1250"/>
          <cell r="L1250"/>
          <cell r="M1250"/>
          <cell r="N1250"/>
          <cell r="O1250"/>
          <cell r="P1250"/>
          <cell r="Q1250"/>
          <cell r="R1250"/>
          <cell r="S1250"/>
          <cell r="T1250"/>
          <cell r="U1250"/>
          <cell r="V1250"/>
          <cell r="W1250"/>
          <cell r="X1250"/>
          <cell r="Y1250"/>
          <cell r="Z1250"/>
          <cell r="AA1250"/>
          <cell r="AB1250"/>
          <cell r="AC1250"/>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cell r="C1251"/>
          <cell r="D1251"/>
          <cell r="E1251"/>
          <cell r="F1251"/>
          <cell r="G1251"/>
          <cell r="H1251"/>
          <cell r="I1251"/>
          <cell r="J1251"/>
          <cell r="K1251"/>
          <cell r="L1251"/>
          <cell r="M1251"/>
          <cell r="N1251"/>
          <cell r="O1251"/>
          <cell r="P1251"/>
          <cell r="Q1251"/>
          <cell r="R1251"/>
          <cell r="S1251"/>
          <cell r="T1251"/>
          <cell r="U1251"/>
          <cell r="V1251"/>
          <cell r="W1251"/>
          <cell r="X1251"/>
          <cell r="Y1251"/>
          <cell r="Z1251"/>
          <cell r="AA1251"/>
          <cell r="AB1251"/>
          <cell r="AC1251"/>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cell r="L1252"/>
          <cell r="M1252"/>
          <cell r="N1252"/>
          <cell r="O1252"/>
          <cell r="P1252"/>
          <cell r="Q1252"/>
          <cell r="R1252"/>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cell r="C1253"/>
          <cell r="D1253"/>
          <cell r="E1253"/>
          <cell r="F1253"/>
          <cell r="G1253"/>
          <cell r="H1253"/>
          <cell r="I1253"/>
          <cell r="J1253"/>
          <cell r="K1253"/>
          <cell r="L1253"/>
          <cell r="M1253"/>
          <cell r="N1253"/>
          <cell r="O1253"/>
          <cell r="P1253"/>
          <cell r="Q1253"/>
          <cell r="R1253"/>
          <cell r="S1253"/>
          <cell r="T1253"/>
          <cell r="U1253"/>
          <cell r="V1253"/>
          <cell r="W1253"/>
          <cell r="X1253"/>
          <cell r="Y1253"/>
          <cell r="Z1253"/>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cell r="C1254"/>
          <cell r="D1254"/>
          <cell r="E1254"/>
          <cell r="F1254"/>
          <cell r="G1254"/>
          <cell r="H1254"/>
          <cell r="I1254"/>
          <cell r="J1254"/>
          <cell r="K1254"/>
          <cell r="L1254"/>
          <cell r="M1254"/>
          <cell r="N1254"/>
          <cell r="O1254"/>
          <cell r="P1254"/>
          <cell r="Q1254"/>
          <cell r="R1254"/>
          <cell r="S1254"/>
          <cell r="T1254"/>
          <cell r="U1254"/>
          <cell r="V1254"/>
          <cell r="W1254"/>
          <cell r="X1254"/>
          <cell r="Y1254"/>
          <cell r="Z1254"/>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cell r="C1255"/>
          <cell r="D1255"/>
          <cell r="E1255"/>
          <cell r="F1255"/>
          <cell r="G1255"/>
          <cell r="H1255"/>
          <cell r="I1255"/>
          <cell r="J1255"/>
          <cell r="K1255"/>
          <cell r="L1255"/>
          <cell r="M1255"/>
          <cell r="N1255"/>
          <cell r="O1255"/>
          <cell r="P1255"/>
          <cell r="Q1255"/>
          <cell r="R1255"/>
          <cell r="S1255"/>
          <cell r="T1255"/>
          <cell r="U1255"/>
          <cell r="V1255"/>
          <cell r="W1255"/>
          <cell r="X1255"/>
          <cell r="Y1255"/>
          <cell r="Z1255"/>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cell r="C1256"/>
          <cell r="D1256"/>
          <cell r="E1256"/>
          <cell r="F1256"/>
          <cell r="G1256"/>
          <cell r="H1256"/>
          <cell r="I1256"/>
          <cell r="J1256"/>
          <cell r="K1256"/>
          <cell r="L1256"/>
          <cell r="M1256"/>
          <cell r="N1256"/>
          <cell r="O1256"/>
          <cell r="P1256"/>
          <cell r="Q1256"/>
          <cell r="R1256"/>
          <cell r="S1256"/>
          <cell r="T1256"/>
          <cell r="U1256"/>
          <cell r="V1256"/>
          <cell r="W1256"/>
          <cell r="X1256"/>
          <cell r="Y1256"/>
          <cell r="Z1256"/>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cell r="C1257"/>
          <cell r="D1257"/>
          <cell r="E1257"/>
          <cell r="F1257"/>
          <cell r="G1257"/>
          <cell r="H1257"/>
          <cell r="I1257"/>
          <cell r="J1257"/>
          <cell r="K1257"/>
          <cell r="L1257"/>
          <cell r="M1257"/>
          <cell r="N1257"/>
          <cell r="O1257"/>
          <cell r="P1257"/>
          <cell r="Q1257"/>
          <cell r="R1257"/>
          <cell r="S1257"/>
          <cell r="T1257"/>
          <cell r="U1257"/>
          <cell r="V1257"/>
          <cell r="W1257"/>
          <cell r="X1257"/>
          <cell r="Y1257"/>
          <cell r="Z1257"/>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cell r="C1258"/>
          <cell r="D1258"/>
          <cell r="E1258"/>
          <cell r="F1258"/>
          <cell r="G1258"/>
          <cell r="H1258"/>
          <cell r="I1258"/>
          <cell r="J1258"/>
          <cell r="K1258"/>
          <cell r="L1258"/>
          <cell r="M1258"/>
          <cell r="N1258"/>
          <cell r="O1258"/>
          <cell r="P1258"/>
          <cell r="Q1258"/>
          <cell r="R1258"/>
          <cell r="S1258"/>
          <cell r="T1258"/>
          <cell r="U1258"/>
          <cell r="V1258"/>
          <cell r="W1258"/>
          <cell r="X1258"/>
          <cell r="Y1258"/>
          <cell r="Z1258"/>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cell r="BM1258"/>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cell r="C1259"/>
          <cell r="D1259"/>
          <cell r="E1259"/>
          <cell r="F1259"/>
          <cell r="G1259"/>
          <cell r="H1259"/>
          <cell r="I1259"/>
          <cell r="J1259"/>
          <cell r="K1259"/>
          <cell r="L1259"/>
          <cell r="M1259"/>
          <cell r="N1259"/>
          <cell r="O1259"/>
          <cell r="P1259"/>
          <cell r="Q1259"/>
          <cell r="R1259"/>
          <cell r="S1259"/>
          <cell r="T1259"/>
          <cell r="U1259"/>
          <cell r="V1259"/>
          <cell r="W1259"/>
          <cell r="X1259"/>
          <cell r="Y1259"/>
          <cell r="Z1259"/>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cell r="C1260"/>
          <cell r="D1260"/>
          <cell r="E1260"/>
          <cell r="F1260"/>
          <cell r="G1260"/>
          <cell r="H1260"/>
          <cell r="I1260"/>
          <cell r="J1260"/>
          <cell r="K1260"/>
          <cell r="L1260"/>
          <cell r="M1260"/>
          <cell r="N1260"/>
          <cell r="O1260"/>
          <cell r="P1260"/>
          <cell r="Q1260"/>
          <cell r="R1260"/>
          <cell r="S1260"/>
          <cell r="T1260"/>
          <cell r="U1260"/>
          <cell r="V1260"/>
          <cell r="W1260"/>
          <cell r="X1260"/>
          <cell r="Y1260"/>
          <cell r="Z1260"/>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cell r="C1261"/>
          <cell r="D1261"/>
          <cell r="E1261"/>
          <cell r="F1261"/>
          <cell r="G1261"/>
          <cell r="H1261"/>
          <cell r="I1261"/>
          <cell r="J1261"/>
          <cell r="K1261"/>
          <cell r="L1261"/>
          <cell r="M1261"/>
          <cell r="N1261"/>
          <cell r="O1261"/>
          <cell r="P1261"/>
          <cell r="Q1261"/>
          <cell r="R1261"/>
          <cell r="S1261"/>
          <cell r="T1261"/>
          <cell r="U1261"/>
          <cell r="V1261"/>
          <cell r="W1261"/>
          <cell r="X1261"/>
          <cell r="Y1261"/>
          <cell r="Z1261"/>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cell r="C1262"/>
          <cell r="D1262"/>
          <cell r="E1262"/>
          <cell r="F1262"/>
          <cell r="G1262"/>
          <cell r="H1262"/>
          <cell r="I1262"/>
          <cell r="J1262"/>
          <cell r="K1262"/>
          <cell r="L1262"/>
          <cell r="M1262"/>
          <cell r="N1262"/>
          <cell r="O1262"/>
          <cell r="P1262"/>
          <cell r="Q1262"/>
          <cell r="R1262"/>
          <cell r="S1262"/>
          <cell r="T1262"/>
          <cell r="U1262"/>
          <cell r="V1262"/>
          <cell r="W1262"/>
          <cell r="X1262"/>
          <cell r="Y1262"/>
          <cell r="Z1262"/>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cell r="C1263"/>
          <cell r="D1263"/>
          <cell r="E1263"/>
          <cell r="F1263"/>
          <cell r="G1263"/>
          <cell r="H1263"/>
          <cell r="I1263"/>
          <cell r="J1263"/>
          <cell r="K1263"/>
          <cell r="L1263"/>
          <cell r="M1263"/>
          <cell r="N1263"/>
          <cell r="O1263"/>
          <cell r="P1263"/>
          <cell r="Q1263"/>
          <cell r="R1263"/>
          <cell r="S1263"/>
          <cell r="T1263"/>
          <cell r="U1263"/>
          <cell r="V1263"/>
          <cell r="W1263"/>
          <cell r="X1263"/>
          <cell r="Y1263"/>
          <cell r="Z1263"/>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cell r="C1264"/>
          <cell r="D1264"/>
          <cell r="E1264"/>
          <cell r="F1264"/>
          <cell r="G1264"/>
          <cell r="H1264"/>
          <cell r="I1264"/>
          <cell r="J1264"/>
          <cell r="K1264"/>
          <cell r="L1264"/>
          <cell r="M1264"/>
          <cell r="N1264"/>
          <cell r="O1264"/>
          <cell r="P1264"/>
          <cell r="Q1264"/>
          <cell r="R1264"/>
          <cell r="S1264"/>
          <cell r="T1264"/>
          <cell r="U1264"/>
          <cell r="V1264"/>
          <cell r="W1264"/>
          <cell r="X1264"/>
          <cell r="Y1264"/>
          <cell r="Z1264"/>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cell r="C1265"/>
          <cell r="D1265"/>
          <cell r="E1265"/>
          <cell r="F1265"/>
          <cell r="G1265"/>
          <cell r="H1265"/>
          <cell r="I1265"/>
          <cell r="J1265"/>
          <cell r="K1265"/>
          <cell r="L1265"/>
          <cell r="M1265"/>
          <cell r="N1265"/>
          <cell r="O1265"/>
          <cell r="P1265"/>
          <cell r="Q1265"/>
          <cell r="R1265"/>
          <cell r="S1265"/>
          <cell r="T1265"/>
          <cell r="U1265"/>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p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zoomScale="120" zoomScaleNormal="120"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8">
        <v>2590</v>
      </c>
    </row>
    <row r="2" spans="1:11">
      <c r="A2" s="143" t="s">
        <v>253</v>
      </c>
      <c r="B2" s="145" t="str" cm="1">
        <f t="array" ref="B2">_xlfn.IFS(I1&lt;850,VLOOKUP(I1,[1]บังคับคดี!$B:$ZZ,60,0),AND(I1&gt;=850,I1&lt;1435),VLOOKUP(I1,'[1]บังคับคดีใหม่ ปี2563-2564'!$B:$ZZ,63,0),I1&gt;=1435,VLOOKUP(I1,'[1]สืบทรัพย์ ปี 2564-25666'!$B:$ZZ,71,0))</f>
        <v>นางสาวขวัญชนก  สร้อยเรือน</v>
      </c>
      <c r="C2" s="175" t="s">
        <v>73</v>
      </c>
      <c r="D2" s="145" t="str" cm="1">
        <f t="array" ref="D2">_xlfn.IFS(I1&lt;850,VLOOKUP(I1,[1]บังคับคดี!$B:$ZZ,10,0),AND(I1&gt;=850,I1&lt;1435),VLOOKUP(I1,'[1]บังคับคดีใหม่ ปี2563-2564'!$B:$ZZ,11,0),I1&gt;=1435,VLOOKUP(I1,'[1]สืบทรัพย์ ปี 2564-25666'!$B:$ZZ,11,0))</f>
        <v>ฮอด</v>
      </c>
      <c r="E2" s="153" t="s">
        <v>258</v>
      </c>
      <c r="F2" s="145">
        <v>1</v>
      </c>
      <c r="I2" s="248"/>
    </row>
    <row r="3" spans="1:11">
      <c r="A3" s="143" t="s">
        <v>254</v>
      </c>
      <c r="B3" s="144" t="str" cm="1">
        <f t="array" ref="B3">_xlfn.IFS(I1&lt;850,VLOOKUP(I1,[1]บังคับคดี!$B:$ZZ,13,0),AND(I1&gt;=850,I1&lt;1435),VLOOKUP(I1,'[1]บังคับคดีใหม่ ปี2563-2564'!$B:$ZZ,14,0),I1&gt;=1435,VLOOKUP(I1,'[1]สืบทรัพย์ ปี 2564-25666'!$B:$ZZ,14,0))</f>
        <v>สินเชื่อพัฒนาองค์กรชุมชน (รายบุคคล)</v>
      </c>
      <c r="C3" s="175" t="s">
        <v>208</v>
      </c>
      <c r="D3" s="147" cm="1">
        <f t="array" ref="D3">_xlfn.IFS(I1&lt;850,VLOOKUP(I1,[1]บังคับคดี!$B:$ZZ,59,0),AND(I1&gt;=850,I1&lt;1435),VLOOKUP(I1,'[1]บังคับคดีใหม่ ปี2563-2564'!$B:$ZZ,64,0),I1&gt;=1435,VLOOKUP(I1,'[1]สืบทรัพย์ ปี 2564-25666'!$B:$ZZ,72,0))</f>
        <v>888165010322</v>
      </c>
      <c r="E3" s="153" t="s">
        <v>257</v>
      </c>
      <c r="F3" s="149"/>
      <c r="I3" s="248"/>
    </row>
    <row r="4" spans="1:11">
      <c r="A4" s="143" t="s">
        <v>255</v>
      </c>
      <c r="B4" s="146" cm="1">
        <f t="array" ref="B4">_xlfn.IFS(I1&lt;850,VLOOKUP(I1,[1]บังคับคดี!$B:$ZZ,5,0),AND(I1&gt;=850,I1&lt;1435),VLOOKUP(I1,'[1]บังคับคดีใหม่ ปี2563-2564'!$B:$ZZ,6,0),I1&gt;=1435,VLOOKUP(I1,'[1]สืบทรัพย์ ปี 2564-25666'!$B:$ZZ,6,0))</f>
        <v>800066728836</v>
      </c>
      <c r="C4" s="176" t="s">
        <v>266</v>
      </c>
      <c r="D4" s="218">
        <v>243392</v>
      </c>
      <c r="E4" s="221" t="s">
        <v>340</v>
      </c>
      <c r="F4" s="218"/>
      <c r="I4" s="157" t="s">
        <v>246</v>
      </c>
    </row>
    <row r="5" spans="1:11">
      <c r="A5" s="143" t="s">
        <v>256</v>
      </c>
      <c r="B5" s="144" t="str" cm="1">
        <f t="array" ref="B5">_xlfn.IFS(I1&lt;850,VLOOKUP(I1,[1]บังคับคดี!$B:$ZZ,17,0),AND(I1&gt;=850,I1&lt;1435),VLOOKUP(I1,'[1]บังคับคดีใหม่ ปี2563-2564'!$B:$ZZ,18,0),I1&gt;=1435,VLOOKUP(I1,'[1]สืบทรัพย์ ปี 2564-25666'!$B:$ZZ,18,0))</f>
        <v>จังหวัดฮอด</v>
      </c>
      <c r="C5" s="175" t="s">
        <v>156</v>
      </c>
      <c r="D5" s="219"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ผบE668/2565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ผบE808/2565</v>
      </c>
      <c r="I5" s="157" t="s">
        <v>259</v>
      </c>
    </row>
    <row r="6" spans="1:11">
      <c r="A6" s="153" t="s">
        <v>341</v>
      </c>
      <c r="B6" s="171">
        <v>95648.44</v>
      </c>
      <c r="C6" s="224" t="s">
        <v>347</v>
      </c>
      <c r="D6" s="148">
        <v>243837</v>
      </c>
    </row>
    <row r="7" spans="1:11">
      <c r="A7" s="153"/>
      <c r="B7" s="190"/>
      <c r="D7" s="191"/>
    </row>
    <row r="8" spans="1:11">
      <c r="A8" s="153" t="s">
        <v>279</v>
      </c>
      <c r="B8" s="145" t="s">
        <v>352</v>
      </c>
      <c r="C8" s="175" t="s">
        <v>317</v>
      </c>
      <c r="D8" s="145">
        <v>42</v>
      </c>
      <c r="E8" s="175" t="s">
        <v>280</v>
      </c>
      <c r="F8" s="192" t="s">
        <v>353</v>
      </c>
      <c r="G8"/>
    </row>
    <row r="9" spans="1:11">
      <c r="A9" s="153" t="s">
        <v>327</v>
      </c>
      <c r="B9" s="219">
        <v>243741</v>
      </c>
      <c r="D9"/>
    </row>
    <row r="10" spans="1:11">
      <c r="A10" s="153"/>
      <c r="B10"/>
      <c r="C10"/>
      <c r="D10"/>
    </row>
    <row r="11" spans="1:11">
      <c r="A11" s="155" t="s">
        <v>245</v>
      </c>
      <c r="B11" s="160" t="s">
        <v>250</v>
      </c>
      <c r="C11" s="177" t="s">
        <v>232</v>
      </c>
      <c r="D11" s="150" t="s">
        <v>248</v>
      </c>
      <c r="E11" s="150" t="s">
        <v>239</v>
      </c>
      <c r="F11" s="150" t="s">
        <v>261</v>
      </c>
      <c r="G11" s="150" t="s">
        <v>247</v>
      </c>
      <c r="H11" s="140"/>
      <c r="I11" s="156" t="s">
        <v>236</v>
      </c>
      <c r="J11" s="156"/>
      <c r="K11" s="156"/>
    </row>
    <row r="12" spans="1:11" s="151" customFormat="1" ht="21.75" customHeight="1">
      <c r="A12" s="165" t="str">
        <f>IF(B14="","จำเลย","จำเลยที่ 1")</f>
        <v>จำเลยที่ 1</v>
      </c>
      <c r="B12" s="158" t="s">
        <v>355</v>
      </c>
      <c r="C12" s="378">
        <v>1500200163489</v>
      </c>
      <c r="D12" s="152" t="s">
        <v>240</v>
      </c>
      <c r="E12" s="158"/>
      <c r="F12" s="169"/>
      <c r="G12" s="152"/>
      <c r="I12" s="249" t="s">
        <v>243</v>
      </c>
      <c r="J12" s="249"/>
      <c r="K12" s="249"/>
    </row>
    <row r="13" spans="1:11" s="151" customFormat="1">
      <c r="A13" s="165" t="str">
        <f>IF(B14="","คู่สมรส","คู่สมรสจำเลยที่ 1")</f>
        <v>คู่สมรสจำเลยที่ 1</v>
      </c>
      <c r="B13" s="158" t="s">
        <v>356</v>
      </c>
      <c r="C13" s="378">
        <v>1501600070098</v>
      </c>
      <c r="D13" s="152" t="s">
        <v>240</v>
      </c>
      <c r="E13" s="158"/>
      <c r="F13" s="169"/>
      <c r="G13" s="152"/>
      <c r="I13" s="249"/>
      <c r="J13" s="249"/>
      <c r="K13" s="249"/>
    </row>
    <row r="14" spans="1:11" s="151" customFormat="1" ht="87" customHeight="1">
      <c r="A14" s="165" t="s">
        <v>212</v>
      </c>
      <c r="B14" s="158" t="s">
        <v>357</v>
      </c>
      <c r="C14" s="378">
        <v>1501600070071</v>
      </c>
      <c r="D14" s="152" t="s">
        <v>241</v>
      </c>
      <c r="E14" s="227"/>
      <c r="F14" s="169"/>
      <c r="G14" s="152"/>
      <c r="I14" s="166" t="s">
        <v>249</v>
      </c>
      <c r="J14" s="166"/>
      <c r="K14" s="166"/>
    </row>
    <row r="15" spans="1:11" s="151" customFormat="1">
      <c r="A15" s="165" t="s">
        <v>215</v>
      </c>
      <c r="B15" s="158" t="s">
        <v>152</v>
      </c>
      <c r="C15" s="378" t="s">
        <v>152</v>
      </c>
      <c r="D15" s="152" t="s">
        <v>240</v>
      </c>
      <c r="E15" s="227"/>
      <c r="F15" s="228"/>
      <c r="G15" s="152"/>
      <c r="I15" s="166" t="s">
        <v>251</v>
      </c>
      <c r="J15" s="166"/>
      <c r="K15" s="166"/>
    </row>
    <row r="16" spans="1:11" s="151" customFormat="1">
      <c r="A16" s="165" t="s">
        <v>213</v>
      </c>
      <c r="B16" s="158" t="s">
        <v>358</v>
      </c>
      <c r="C16" s="378">
        <v>1501600051361</v>
      </c>
      <c r="D16" s="152" t="s">
        <v>240</v>
      </c>
      <c r="E16" s="158"/>
      <c r="F16" s="169"/>
      <c r="G16" s="152"/>
      <c r="I16" s="166" t="s">
        <v>342</v>
      </c>
      <c r="J16" s="166"/>
      <c r="K16" s="166"/>
    </row>
    <row r="17" spans="1:12" s="151" customFormat="1">
      <c r="A17" s="165" t="s">
        <v>216</v>
      </c>
      <c r="B17" s="158" t="s">
        <v>359</v>
      </c>
      <c r="C17" s="378">
        <v>1501600058357</v>
      </c>
      <c r="D17" s="152" t="s">
        <v>152</v>
      </c>
      <c r="E17" s="158"/>
      <c r="F17" s="169"/>
      <c r="G17" s="152"/>
      <c r="I17" s="166" t="s">
        <v>343</v>
      </c>
      <c r="J17" s="166"/>
      <c r="K17" s="166"/>
    </row>
    <row r="18" spans="1:12" s="151" customFormat="1" ht="21.75" customHeight="1">
      <c r="A18" s="165" t="s">
        <v>217</v>
      </c>
      <c r="B18" s="158"/>
      <c r="C18" s="203"/>
      <c r="D18" s="152"/>
      <c r="E18" s="158"/>
      <c r="F18" s="169"/>
      <c r="G18" s="152"/>
      <c r="I18" s="166" t="s">
        <v>344</v>
      </c>
      <c r="J18" s="159"/>
      <c r="K18" s="159"/>
    </row>
    <row r="19" spans="1:12" s="151" customFormat="1" ht="21.75" customHeight="1">
      <c r="A19" s="165" t="s">
        <v>220</v>
      </c>
      <c r="B19" s="158"/>
      <c r="C19" s="203"/>
      <c r="D19" s="152"/>
      <c r="E19" s="158"/>
      <c r="F19" s="169"/>
      <c r="G19" s="152"/>
      <c r="I19" s="223" t="s">
        <v>345</v>
      </c>
      <c r="J19" s="220"/>
      <c r="K19" s="220"/>
    </row>
    <row r="20" spans="1:12" s="151" customFormat="1">
      <c r="A20" s="165" t="s">
        <v>218</v>
      </c>
      <c r="B20" s="158"/>
      <c r="C20" s="203"/>
      <c r="D20" s="152"/>
      <c r="E20" s="158"/>
      <c r="F20" s="169"/>
      <c r="G20" s="152"/>
      <c r="I20" s="220"/>
      <c r="J20" s="220"/>
      <c r="K20" s="220"/>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263</v>
      </c>
    </row>
    <row r="23" spans="1:12" s="151" customFormat="1">
      <c r="A23" s="165" t="s">
        <v>222</v>
      </c>
      <c r="B23" s="158"/>
      <c r="C23" s="203"/>
      <c r="D23" s="152"/>
      <c r="E23" s="158"/>
      <c r="F23" s="169"/>
      <c r="G23" s="152"/>
      <c r="I23" s="151" t="str">
        <f>CONCATENATE(I1," - รายงานผลสืบทรัพย์ ราย ",B2," ",C2,D2," (สืบรอบที่ ",F2,")")</f>
        <v>2590 - รายงานผลสืบทรัพย์ ราย นางสาวขวัญชนก  สร้อยเรือน สาขาฮอด (สืบรอบที่ 1)</v>
      </c>
    </row>
    <row r="24" spans="1:12" s="151" customFormat="1">
      <c r="A24" s="165" t="s">
        <v>225</v>
      </c>
      <c r="B24" s="158"/>
      <c r="C24" s="203"/>
      <c r="D24" s="152"/>
      <c r="E24" s="158"/>
      <c r="F24" s="169"/>
      <c r="G24" s="152"/>
      <c r="I24" s="158"/>
      <c r="J24" s="222"/>
      <c r="K24" s="222"/>
      <c r="L24" s="222"/>
    </row>
    <row r="25" spans="1:12" s="151" customFormat="1">
      <c r="A25" s="165" t="s">
        <v>229</v>
      </c>
      <c r="B25" s="158"/>
      <c r="C25" s="203"/>
      <c r="D25" s="152"/>
      <c r="E25" s="158"/>
      <c r="F25" s="169"/>
      <c r="G25" s="152"/>
      <c r="J25" s="222"/>
      <c r="K25" s="222"/>
      <c r="L25" s="222"/>
    </row>
    <row r="26" spans="1:12" s="151" customFormat="1">
      <c r="A26" s="165" t="s">
        <v>226</v>
      </c>
      <c r="B26" s="158"/>
      <c r="C26" s="203"/>
      <c r="D26" s="152"/>
      <c r="E26" s="158"/>
      <c r="F26" s="169"/>
      <c r="G26" s="152"/>
      <c r="J26" s="222"/>
      <c r="K26" s="222"/>
      <c r="L26" s="222"/>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262</v>
      </c>
      <c r="B33" s="2" t="s">
        <v>350</v>
      </c>
      <c r="D33" s="173" t="s">
        <v>261</v>
      </c>
      <c r="E33" s="178"/>
      <c r="F33" s="2" t="s">
        <v>132</v>
      </c>
    </row>
    <row r="35" spans="1:6">
      <c r="A35" s="229"/>
      <c r="B35" s="230"/>
      <c r="C35" s="230"/>
      <c r="D35" s="230"/>
      <c r="E35" s="226"/>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32" zoomScaleNormal="100" zoomScaleSheetLayoutView="100" workbookViewId="0">
      <selection activeCell="AM23" sqref="AM23"/>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5">
        <f>YEAR(Sheet1!D6)</f>
        <v>2567</v>
      </c>
      <c r="AM1"/>
    </row>
    <row r="2" spans="1:43" ht="23.4">
      <c r="A2" s="278" t="str">
        <f>CONCATENATE("รายงานการสืบทรัพย์ (ข้อมูล ณ วันที่ ",TEXT(Sheet1!D6,"d ดดดด yyyy"),")")</f>
        <v>รายงานการสืบทรัพย์ (ข้อมูล ณ วันที่ 7 สิงหาคม 2567)</v>
      </c>
      <c r="B2" s="278"/>
      <c r="C2" s="278"/>
      <c r="D2" s="278"/>
      <c r="E2" s="278"/>
      <c r="F2" s="278"/>
      <c r="G2" s="278"/>
      <c r="H2" s="278"/>
      <c r="I2" s="278"/>
      <c r="J2" s="278"/>
      <c r="K2" s="278"/>
      <c r="L2" s="278"/>
      <c r="M2" s="278"/>
      <c r="N2" s="278"/>
      <c r="O2" s="278"/>
      <c r="P2" s="278"/>
      <c r="Q2" s="278"/>
      <c r="R2" s="278"/>
      <c r="S2" s="278"/>
      <c r="T2" s="278"/>
      <c r="U2" s="278"/>
      <c r="V2" s="278"/>
      <c r="W2" s="278"/>
      <c r="X2" s="278"/>
      <c r="Y2" s="278"/>
      <c r="Z2" s="278"/>
      <c r="AA2" s="278"/>
      <c r="AB2" s="278"/>
      <c r="AC2" s="278"/>
      <c r="AD2" s="278"/>
      <c r="AE2" s="278"/>
      <c r="AF2" s="278"/>
      <c r="AG2" s="278"/>
      <c r="AH2" s="278"/>
      <c r="AI2" s="27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348</v>
      </c>
      <c r="B4" s="137"/>
      <c r="E4" s="273" t="str">
        <f>Sheet1!B2</f>
        <v>นางสาวขวัญชนก  สร้อยเรือน</v>
      </c>
      <c r="F4" s="273"/>
      <c r="G4" s="273"/>
      <c r="H4" s="273"/>
      <c r="I4" s="273"/>
      <c r="J4" s="273"/>
      <c r="K4" s="273"/>
      <c r="L4" s="273"/>
      <c r="M4" s="273"/>
      <c r="N4" s="273"/>
      <c r="O4" s="273"/>
      <c r="P4" s="273"/>
      <c r="Q4" s="273"/>
      <c r="R4" s="273"/>
      <c r="S4" s="273"/>
      <c r="T4" s="273"/>
      <c r="U4" s="252" t="s">
        <v>73</v>
      </c>
      <c r="V4" s="252"/>
      <c r="W4" s="273" t="str">
        <f>Sheet1!D2</f>
        <v>ฮอด</v>
      </c>
      <c r="X4" s="273"/>
      <c r="Y4" s="273"/>
      <c r="Z4" s="273"/>
      <c r="AA4" s="273"/>
      <c r="AB4" s="273"/>
      <c r="AC4" s="273"/>
      <c r="AD4" s="273"/>
      <c r="AE4" s="273"/>
      <c r="AF4" s="273"/>
      <c r="AG4" s="273"/>
      <c r="AH4" s="273"/>
      <c r="AI4" s="273"/>
      <c r="AJ4" s="273"/>
      <c r="AK4" s="138"/>
      <c r="AL4" s="186" t="s">
        <v>263</v>
      </c>
      <c r="AM4" s="185" t="s">
        <v>351</v>
      </c>
      <c r="AO4" s="161" t="s">
        <v>242</v>
      </c>
      <c r="AP4" s="138"/>
      <c r="AQ4" s="138"/>
    </row>
    <row r="5" spans="1:43">
      <c r="A5" s="19" t="s">
        <v>206</v>
      </c>
      <c r="B5" s="137"/>
      <c r="D5" s="273" t="str">
        <f>Sheet1!B3</f>
        <v>สินเชื่อพัฒนาองค์กรชุมชน (รายบุคคล)</v>
      </c>
      <c r="E5" s="273"/>
      <c r="F5" s="273"/>
      <c r="G5" s="273"/>
      <c r="H5" s="273"/>
      <c r="I5" s="273"/>
      <c r="J5" s="273"/>
      <c r="K5" s="273"/>
      <c r="L5" s="273"/>
      <c r="M5" s="273"/>
      <c r="N5" s="273"/>
      <c r="O5" s="273"/>
      <c r="P5" s="273"/>
      <c r="Q5" s="273"/>
      <c r="R5" s="273"/>
      <c r="S5" s="252" t="s">
        <v>208</v>
      </c>
      <c r="T5" s="252"/>
      <c r="U5" s="252"/>
      <c r="V5" s="252"/>
      <c r="W5" s="279">
        <f>IF(OR(Sheet1!D3=0,Sheet1!D3="-"),"-",Sheet1!D3)</f>
        <v>888165010322</v>
      </c>
      <c r="X5" s="279"/>
      <c r="Y5" s="279"/>
      <c r="Z5" s="279"/>
      <c r="AA5" s="279"/>
      <c r="AB5" s="279"/>
      <c r="AC5" s="279"/>
      <c r="AD5" s="279"/>
      <c r="AE5" s="279"/>
      <c r="AF5" s="279"/>
      <c r="AG5" s="279"/>
      <c r="AH5" s="279"/>
      <c r="AI5" s="279"/>
      <c r="AJ5" s="279"/>
      <c r="AK5" s="138"/>
      <c r="AL5" s="151" t="str">
        <f>CONCATENATE(Sheet1!I1,"(",RIGHT(AL1,2),") - รายงานผลสืบทรัพย์ ราย ",Sheet1!B2," ",Sheet1!C2,Sheet1!D2," (สืบรอบที่ ",Sheet1!F2,")",IF(Sheet1!B33=""," - ไม่พบทรัพย์",""))</f>
        <v>2590(67) - รายงานผลสืบทรัพย์ ราย นางสาวขวัญชนก  สร้อยเรือน สาขาฮอด (สืบรอบที่ 1)</v>
      </c>
      <c r="AM5" s="138"/>
      <c r="AO5" s="162" t="s">
        <v>260</v>
      </c>
      <c r="AP5" s="138"/>
      <c r="AQ5" s="138"/>
    </row>
    <row r="6" spans="1:43">
      <c r="A6" s="19" t="s">
        <v>207</v>
      </c>
      <c r="B6" s="137"/>
      <c r="F6" s="274">
        <f>Sheet1!B4</f>
        <v>800066728836</v>
      </c>
      <c r="G6" s="275"/>
      <c r="H6" s="275"/>
      <c r="I6" s="275"/>
      <c r="J6" s="275"/>
      <c r="K6" s="275"/>
      <c r="L6" s="275"/>
      <c r="M6" s="275"/>
      <c r="N6" s="275"/>
      <c r="O6" s="275"/>
      <c r="P6" s="275"/>
      <c r="Q6" s="275"/>
      <c r="R6" s="275"/>
      <c r="S6" s="275"/>
      <c r="T6" s="275"/>
      <c r="U6" s="275"/>
      <c r="V6" s="275"/>
      <c r="W6" s="275"/>
      <c r="X6" s="275"/>
      <c r="Y6" s="275"/>
      <c r="Z6" s="275"/>
      <c r="AA6" s="275"/>
      <c r="AB6" s="275"/>
      <c r="AC6" s="275"/>
      <c r="AD6" s="275"/>
      <c r="AE6" s="275"/>
      <c r="AF6" s="275"/>
      <c r="AG6" s="275"/>
      <c r="AH6" s="275"/>
      <c r="AI6" s="275"/>
      <c r="AJ6" s="275"/>
      <c r="AK6" s="138"/>
      <c r="AL6" s="2" t="s">
        <v>346</v>
      </c>
      <c r="AO6" s="162" t="s">
        <v>252</v>
      </c>
      <c r="AP6" s="138"/>
      <c r="AQ6" s="138"/>
    </row>
    <row r="7" spans="1:43">
      <c r="A7" s="19" t="s">
        <v>63</v>
      </c>
      <c r="B7" s="137"/>
      <c r="C7" s="273" t="str">
        <f>Sheet1!B5</f>
        <v>จังหวัดฮอด</v>
      </c>
      <c r="D7" s="273"/>
      <c r="E7" s="273"/>
      <c r="F7" s="273"/>
      <c r="G7" s="273"/>
      <c r="H7" s="273"/>
      <c r="I7" s="273"/>
      <c r="J7" s="273"/>
      <c r="K7" s="251" t="s">
        <v>209</v>
      </c>
      <c r="L7" s="251"/>
      <c r="M7" s="251"/>
      <c r="N7" s="251"/>
      <c r="O7" s="251"/>
      <c r="P7" s="251"/>
      <c r="Q7" s="280" t="str">
        <f>Sheet1!D5</f>
        <v>ผบE668/2565</v>
      </c>
      <c r="R7" s="280"/>
      <c r="S7" s="280"/>
      <c r="T7" s="280"/>
      <c r="U7" s="280"/>
      <c r="V7" s="280"/>
      <c r="W7" s="280"/>
      <c r="X7" s="250" t="s">
        <v>210</v>
      </c>
      <c r="Y7" s="250"/>
      <c r="Z7" s="250"/>
      <c r="AA7" s="250"/>
      <c r="AB7" s="250"/>
      <c r="AC7" s="250"/>
      <c r="AD7" s="280" t="str">
        <f>Sheet1!F5</f>
        <v>ผบE808/2565</v>
      </c>
      <c r="AE7" s="280"/>
      <c r="AF7" s="280"/>
      <c r="AG7" s="280"/>
      <c r="AH7" s="280"/>
      <c r="AI7" s="280"/>
      <c r="AJ7" s="280"/>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
        <v>211</v>
      </c>
      <c r="F9" s="258" t="str">
        <f>Sheet1!B12</f>
        <v>นางสาวขวัญชนก สร้อยเรือน</v>
      </c>
      <c r="G9" s="258"/>
      <c r="H9" s="258"/>
      <c r="I9" s="258"/>
      <c r="J9" s="258"/>
      <c r="K9" s="258"/>
      <c r="L9" s="258"/>
      <c r="M9" s="258"/>
      <c r="N9" s="258"/>
      <c r="O9" s="258"/>
      <c r="P9" s="258"/>
      <c r="Q9" s="258"/>
      <c r="R9" s="258"/>
      <c r="S9" s="2" t="s">
        <v>214</v>
      </c>
      <c r="Y9" s="266" t="str">
        <f>Sheet1!B13</f>
        <v>นายพีรพัฒน์ ยาสิทธิ์</v>
      </c>
      <c r="Z9" s="266"/>
      <c r="AA9" s="266"/>
      <c r="AB9" s="266"/>
      <c r="AC9" s="266"/>
      <c r="AD9" s="266"/>
      <c r="AE9" s="266"/>
      <c r="AF9" s="266"/>
      <c r="AG9" s="266"/>
      <c r="AH9" s="266"/>
      <c r="AI9" s="266"/>
      <c r="AJ9" s="266"/>
      <c r="AK9" s="138"/>
      <c r="AN9" s="138"/>
      <c r="AO9" s="163" t="s">
        <v>236</v>
      </c>
      <c r="AP9" s="138"/>
      <c r="AQ9" s="138"/>
    </row>
    <row r="10" spans="1:43">
      <c r="A10" s="19"/>
      <c r="B10" s="2" t="s">
        <v>212</v>
      </c>
      <c r="F10" s="258" t="str">
        <f>Sheet1!B14</f>
        <v>นายฉัตรปวีรณ์ นำสม</v>
      </c>
      <c r="G10" s="258"/>
      <c r="H10" s="258"/>
      <c r="I10" s="258"/>
      <c r="J10" s="258"/>
      <c r="K10" s="258"/>
      <c r="L10" s="258"/>
      <c r="M10" s="258"/>
      <c r="N10" s="258"/>
      <c r="O10" s="258"/>
      <c r="P10" s="258"/>
      <c r="Q10" s="258"/>
      <c r="R10" s="258"/>
      <c r="S10" s="2" t="s">
        <v>215</v>
      </c>
      <c r="Y10" s="266" t="str">
        <f>Sheet1!B15</f>
        <v>-</v>
      </c>
      <c r="Z10" s="266"/>
      <c r="AA10" s="266"/>
      <c r="AB10" s="266"/>
      <c r="AC10" s="266"/>
      <c r="AD10" s="266"/>
      <c r="AE10" s="266"/>
      <c r="AF10" s="266"/>
      <c r="AG10" s="266"/>
      <c r="AH10" s="266"/>
      <c r="AI10" s="266"/>
      <c r="AJ10" s="266"/>
      <c r="AK10" s="138"/>
      <c r="AN10" s="138"/>
      <c r="AO10" s="164" t="s">
        <v>237</v>
      </c>
      <c r="AP10" s="138"/>
      <c r="AQ10" s="138"/>
    </row>
    <row r="11" spans="1:43">
      <c r="A11" s="19"/>
      <c r="B11" s="2" t="s">
        <v>213</v>
      </c>
      <c r="F11" s="258" t="str">
        <f>Sheet1!B16</f>
        <v>นางสาวจิราภรณ์ ยาสิทธิ์</v>
      </c>
      <c r="G11" s="258"/>
      <c r="H11" s="258"/>
      <c r="I11" s="258"/>
      <c r="J11" s="258"/>
      <c r="K11" s="258"/>
      <c r="L11" s="258"/>
      <c r="M11" s="258"/>
      <c r="N11" s="258"/>
      <c r="O11" s="258"/>
      <c r="P11" s="258"/>
      <c r="Q11" s="258"/>
      <c r="R11" s="258"/>
      <c r="S11" s="2" t="s">
        <v>216</v>
      </c>
      <c r="Y11" s="266" t="str">
        <f>Sheet1!B17</f>
        <v>นายณรงค์ศักดิ์ ยาสิทธิ์</v>
      </c>
      <c r="Z11" s="266"/>
      <c r="AA11" s="266"/>
      <c r="AB11" s="266"/>
      <c r="AC11" s="266"/>
      <c r="AD11" s="266"/>
      <c r="AE11" s="266"/>
      <c r="AF11" s="266"/>
      <c r="AG11" s="266"/>
      <c r="AH11" s="266"/>
      <c r="AI11" s="266"/>
      <c r="AJ11" s="266"/>
      <c r="AK11" s="138"/>
      <c r="AL11" s="138"/>
      <c r="AM11" s="138"/>
      <c r="AN11" s="138"/>
      <c r="AO11" s="164" t="s">
        <v>238</v>
      </c>
      <c r="AP11" s="138"/>
      <c r="AQ11" s="138"/>
    </row>
    <row r="12" spans="1:43" hidden="1">
      <c r="A12" s="19"/>
      <c r="B12" s="2" t="s">
        <v>217</v>
      </c>
      <c r="F12" s="258">
        <f>Sheet1!B18</f>
        <v>0</v>
      </c>
      <c r="G12" s="258"/>
      <c r="H12" s="258"/>
      <c r="I12" s="258"/>
      <c r="J12" s="258"/>
      <c r="K12" s="258"/>
      <c r="L12" s="258"/>
      <c r="M12" s="258"/>
      <c r="N12" s="258"/>
      <c r="O12" s="258"/>
      <c r="P12" s="258"/>
      <c r="Q12" s="258"/>
      <c r="R12" s="258"/>
      <c r="S12" s="2" t="s">
        <v>220</v>
      </c>
      <c r="Y12" s="266">
        <f>Sheet1!B19</f>
        <v>0</v>
      </c>
      <c r="Z12" s="266"/>
      <c r="AA12" s="266"/>
      <c r="AB12" s="266"/>
      <c r="AC12" s="266"/>
      <c r="AD12" s="266"/>
      <c r="AE12" s="266"/>
      <c r="AF12" s="266"/>
      <c r="AG12" s="266"/>
      <c r="AH12" s="266"/>
      <c r="AI12" s="266"/>
      <c r="AJ12" s="266"/>
      <c r="AK12" s="138"/>
      <c r="AL12" s="138"/>
      <c r="AM12" s="138"/>
      <c r="AN12" s="138"/>
      <c r="AO12" s="164"/>
      <c r="AP12" s="138"/>
      <c r="AQ12" s="138"/>
    </row>
    <row r="13" spans="1:43" hidden="1">
      <c r="A13" s="19"/>
      <c r="B13" s="2" t="s">
        <v>218</v>
      </c>
      <c r="F13" s="258">
        <f>Sheet1!B20</f>
        <v>0</v>
      </c>
      <c r="G13" s="258"/>
      <c r="H13" s="258"/>
      <c r="I13" s="258"/>
      <c r="J13" s="258"/>
      <c r="K13" s="258"/>
      <c r="L13" s="258"/>
      <c r="M13" s="258"/>
      <c r="N13" s="258"/>
      <c r="O13" s="258"/>
      <c r="P13" s="258"/>
      <c r="Q13" s="258"/>
      <c r="R13" s="258"/>
      <c r="S13" s="2" t="s">
        <v>221</v>
      </c>
      <c r="Y13" s="266">
        <f>Sheet1!B21</f>
        <v>0</v>
      </c>
      <c r="Z13" s="266"/>
      <c r="AA13" s="266"/>
      <c r="AB13" s="266"/>
      <c r="AC13" s="266"/>
      <c r="AD13" s="266"/>
      <c r="AE13" s="266"/>
      <c r="AF13" s="266"/>
      <c r="AG13" s="266"/>
      <c r="AH13" s="266"/>
      <c r="AI13" s="266"/>
      <c r="AJ13" s="266"/>
      <c r="AK13" s="138"/>
      <c r="AL13" s="138"/>
      <c r="AM13" s="138"/>
      <c r="AN13" s="138"/>
      <c r="AO13" s="138"/>
      <c r="AP13" s="138"/>
      <c r="AQ13" s="138"/>
    </row>
    <row r="14" spans="1:43" hidden="1">
      <c r="A14" s="19"/>
      <c r="B14" s="2" t="s">
        <v>219</v>
      </c>
      <c r="F14" s="258">
        <f>Sheet1!B22</f>
        <v>0</v>
      </c>
      <c r="G14" s="258"/>
      <c r="H14" s="258"/>
      <c r="I14" s="258"/>
      <c r="J14" s="258"/>
      <c r="K14" s="258"/>
      <c r="L14" s="258"/>
      <c r="M14" s="258"/>
      <c r="N14" s="258"/>
      <c r="O14" s="258"/>
      <c r="P14" s="258"/>
      <c r="Q14" s="258"/>
      <c r="R14" s="258"/>
      <c r="S14" s="2" t="s">
        <v>222</v>
      </c>
      <c r="Y14" s="266">
        <f>Sheet1!B23</f>
        <v>0</v>
      </c>
      <c r="Z14" s="266"/>
      <c r="AA14" s="266"/>
      <c r="AB14" s="266"/>
      <c r="AC14" s="266"/>
      <c r="AD14" s="266"/>
      <c r="AE14" s="266"/>
      <c r="AF14" s="266"/>
      <c r="AG14" s="266"/>
      <c r="AH14" s="266"/>
      <c r="AI14" s="266"/>
      <c r="AJ14" s="266"/>
      <c r="AK14" s="138"/>
      <c r="AL14" s="138"/>
      <c r="AM14" s="138"/>
      <c r="AN14" s="138"/>
      <c r="AO14" s="138"/>
      <c r="AP14" s="138"/>
      <c r="AQ14" s="138"/>
    </row>
    <row r="15" spans="1:43" hidden="1">
      <c r="A15" s="19"/>
      <c r="B15" s="2" t="s">
        <v>225</v>
      </c>
      <c r="F15" s="258">
        <f>Sheet1!B24</f>
        <v>0</v>
      </c>
      <c r="G15" s="258"/>
      <c r="H15" s="258"/>
      <c r="I15" s="258"/>
      <c r="J15" s="258"/>
      <c r="K15" s="258"/>
      <c r="L15" s="258"/>
      <c r="M15" s="258"/>
      <c r="N15" s="258"/>
      <c r="O15" s="258"/>
      <c r="P15" s="258"/>
      <c r="Q15" s="258"/>
      <c r="R15" s="258"/>
      <c r="S15" s="2" t="s">
        <v>229</v>
      </c>
      <c r="Y15" s="266">
        <f>Sheet1!B25</f>
        <v>0</v>
      </c>
      <c r="Z15" s="266"/>
      <c r="AA15" s="266"/>
      <c r="AB15" s="266"/>
      <c r="AC15" s="266"/>
      <c r="AD15" s="266"/>
      <c r="AE15" s="266"/>
      <c r="AF15" s="266"/>
      <c r="AG15" s="266"/>
      <c r="AH15" s="266"/>
      <c r="AI15" s="266"/>
      <c r="AJ15" s="266"/>
      <c r="AK15" s="138"/>
      <c r="AL15" s="138"/>
      <c r="AM15" s="138"/>
      <c r="AN15" s="138"/>
      <c r="AO15" s="138"/>
      <c r="AP15" s="138"/>
      <c r="AQ15" s="138"/>
    </row>
    <row r="16" spans="1:43" hidden="1">
      <c r="A16" s="19"/>
      <c r="B16" s="2" t="s">
        <v>226</v>
      </c>
      <c r="F16" s="258">
        <f>Sheet1!B26</f>
        <v>0</v>
      </c>
      <c r="G16" s="258"/>
      <c r="H16" s="258"/>
      <c r="I16" s="258"/>
      <c r="J16" s="258"/>
      <c r="K16" s="258"/>
      <c r="L16" s="258"/>
      <c r="M16" s="258"/>
      <c r="N16" s="258"/>
      <c r="O16" s="258"/>
      <c r="P16" s="258"/>
      <c r="Q16" s="258"/>
      <c r="R16" s="258"/>
      <c r="S16" s="2" t="s">
        <v>230</v>
      </c>
      <c r="Y16" s="266">
        <f>Sheet1!B27</f>
        <v>0</v>
      </c>
      <c r="Z16" s="266"/>
      <c r="AA16" s="266"/>
      <c r="AB16" s="266"/>
      <c r="AC16" s="266"/>
      <c r="AD16" s="266"/>
      <c r="AE16" s="266"/>
      <c r="AF16" s="266"/>
      <c r="AG16" s="266"/>
      <c r="AH16" s="266"/>
      <c r="AI16" s="266"/>
      <c r="AJ16" s="266"/>
      <c r="AK16" s="138"/>
      <c r="AL16" s="138"/>
      <c r="AM16" s="138"/>
      <c r="AN16" s="138"/>
      <c r="AO16" s="138"/>
      <c r="AP16" s="138"/>
      <c r="AQ16" s="138"/>
    </row>
    <row r="17" spans="1:43" hidden="1">
      <c r="A17" s="19"/>
      <c r="B17" s="2" t="s">
        <v>227</v>
      </c>
      <c r="F17" s="258">
        <f>Sheet1!B28</f>
        <v>0</v>
      </c>
      <c r="G17" s="258"/>
      <c r="H17" s="258"/>
      <c r="I17" s="258"/>
      <c r="J17" s="258"/>
      <c r="K17" s="258"/>
      <c r="L17" s="258"/>
      <c r="M17" s="258"/>
      <c r="N17" s="258"/>
      <c r="O17" s="258"/>
      <c r="P17" s="258"/>
      <c r="Q17" s="258"/>
      <c r="R17" s="258"/>
      <c r="S17" s="2" t="s">
        <v>231</v>
      </c>
      <c r="Y17" s="266">
        <f>Sheet1!B29</f>
        <v>0</v>
      </c>
      <c r="Z17" s="266"/>
      <c r="AA17" s="266"/>
      <c r="AB17" s="266"/>
      <c r="AC17" s="266"/>
      <c r="AD17" s="266"/>
      <c r="AE17" s="266"/>
      <c r="AF17" s="266"/>
      <c r="AG17" s="266"/>
      <c r="AH17" s="266"/>
      <c r="AI17" s="266"/>
      <c r="AJ17" s="266"/>
      <c r="AK17" s="138"/>
      <c r="AL17" s="138"/>
      <c r="AM17" s="138"/>
      <c r="AN17" s="138"/>
      <c r="AO17" s="138"/>
      <c r="AP17" s="138"/>
      <c r="AQ17" s="138"/>
    </row>
    <row r="18" spans="1:43" hidden="1">
      <c r="A18" s="19"/>
      <c r="B18" s="2" t="s">
        <v>228</v>
      </c>
      <c r="F18" s="258">
        <f>Sheet1!B30</f>
        <v>0</v>
      </c>
      <c r="G18" s="258"/>
      <c r="H18" s="258"/>
      <c r="I18" s="258"/>
      <c r="J18" s="258"/>
      <c r="K18" s="258"/>
      <c r="L18" s="258"/>
      <c r="M18" s="258"/>
      <c r="N18" s="258"/>
      <c r="O18" s="258"/>
      <c r="P18" s="258"/>
      <c r="Q18" s="258"/>
      <c r="R18" s="258"/>
      <c r="S18" s="2" t="s">
        <v>224</v>
      </c>
      <c r="Y18" s="266">
        <f>Sheet1!B31</f>
        <v>0</v>
      </c>
      <c r="Z18" s="266"/>
      <c r="AA18" s="266"/>
      <c r="AB18" s="266"/>
      <c r="AC18" s="266"/>
      <c r="AD18" s="266"/>
      <c r="AE18" s="266"/>
      <c r="AF18" s="266"/>
      <c r="AG18" s="266"/>
      <c r="AH18" s="266"/>
      <c r="AI18" s="266"/>
      <c r="AJ18" s="26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7" t="s">
        <v>205</v>
      </c>
      <c r="B20" s="277"/>
      <c r="C20" s="277"/>
      <c r="D20" s="277"/>
      <c r="E20" s="277"/>
      <c r="F20" s="277"/>
      <c r="G20" s="277" t="s">
        <v>223</v>
      </c>
      <c r="H20" s="277"/>
      <c r="I20" s="277"/>
      <c r="J20" s="277"/>
      <c r="K20" s="277"/>
      <c r="L20" s="277"/>
      <c r="M20" s="277"/>
      <c r="N20" s="277"/>
      <c r="O20" s="277"/>
      <c r="P20" s="277"/>
      <c r="Q20" s="277"/>
      <c r="R20" s="277"/>
      <c r="S20" s="277"/>
      <c r="T20" s="277" t="s">
        <v>265</v>
      </c>
      <c r="U20" s="277"/>
      <c r="V20" s="277"/>
      <c r="W20" s="277"/>
      <c r="X20" s="276" t="s">
        <v>234</v>
      </c>
      <c r="Y20" s="276"/>
      <c r="Z20" s="276"/>
      <c r="AA20" s="276"/>
      <c r="AB20" s="276"/>
      <c r="AC20" s="276"/>
      <c r="AD20" s="276"/>
      <c r="AE20" s="276"/>
      <c r="AF20" s="276"/>
      <c r="AG20" s="276"/>
      <c r="AH20" s="276"/>
      <c r="AI20" s="276"/>
      <c r="AJ20" s="276"/>
      <c r="AK20" s="138"/>
      <c r="AL20" s="138"/>
      <c r="AM20" s="138"/>
      <c r="AN20" s="138"/>
      <c r="AO20" s="138"/>
      <c r="AP20" s="138"/>
      <c r="AQ20" s="138"/>
    </row>
    <row r="21" spans="1:43" ht="64.5" customHeight="1">
      <c r="A21" s="254" t="str">
        <f>IF(F9=0,"ซ่อนช่อง","จำเลยที่ 1")</f>
        <v>จำเลยที่ 1</v>
      </c>
      <c r="B21" s="254"/>
      <c r="C21" s="254"/>
      <c r="D21" s="254"/>
      <c r="E21" s="254"/>
      <c r="F21" s="254"/>
      <c r="G21" s="253" t="s">
        <v>235</v>
      </c>
      <c r="H21" s="253"/>
      <c r="I21" s="253"/>
      <c r="J21" s="253"/>
      <c r="K21" s="253"/>
      <c r="L21" s="253"/>
      <c r="M21" s="253"/>
      <c r="N21" s="253"/>
      <c r="O21" s="253"/>
      <c r="P21" s="253"/>
      <c r="Q21" s="253"/>
      <c r="R21" s="253"/>
      <c r="S21" s="253"/>
      <c r="T21" s="256" t="str">
        <f>VLOOKUP(A21,Sheet1!A11:G31,4,0)</f>
        <v>ไม่พบ</v>
      </c>
      <c r="U21" s="256"/>
      <c r="V21" s="256"/>
      <c r="W21" s="256"/>
      <c r="X21" s="257" t="str">
        <f>IF(OR(T21="ไม่พบ",T21="-"),"-",VLOOKUP(A21,Sheet1!A11:G31,5,0))</f>
        <v>-</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264</v>
      </c>
      <c r="H22" s="253"/>
      <c r="I22" s="253"/>
      <c r="J22" s="253"/>
      <c r="K22" s="253"/>
      <c r="L22" s="253"/>
      <c r="M22" s="253"/>
      <c r="N22" s="253"/>
      <c r="O22" s="253"/>
      <c r="P22" s="253"/>
      <c r="Q22" s="253"/>
      <c r="R22" s="253"/>
      <c r="S22" s="253"/>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4" t="str">
        <f>IF(Y9=0,"ซ่อนช่อง","คู่สมรสจำเลยที่ 1")</f>
        <v>คู่สมรสจำเลยที่ 1</v>
      </c>
      <c r="B23" s="254"/>
      <c r="C23" s="254"/>
      <c r="D23" s="254"/>
      <c r="E23" s="254"/>
      <c r="F23" s="254"/>
      <c r="G23" s="253" t="s">
        <v>235</v>
      </c>
      <c r="H23" s="253"/>
      <c r="I23" s="253"/>
      <c r="J23" s="253"/>
      <c r="K23" s="253"/>
      <c r="L23" s="253"/>
      <c r="M23" s="253"/>
      <c r="N23" s="253"/>
      <c r="O23" s="253"/>
      <c r="P23" s="253"/>
      <c r="Q23" s="253"/>
      <c r="R23" s="253"/>
      <c r="S23" s="253"/>
      <c r="T23" s="256" t="str">
        <f>VLOOKUP(A23,Sheet1!A11:G31,4,0)</f>
        <v>ไม่พบ</v>
      </c>
      <c r="U23" s="256"/>
      <c r="V23" s="256"/>
      <c r="W23" s="256"/>
      <c r="X23" s="257" t="str">
        <f>IF(OR(T23="ไม่พบ",T23="-"),"-",VLOOKUP(A23,Sheet1!A11:G31,5,0))</f>
        <v>-</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264</v>
      </c>
      <c r="H24" s="253"/>
      <c r="I24" s="253"/>
      <c r="J24" s="253"/>
      <c r="K24" s="253"/>
      <c r="L24" s="253"/>
      <c r="M24" s="253"/>
      <c r="N24" s="253"/>
      <c r="O24" s="253"/>
      <c r="P24" s="253"/>
      <c r="Q24" s="253"/>
      <c r="R24" s="253"/>
      <c r="S24" s="253"/>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90" customHeight="1">
      <c r="A25" s="254" t="str">
        <f>IF(F10=0,"ซ่อนช่อง","จำเลยที่ 2")</f>
        <v>จำเลยที่ 2</v>
      </c>
      <c r="B25" s="254"/>
      <c r="C25" s="254"/>
      <c r="D25" s="254"/>
      <c r="E25" s="254"/>
      <c r="F25" s="254"/>
      <c r="G25" s="265" t="s">
        <v>235</v>
      </c>
      <c r="H25" s="265"/>
      <c r="I25" s="265"/>
      <c r="J25" s="265"/>
      <c r="K25" s="265"/>
      <c r="L25" s="265"/>
      <c r="M25" s="265"/>
      <c r="N25" s="265"/>
      <c r="O25" s="265"/>
      <c r="P25" s="265"/>
      <c r="Q25" s="265"/>
      <c r="R25" s="265"/>
      <c r="S25" s="265"/>
      <c r="T25" s="267" t="str">
        <f>VLOOKUP(A25,Sheet1!A11:G31,4,0)</f>
        <v>พบ</v>
      </c>
      <c r="U25" s="268"/>
      <c r="V25" s="268"/>
      <c r="W25" s="269"/>
      <c r="X25" s="270">
        <f>IF(OR(T25="ไม่พบ",T25="-"),"-",VLOOKUP(A25,Sheet1!A11:G31,5,0))</f>
        <v>0</v>
      </c>
      <c r="Y25" s="271"/>
      <c r="Z25" s="271"/>
      <c r="AA25" s="271"/>
      <c r="AB25" s="271"/>
      <c r="AC25" s="271"/>
      <c r="AD25" s="271"/>
      <c r="AE25" s="271"/>
      <c r="AF25" s="271"/>
      <c r="AG25" s="271"/>
      <c r="AH25" s="271"/>
      <c r="AI25" s="271"/>
      <c r="AJ25" s="272"/>
      <c r="AK25" s="138"/>
      <c r="AL25" s="138"/>
      <c r="AM25" s="138"/>
      <c r="AN25" s="138"/>
      <c r="AO25" s="138"/>
      <c r="AP25" s="138"/>
      <c r="AQ25" s="138"/>
    </row>
    <row r="26" spans="1:43" ht="21.75" customHeight="1">
      <c r="A26" s="254"/>
      <c r="B26" s="254"/>
      <c r="C26" s="254"/>
      <c r="D26" s="254"/>
      <c r="E26" s="254"/>
      <c r="F26" s="254"/>
      <c r="G26" s="253" t="s">
        <v>264</v>
      </c>
      <c r="H26" s="253"/>
      <c r="I26" s="253"/>
      <c r="J26" s="253"/>
      <c r="K26" s="253"/>
      <c r="L26" s="253"/>
      <c r="M26" s="253"/>
      <c r="N26" s="253"/>
      <c r="O26" s="253"/>
      <c r="P26" s="253"/>
      <c r="Q26" s="253"/>
      <c r="R26" s="253"/>
      <c r="S26" s="253"/>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8" customHeight="1">
      <c r="A27" s="254" t="str">
        <f>IF(Y10=0,"ซ่อนช่อง","คู่สมรสจำเลยที่ 2")</f>
        <v>คู่สมรสจำเลยที่ 2</v>
      </c>
      <c r="B27" s="254"/>
      <c r="C27" s="254"/>
      <c r="D27" s="254"/>
      <c r="E27" s="254"/>
      <c r="F27" s="254"/>
      <c r="G27" s="265" t="s">
        <v>235</v>
      </c>
      <c r="H27" s="265"/>
      <c r="I27" s="265"/>
      <c r="J27" s="265"/>
      <c r="K27" s="265"/>
      <c r="L27" s="265"/>
      <c r="M27" s="265"/>
      <c r="N27" s="265"/>
      <c r="O27" s="265"/>
      <c r="P27" s="265"/>
      <c r="Q27" s="265"/>
      <c r="R27" s="265"/>
      <c r="S27" s="265"/>
      <c r="T27" s="256" t="str">
        <f>VLOOKUP(A27,Sheet1!A11:G31,4,0)</f>
        <v>ไม่พบ</v>
      </c>
      <c r="U27" s="256"/>
      <c r="V27" s="256"/>
      <c r="W27" s="256"/>
      <c r="X27" s="257" t="str">
        <f>IF(OR(T27="ไม่พบ",T27="-"),"-",VLOOKUP(A27,Sheet1!A11:G31,5,0))</f>
        <v>-</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264</v>
      </c>
      <c r="H28" s="253"/>
      <c r="I28" s="253"/>
      <c r="J28" s="253"/>
      <c r="K28" s="253"/>
      <c r="L28" s="253"/>
      <c r="M28" s="253"/>
      <c r="N28" s="253"/>
      <c r="O28" s="253"/>
      <c r="P28" s="253"/>
      <c r="Q28" s="253"/>
      <c r="R28" s="253"/>
      <c r="S28" s="253"/>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235</v>
      </c>
      <c r="H29" s="253"/>
      <c r="I29" s="253"/>
      <c r="J29" s="253"/>
      <c r="K29" s="253"/>
      <c r="L29" s="253"/>
      <c r="M29" s="253"/>
      <c r="N29" s="253"/>
      <c r="O29" s="253"/>
      <c r="P29" s="253"/>
      <c r="Q29" s="253"/>
      <c r="R29" s="253"/>
      <c r="S29" s="253"/>
      <c r="T29" s="256" t="str">
        <f>VLOOKUP(A29,Sheet1!A11:G31,4,0)</f>
        <v>ไม่พบ</v>
      </c>
      <c r="U29" s="256"/>
      <c r="V29" s="256"/>
      <c r="W29" s="256"/>
      <c r="X29" s="257" t="str">
        <f>IF(OR(T29="ไม่พบ",T29="-"),"-",VLOOKUP(A29,Sheet1!A11:G31,5,0))</f>
        <v>-</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264</v>
      </c>
      <c r="H30" s="253"/>
      <c r="I30" s="253"/>
      <c r="J30" s="253"/>
      <c r="K30" s="253"/>
      <c r="L30" s="253"/>
      <c r="M30" s="253"/>
      <c r="N30" s="253"/>
      <c r="O30" s="253"/>
      <c r="P30" s="253"/>
      <c r="Q30" s="253"/>
      <c r="R30" s="253"/>
      <c r="S30" s="253"/>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คู่สมรสจำเลยที่ 3</v>
      </c>
      <c r="B31" s="254"/>
      <c r="C31" s="254"/>
      <c r="D31" s="254"/>
      <c r="E31" s="254"/>
      <c r="F31" s="254"/>
      <c r="G31" s="253" t="s">
        <v>235</v>
      </c>
      <c r="H31" s="253"/>
      <c r="I31" s="253"/>
      <c r="J31" s="253"/>
      <c r="K31" s="253"/>
      <c r="L31" s="253"/>
      <c r="M31" s="253"/>
      <c r="N31" s="253"/>
      <c r="O31" s="253"/>
      <c r="P31" s="253"/>
      <c r="Q31" s="253"/>
      <c r="R31" s="253"/>
      <c r="S31" s="253"/>
      <c r="T31" s="256" t="str">
        <f>VLOOKUP(A31,Sheet1!A11:G31,4,0)</f>
        <v>-</v>
      </c>
      <c r="U31" s="256"/>
      <c r="V31" s="256"/>
      <c r="W31" s="256"/>
      <c r="X31" s="257" t="str">
        <f>IF(OR(T31="ไม่พบ",T31="-"),"-",VLOOKUP(A31,Sheet1!A11:G31,5,0))</f>
        <v>-</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264</v>
      </c>
      <c r="H32" s="253"/>
      <c r="I32" s="253"/>
      <c r="J32" s="253"/>
      <c r="K32" s="253"/>
      <c r="L32" s="253"/>
      <c r="M32" s="253"/>
      <c r="N32" s="253"/>
      <c r="O32" s="253"/>
      <c r="P32" s="253"/>
      <c r="Q32" s="253"/>
      <c r="R32" s="253"/>
      <c r="S32" s="253"/>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235</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264</v>
      </c>
      <c r="H34" s="253"/>
      <c r="I34" s="253"/>
      <c r="J34" s="253"/>
      <c r="K34" s="253"/>
      <c r="L34" s="253"/>
      <c r="M34" s="253"/>
      <c r="N34" s="253"/>
      <c r="O34" s="253"/>
      <c r="P34" s="253"/>
      <c r="Q34" s="253"/>
      <c r="R34" s="253"/>
      <c r="S34" s="253"/>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235</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264</v>
      </c>
      <c r="H36" s="253"/>
      <c r="I36" s="253"/>
      <c r="J36" s="253"/>
      <c r="K36" s="253"/>
      <c r="L36" s="253"/>
      <c r="M36" s="253"/>
      <c r="N36" s="253"/>
      <c r="O36" s="253"/>
      <c r="P36" s="253"/>
      <c r="Q36" s="253"/>
      <c r="R36" s="253"/>
      <c r="S36" s="253"/>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235</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264</v>
      </c>
      <c r="H38" s="253"/>
      <c r="I38" s="253"/>
      <c r="J38" s="253"/>
      <c r="K38" s="253"/>
      <c r="L38" s="253"/>
      <c r="M38" s="253"/>
      <c r="N38" s="253"/>
      <c r="O38" s="253"/>
      <c r="P38" s="253"/>
      <c r="Q38" s="253"/>
      <c r="R38" s="253"/>
      <c r="S38" s="253"/>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235</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264</v>
      </c>
      <c r="H40" s="253"/>
      <c r="I40" s="253"/>
      <c r="J40" s="253"/>
      <c r="K40" s="253"/>
      <c r="L40" s="253"/>
      <c r="M40" s="253"/>
      <c r="N40" s="253"/>
      <c r="O40" s="253"/>
      <c r="P40" s="253"/>
      <c r="Q40" s="253"/>
      <c r="R40" s="253"/>
      <c r="S40" s="253"/>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235</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264</v>
      </c>
      <c r="H42" s="253"/>
      <c r="I42" s="253"/>
      <c r="J42" s="253"/>
      <c r="K42" s="253"/>
      <c r="L42" s="253"/>
      <c r="M42" s="253"/>
      <c r="N42" s="253"/>
      <c r="O42" s="253"/>
      <c r="P42" s="253"/>
      <c r="Q42" s="253"/>
      <c r="R42" s="253"/>
      <c r="S42" s="253"/>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235</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264</v>
      </c>
      <c r="H44" s="253"/>
      <c r="I44" s="253"/>
      <c r="J44" s="253"/>
      <c r="K44" s="253"/>
      <c r="L44" s="253"/>
      <c r="M44" s="253"/>
      <c r="N44" s="253"/>
      <c r="O44" s="253"/>
      <c r="P44" s="253"/>
      <c r="Q44" s="253"/>
      <c r="R44" s="253"/>
      <c r="S44" s="253"/>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235</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264</v>
      </c>
      <c r="H46" s="253"/>
      <c r="I46" s="253"/>
      <c r="J46" s="253"/>
      <c r="K46" s="253"/>
      <c r="L46" s="253"/>
      <c r="M46" s="253"/>
      <c r="N46" s="253"/>
      <c r="O46" s="253"/>
      <c r="P46" s="253"/>
      <c r="Q46" s="253"/>
      <c r="R46" s="253"/>
      <c r="S46" s="253"/>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235</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264</v>
      </c>
      <c r="H48" s="253"/>
      <c r="I48" s="253"/>
      <c r="J48" s="253"/>
      <c r="K48" s="253"/>
      <c r="L48" s="253"/>
      <c r="M48" s="253"/>
      <c r="N48" s="253"/>
      <c r="O48" s="253"/>
      <c r="P48" s="253"/>
      <c r="Q48" s="253"/>
      <c r="R48" s="253"/>
      <c r="S48" s="253"/>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4" t="str">
        <f>IF(F16=0,"ซ่อนช่อง","จำเลยที่ 8")</f>
        <v>ซ่อนช่อง</v>
      </c>
      <c r="B49" s="254"/>
      <c r="C49" s="254"/>
      <c r="D49" s="254"/>
      <c r="E49" s="254"/>
      <c r="F49" s="254"/>
      <c r="G49" s="253" t="s">
        <v>235</v>
      </c>
      <c r="H49" s="253"/>
      <c r="I49" s="253"/>
      <c r="J49" s="253"/>
      <c r="K49" s="253"/>
      <c r="L49" s="253"/>
      <c r="M49" s="253"/>
      <c r="N49" s="253"/>
      <c r="O49" s="253"/>
      <c r="P49" s="253"/>
      <c r="Q49" s="253"/>
      <c r="R49" s="253"/>
      <c r="S49" s="253"/>
      <c r="T49" s="256" t="e">
        <f>VLOOKUP(A49,Sheet1!A11:G31,4,0)</f>
        <v>#N/A</v>
      </c>
      <c r="U49" s="256"/>
      <c r="V49" s="256"/>
      <c r="W49" s="256"/>
      <c r="X49" s="257" t="e">
        <f>IF(OR(T49="ไม่พบ",T49="-"),"-",VLOOKUP(A49,Sheet1!A11:G31,5,0))</f>
        <v>#N/A</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264</v>
      </c>
      <c r="H50" s="253"/>
      <c r="I50" s="253"/>
      <c r="J50" s="253"/>
      <c r="K50" s="253"/>
      <c r="L50" s="253"/>
      <c r="M50" s="253"/>
      <c r="N50" s="253"/>
      <c r="O50" s="253"/>
      <c r="P50" s="253"/>
      <c r="Q50" s="253"/>
      <c r="R50" s="253"/>
      <c r="S50" s="253"/>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235</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264</v>
      </c>
      <c r="H52" s="253"/>
      <c r="I52" s="253"/>
      <c r="J52" s="253"/>
      <c r="K52" s="253"/>
      <c r="L52" s="253"/>
      <c r="M52" s="253"/>
      <c r="N52" s="253"/>
      <c r="O52" s="253"/>
      <c r="P52" s="253"/>
      <c r="Q52" s="253"/>
      <c r="R52" s="253"/>
      <c r="S52" s="253"/>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235</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264</v>
      </c>
      <c r="H54" s="253"/>
      <c r="I54" s="253"/>
      <c r="J54" s="253"/>
      <c r="K54" s="253"/>
      <c r="L54" s="253"/>
      <c r="M54" s="253"/>
      <c r="N54" s="253"/>
      <c r="O54" s="253"/>
      <c r="P54" s="253"/>
      <c r="Q54" s="253"/>
      <c r="R54" s="253"/>
      <c r="S54" s="253"/>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235</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264</v>
      </c>
      <c r="H56" s="253"/>
      <c r="I56" s="253"/>
      <c r="J56" s="253"/>
      <c r="K56" s="253"/>
      <c r="L56" s="253"/>
      <c r="M56" s="253"/>
      <c r="N56" s="253"/>
      <c r="O56" s="253"/>
      <c r="P56" s="253"/>
      <c r="Q56" s="253"/>
      <c r="R56" s="253"/>
      <c r="S56" s="253"/>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235</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264</v>
      </c>
      <c r="H58" s="253"/>
      <c r="I58" s="253"/>
      <c r="J58" s="253"/>
      <c r="K58" s="253"/>
      <c r="L58" s="253"/>
      <c r="M58" s="253"/>
      <c r="N58" s="253"/>
      <c r="O58" s="253"/>
      <c r="P58" s="253"/>
      <c r="Q58" s="253"/>
      <c r="R58" s="253"/>
      <c r="S58" s="253"/>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235</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264</v>
      </c>
      <c r="H60" s="253"/>
      <c r="I60" s="253"/>
      <c r="J60" s="253"/>
      <c r="K60" s="253"/>
      <c r="L60" s="253"/>
      <c r="M60" s="253"/>
      <c r="N60" s="253"/>
      <c r="O60" s="253"/>
      <c r="P60" s="253"/>
      <c r="Q60" s="253"/>
      <c r="R60" s="253"/>
      <c r="S60" s="253"/>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6" t="str">
        <f>IF(Sheet1!B33&lt;&gt;"","เห็นควรยึด","")</f>
        <v>เห็นควรยึด</v>
      </c>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6"/>
      <c r="AE62" s="266"/>
      <c r="AF62" s="266"/>
      <c r="AG62" s="266"/>
      <c r="AH62" s="266"/>
      <c r="AI62" s="266"/>
      <c r="AJ62" s="138"/>
      <c r="AK62" s="138"/>
      <c r="AL62" s="138"/>
      <c r="AM62" s="138"/>
      <c r="AN62" s="138"/>
      <c r="AO62" s="138"/>
      <c r="AP62" s="138"/>
      <c r="AQ62" s="138"/>
    </row>
    <row r="63" spans="1:43">
      <c r="A63" s="19"/>
      <c r="B63" s="137"/>
      <c r="F63" s="266" t="str">
        <f>IF(Sheet1!B33&lt;&gt;"",Sheet1!B33,"")</f>
        <v xml:space="preserve">โฉนดที่ดินเลขที่ 21092 หน้าสำรวจ 718 เลขที่ดิน 236 ต.ท่ากว้าง อ.สารภี จ.เชียงใหม่ </v>
      </c>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6"/>
      <c r="AE63" s="266"/>
      <c r="AF63" s="266"/>
      <c r="AG63" s="266"/>
      <c r="AH63" s="266"/>
      <c r="AI63" s="266"/>
      <c r="AJ63" s="138"/>
      <c r="AK63" s="138"/>
      <c r="AL63" s="138"/>
      <c r="AM63" s="138"/>
      <c r="AN63" s="138"/>
      <c r="AO63" s="138"/>
      <c r="AP63" s="138"/>
      <c r="AQ63" s="138"/>
    </row>
    <row r="64" spans="1:43">
      <c r="A64" s="19"/>
      <c r="B64" s="137"/>
      <c r="F64" s="266" t="str">
        <f>IF(Sheet1!B33&lt;&gt;"",CONCATENATE(Sheet1!D33,"  ",IF(Sheet1!E33="ไม่พบ",Sheet1!E33,CONCATENATE(TEXT(Sheet1!E33,"#,##")," บาท ไม่รวมสิ่งปลูกสร้าง"))),"")</f>
        <v>ราคาประเมิน   บาท ไม่รวมสิ่งปลูกสร้าง</v>
      </c>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c r="AG64" s="266"/>
      <c r="AH64" s="266"/>
      <c r="AI64" s="26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zoomScaleNormal="100" workbookViewId="0">
      <selection activeCell="A12" sqref="A12:AQ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3"/>
      <c r="T1" s="283"/>
      <c r="U1" s="283"/>
      <c r="V1" s="283"/>
      <c r="W1" s="283"/>
      <c r="X1" s="283"/>
      <c r="Y1" s="283"/>
      <c r="AQ1" s="198" t="s">
        <v>293</v>
      </c>
      <c r="AR1" s="198"/>
    </row>
    <row r="2" spans="1:48" ht="10.5" customHeight="1">
      <c r="S2" s="140"/>
      <c r="T2" s="140"/>
      <c r="U2" s="140"/>
      <c r="V2" s="140"/>
      <c r="W2" s="140"/>
      <c r="X2" s="140"/>
      <c r="Y2" s="140"/>
      <c r="AQ2" s="198"/>
      <c r="AR2" s="198"/>
    </row>
    <row r="3" spans="1:48">
      <c r="O3" s="2" t="s">
        <v>269</v>
      </c>
      <c r="Q3" s="188"/>
      <c r="R3" s="288" t="s">
        <v>270</v>
      </c>
      <c r="S3" s="288"/>
      <c r="T3" s="288"/>
      <c r="U3" s="288"/>
      <c r="V3" s="288"/>
      <c r="W3" s="288"/>
      <c r="X3" s="288"/>
      <c r="Y3" s="288"/>
      <c r="Z3" s="288"/>
      <c r="AA3" s="288"/>
      <c r="AB3" s="288"/>
      <c r="AC3" s="288"/>
      <c r="AD3" s="288"/>
    </row>
    <row r="4" spans="1:48">
      <c r="A4" s="283" t="s">
        <v>267</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283"/>
      <c r="AM4" s="283"/>
      <c r="AN4" s="283"/>
      <c r="AO4" s="283"/>
      <c r="AP4" s="283"/>
      <c r="AQ4" s="283"/>
      <c r="AR4" s="140"/>
    </row>
    <row r="5" spans="1:48">
      <c r="M5" s="2" t="s">
        <v>271</v>
      </c>
      <c r="P5" s="273"/>
      <c r="Q5" s="273"/>
      <c r="R5" s="273"/>
      <c r="S5" s="273"/>
      <c r="T5" s="273"/>
      <c r="U5" s="273"/>
      <c r="V5" s="273"/>
      <c r="W5" s="273"/>
      <c r="X5" s="273"/>
      <c r="Y5" s="273"/>
      <c r="Z5" s="273"/>
      <c r="AA5" s="273"/>
      <c r="AB5" s="273"/>
      <c r="AC5" s="273"/>
      <c r="AD5" s="273"/>
      <c r="AE5" s="273"/>
    </row>
    <row r="6" spans="1:48">
      <c r="AC6" s="143" t="s">
        <v>268</v>
      </c>
      <c r="AD6" s="273" t="s">
        <v>338</v>
      </c>
      <c r="AE6" s="273"/>
      <c r="AF6" s="273"/>
      <c r="AG6" s="273"/>
      <c r="AH6" s="273"/>
      <c r="AI6" s="273"/>
      <c r="AJ6" s="273"/>
      <c r="AK6" s="273"/>
      <c r="AL6" s="273"/>
      <c r="AM6" s="273"/>
      <c r="AN6" s="273"/>
      <c r="AO6" s="273"/>
      <c r="AP6" s="273"/>
      <c r="AQ6" s="273"/>
      <c r="AR6" s="140"/>
    </row>
    <row r="7" spans="1:48">
      <c r="X7" s="143" t="s">
        <v>62</v>
      </c>
      <c r="Y7" s="273"/>
      <c r="Z7" s="273"/>
      <c r="AA7" s="283" t="s">
        <v>272</v>
      </c>
      <c r="AB7" s="283"/>
      <c r="AC7" s="283"/>
      <c r="AD7" s="280"/>
      <c r="AE7" s="280"/>
      <c r="AF7" s="280"/>
      <c r="AG7" s="280"/>
      <c r="AH7" s="280"/>
      <c r="AI7" s="280"/>
      <c r="AJ7" s="289" t="s">
        <v>273</v>
      </c>
      <c r="AK7" s="289"/>
      <c r="AL7" s="289"/>
      <c r="AM7" s="289"/>
      <c r="AN7" s="289"/>
      <c r="AO7" s="280">
        <v>2567</v>
      </c>
      <c r="AP7" s="280"/>
      <c r="AQ7" s="280"/>
      <c r="AR7" s="140"/>
    </row>
    <row r="8" spans="1:48">
      <c r="D8" s="2" t="s">
        <v>274</v>
      </c>
      <c r="G8" s="275" t="s">
        <v>275</v>
      </c>
      <c r="H8" s="275"/>
      <c r="I8" s="275"/>
      <c r="J8" s="275"/>
      <c r="K8" s="275"/>
      <c r="L8" s="275"/>
      <c r="M8" s="275"/>
      <c r="N8" s="275"/>
      <c r="O8" s="275"/>
      <c r="P8" s="275"/>
      <c r="Q8" s="275"/>
      <c r="R8" s="275"/>
      <c r="S8" s="275"/>
      <c r="T8" s="275"/>
      <c r="U8" s="275"/>
      <c r="V8" s="275"/>
      <c r="W8" s="275"/>
      <c r="X8" s="275"/>
      <c r="Y8" s="275"/>
      <c r="Z8" s="275"/>
      <c r="AA8" s="275"/>
      <c r="AB8" s="283" t="s">
        <v>276</v>
      </c>
      <c r="AC8" s="283"/>
      <c r="AD8" s="283"/>
      <c r="AE8" s="283"/>
      <c r="AF8" s="273">
        <f>Sheet1!D8</f>
        <v>42</v>
      </c>
      <c r="AG8" s="273"/>
      <c r="AH8" s="273"/>
      <c r="AI8" s="273"/>
      <c r="AL8" s="143" t="s">
        <v>277</v>
      </c>
      <c r="AM8" s="273" t="s">
        <v>278</v>
      </c>
      <c r="AN8" s="273"/>
      <c r="AO8" s="273"/>
      <c r="AP8" s="273"/>
      <c r="AQ8" s="273"/>
      <c r="AR8" s="140"/>
    </row>
    <row r="9" spans="1:48">
      <c r="H9" s="2" t="str">
        <f>CONCATENATE("( โดย ",Sheet1!B8," (",TEXT(Sheet1!F8,"[$-,100]0-0000-00000-00-0"),") แทน )")</f>
        <v>( โดย นายอัครชัย จันทร์ขอนแก่น (3-5603-00285-73-6) แทน )</v>
      </c>
      <c r="I9" s="189"/>
      <c r="J9" s="189"/>
    </row>
    <row r="10" spans="1:48">
      <c r="A10" s="283" t="s">
        <v>281</v>
      </c>
      <c r="B10" s="283"/>
      <c r="C10" s="283"/>
      <c r="D10" s="273" t="s">
        <v>278</v>
      </c>
      <c r="E10" s="273"/>
      <c r="F10" s="273"/>
      <c r="G10" s="273"/>
      <c r="H10" s="273"/>
      <c r="I10" s="283" t="s">
        <v>283</v>
      </c>
      <c r="J10" s="283"/>
      <c r="K10" s="283"/>
      <c r="L10" s="283"/>
      <c r="M10" s="283"/>
      <c r="N10" s="273">
        <v>470</v>
      </c>
      <c r="O10" s="273"/>
      <c r="P10" s="273"/>
      <c r="Q10" s="273"/>
      <c r="R10" s="283" t="s">
        <v>284</v>
      </c>
      <c r="S10" s="283"/>
      <c r="T10" s="273" t="s">
        <v>152</v>
      </c>
      <c r="U10" s="273"/>
      <c r="V10" s="273"/>
      <c r="W10" s="273"/>
      <c r="X10" s="283" t="s">
        <v>285</v>
      </c>
      <c r="Y10" s="283"/>
      <c r="Z10" s="273" t="s">
        <v>287</v>
      </c>
      <c r="AA10" s="273"/>
      <c r="AB10" s="273"/>
      <c r="AC10" s="273"/>
      <c r="AD10" s="273"/>
      <c r="AE10" s="273"/>
      <c r="AF10" s="273"/>
      <c r="AG10" s="273"/>
      <c r="AH10" s="283" t="s">
        <v>286</v>
      </c>
      <c r="AI10" s="283"/>
      <c r="AJ10" s="283"/>
      <c r="AK10" s="283"/>
      <c r="AL10" s="273" t="s">
        <v>152</v>
      </c>
      <c r="AM10" s="273"/>
      <c r="AN10" s="273"/>
      <c r="AO10" s="273"/>
      <c r="AP10" s="273"/>
      <c r="AQ10" s="273"/>
      <c r="AR10" s="140"/>
    </row>
    <row r="11" spans="1:48">
      <c r="A11" s="2" t="s">
        <v>282</v>
      </c>
      <c r="F11" s="273" t="s">
        <v>290</v>
      </c>
      <c r="G11" s="273"/>
      <c r="H11" s="273"/>
      <c r="I11" s="273"/>
      <c r="J11" s="273"/>
      <c r="K11" s="273"/>
      <c r="L11" s="283" t="s">
        <v>288</v>
      </c>
      <c r="M11" s="283"/>
      <c r="N11" s="283"/>
      <c r="O11" s="283"/>
      <c r="P11" s="273" t="s">
        <v>349</v>
      </c>
      <c r="Q11" s="273"/>
      <c r="R11" s="273"/>
      <c r="S11" s="273"/>
      <c r="T11" s="273"/>
      <c r="U11" s="273"/>
      <c r="V11" s="273"/>
      <c r="W11" s="273"/>
      <c r="X11" s="283" t="s">
        <v>289</v>
      </c>
      <c r="Y11" s="283"/>
      <c r="Z11" s="283"/>
      <c r="AA11" s="280" t="s">
        <v>294</v>
      </c>
      <c r="AB11" s="280"/>
      <c r="AC11" s="280"/>
      <c r="AD11" s="280"/>
      <c r="AE11" s="280"/>
      <c r="AF11" s="280"/>
      <c r="AG11" s="280"/>
      <c r="AH11" s="283" t="s">
        <v>291</v>
      </c>
      <c r="AI11" s="283"/>
      <c r="AJ11" s="273" t="s">
        <v>295</v>
      </c>
      <c r="AK11" s="273"/>
      <c r="AL11" s="273"/>
      <c r="AM11" s="273"/>
      <c r="AN11" s="273"/>
      <c r="AO11" s="273"/>
      <c r="AP11" s="273"/>
      <c r="AQ11" s="273"/>
      <c r="AR11" s="140"/>
    </row>
    <row r="12" spans="1:48">
      <c r="A12" s="284"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4"/>
      <c r="C12" s="284"/>
      <c r="D12" s="284"/>
      <c r="E12" s="284"/>
      <c r="F12" s="284"/>
      <c r="G12" s="284"/>
      <c r="H12" s="284"/>
      <c r="I12" s="284"/>
      <c r="J12" s="284"/>
      <c r="K12" s="284"/>
      <c r="L12" s="284"/>
      <c r="M12" s="284"/>
      <c r="N12" s="284"/>
      <c r="O12" s="284"/>
      <c r="P12" s="284"/>
      <c r="Q12" s="284"/>
      <c r="R12" s="284"/>
      <c r="S12" s="284"/>
      <c r="T12" s="284"/>
      <c r="U12" s="284"/>
      <c r="V12" s="284"/>
      <c r="W12" s="284"/>
      <c r="X12" s="284"/>
      <c r="Y12" s="284"/>
      <c r="Z12" s="284"/>
      <c r="AA12" s="284"/>
      <c r="AB12" s="284"/>
      <c r="AC12" s="284"/>
      <c r="AD12" s="284"/>
      <c r="AE12" s="284"/>
      <c r="AF12" s="284"/>
      <c r="AG12" s="284"/>
      <c r="AH12" s="284"/>
      <c r="AI12" s="284"/>
      <c r="AJ12" s="284"/>
      <c r="AK12" s="284"/>
      <c r="AL12" s="284"/>
      <c r="AM12" s="284"/>
      <c r="AN12" s="284"/>
      <c r="AO12" s="284"/>
      <c r="AP12" s="284"/>
      <c r="AQ12" s="284"/>
      <c r="AR12" s="187"/>
      <c r="AS12" s="196" t="s">
        <v>268</v>
      </c>
    </row>
    <row r="13" spans="1:48">
      <c r="A13" s="284"/>
      <c r="B13" s="284"/>
      <c r="C13" s="284"/>
      <c r="D13" s="284"/>
      <c r="E13" s="284"/>
      <c r="F13" s="284"/>
      <c r="G13" s="284"/>
      <c r="H13" s="284"/>
      <c r="I13" s="284"/>
      <c r="J13" s="284"/>
      <c r="K13" s="284"/>
      <c r="L13" s="284"/>
      <c r="M13" s="284"/>
      <c r="N13" s="284"/>
      <c r="O13" s="284"/>
      <c r="P13" s="284"/>
      <c r="Q13" s="284"/>
      <c r="R13" s="284"/>
      <c r="S13" s="284"/>
      <c r="T13" s="284"/>
      <c r="U13" s="284"/>
      <c r="V13" s="284"/>
      <c r="W13" s="284"/>
      <c r="X13" s="284"/>
      <c r="Y13" s="284"/>
      <c r="Z13" s="284"/>
      <c r="AA13" s="284"/>
      <c r="AB13" s="284"/>
      <c r="AC13" s="284"/>
      <c r="AD13" s="284"/>
      <c r="AE13" s="284"/>
      <c r="AF13" s="284"/>
      <c r="AG13" s="284"/>
      <c r="AH13" s="284"/>
      <c r="AI13" s="284"/>
      <c r="AJ13" s="284"/>
      <c r="AK13" s="284"/>
      <c r="AL13" s="284"/>
      <c r="AM13" s="284"/>
      <c r="AN13" s="284"/>
      <c r="AO13" s="284"/>
      <c r="AP13" s="284"/>
      <c r="AQ13" s="284"/>
      <c r="AR13" s="187"/>
      <c r="AS13" s="281" t="s">
        <v>339</v>
      </c>
      <c r="AT13" s="282"/>
    </row>
    <row r="14" spans="1:48">
      <c r="A14" s="284"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ผบE668/2565 ในคดีหมายเลขแดงที่  ผบE808/2565 ลว.19 พฤษภาคม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4"/>
      <c r="C14" s="284"/>
      <c r="D14" s="284"/>
      <c r="E14" s="284"/>
      <c r="F14" s="284"/>
      <c r="G14" s="284"/>
      <c r="H14" s="284"/>
      <c r="I14" s="284"/>
      <c r="J14" s="284"/>
      <c r="K14" s="284"/>
      <c r="L14" s="284"/>
      <c r="M14" s="284"/>
      <c r="N14" s="284"/>
      <c r="O14" s="284"/>
      <c r="P14" s="284"/>
      <c r="Q14" s="284"/>
      <c r="R14" s="284"/>
      <c r="S14" s="284"/>
      <c r="T14" s="284"/>
      <c r="U14" s="284"/>
      <c r="V14" s="284"/>
      <c r="W14" s="284"/>
      <c r="X14" s="284"/>
      <c r="Y14" s="284"/>
      <c r="Z14" s="284"/>
      <c r="AA14" s="284"/>
      <c r="AB14" s="284"/>
      <c r="AC14" s="284"/>
      <c r="AD14" s="284"/>
      <c r="AE14" s="284"/>
      <c r="AF14" s="284"/>
      <c r="AG14" s="284"/>
      <c r="AH14" s="284"/>
      <c r="AI14" s="284"/>
      <c r="AJ14" s="284"/>
      <c r="AK14" s="284"/>
      <c r="AL14" s="284"/>
      <c r="AM14" s="284"/>
      <c r="AN14" s="284"/>
      <c r="AO14" s="284"/>
      <c r="AP14" s="284"/>
      <c r="AQ14" s="284"/>
      <c r="AR14" s="187"/>
    </row>
    <row r="15" spans="1:48">
      <c r="A15" s="284"/>
      <c r="B15" s="284"/>
      <c r="C15" s="284"/>
      <c r="D15" s="284"/>
      <c r="E15" s="284"/>
      <c r="F15" s="284"/>
      <c r="G15" s="284"/>
      <c r="H15" s="284"/>
      <c r="I15" s="284"/>
      <c r="J15" s="284"/>
      <c r="K15" s="284"/>
      <c r="L15" s="284"/>
      <c r="M15" s="284"/>
      <c r="N15" s="284"/>
      <c r="O15" s="284"/>
      <c r="P15" s="284"/>
      <c r="Q15" s="284"/>
      <c r="R15" s="284"/>
      <c r="S15" s="284"/>
      <c r="T15" s="284"/>
      <c r="U15" s="284"/>
      <c r="V15" s="284"/>
      <c r="W15" s="284"/>
      <c r="X15" s="284"/>
      <c r="Y15" s="284"/>
      <c r="Z15" s="284"/>
      <c r="AA15" s="284"/>
      <c r="AB15" s="284"/>
      <c r="AC15" s="284"/>
      <c r="AD15" s="284"/>
      <c r="AE15" s="284"/>
      <c r="AF15" s="284"/>
      <c r="AG15" s="284"/>
      <c r="AH15" s="284"/>
      <c r="AI15" s="284"/>
      <c r="AJ15" s="284"/>
      <c r="AK15" s="284"/>
      <c r="AL15" s="284"/>
      <c r="AM15" s="284"/>
      <c r="AN15" s="284"/>
      <c r="AO15" s="284"/>
      <c r="AP15" s="284"/>
      <c r="AQ15" s="284"/>
      <c r="AR15" s="187"/>
    </row>
    <row r="16" spans="1:48">
      <c r="A16" s="284"/>
      <c r="B16" s="284"/>
      <c r="C16" s="284"/>
      <c r="D16" s="284"/>
      <c r="E16" s="284"/>
      <c r="F16" s="284"/>
      <c r="G16" s="284"/>
      <c r="H16" s="284"/>
      <c r="I16" s="284"/>
      <c r="J16" s="284"/>
      <c r="K16" s="284"/>
      <c r="L16" s="284"/>
      <c r="M16" s="284"/>
      <c r="N16" s="284"/>
      <c r="O16" s="284"/>
      <c r="P16" s="284"/>
      <c r="Q16" s="284"/>
      <c r="R16" s="284"/>
      <c r="S16" s="284"/>
      <c r="T16" s="284"/>
      <c r="U16" s="284"/>
      <c r="V16" s="284"/>
      <c r="W16" s="284"/>
      <c r="X16" s="284"/>
      <c r="Y16" s="284"/>
      <c r="Z16" s="284"/>
      <c r="AA16" s="284"/>
      <c r="AB16" s="284"/>
      <c r="AC16" s="284"/>
      <c r="AD16" s="284"/>
      <c r="AE16" s="284"/>
      <c r="AF16" s="284"/>
      <c r="AG16" s="284"/>
      <c r="AH16" s="284"/>
      <c r="AI16" s="284"/>
      <c r="AJ16" s="284"/>
      <c r="AK16" s="284"/>
      <c r="AL16" s="284"/>
      <c r="AM16" s="284"/>
      <c r="AN16" s="284"/>
      <c r="AO16" s="284"/>
      <c r="AP16" s="284"/>
      <c r="AQ16" s="284"/>
      <c r="AR16" s="187"/>
      <c r="AS16" s="172" t="s">
        <v>292</v>
      </c>
      <c r="AT16" s="217" t="s">
        <v>336</v>
      </c>
      <c r="AU16" s="216">
        <f>COUNTIF(C17:N32,"ซ่อนช่อง")</f>
        <v>14</v>
      </c>
      <c r="AV16" s="215" t="s">
        <v>337</v>
      </c>
    </row>
    <row r="17" spans="1:45">
      <c r="A17" s="188"/>
      <c r="B17" s="188"/>
      <c r="C17" s="258" t="str">
        <f>IF(AS17="","ซ่อนช่อง",CONCATENATE("1. ",VLOOKUP(AS17,Table1[#All],2,0)))</f>
        <v>1. นางสาวขวัญชนก สร้อยเรือน</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7">
        <f>IF(AS17="","",VLOOKUP(AS17,Table1[#All],3,0))</f>
        <v>1500200163489</v>
      </c>
      <c r="AE17" s="287"/>
      <c r="AF17" s="287"/>
      <c r="AG17" s="287"/>
      <c r="AH17" s="287"/>
      <c r="AI17" s="287"/>
      <c r="AJ17" s="287"/>
      <c r="AK17" s="287"/>
      <c r="AL17" s="201"/>
      <c r="AM17" s="188"/>
      <c r="AN17" s="188"/>
      <c r="AO17" s="188"/>
      <c r="AP17" s="188"/>
      <c r="AQ17" s="188"/>
      <c r="AS17" s="197" t="s">
        <v>211</v>
      </c>
    </row>
    <row r="18" spans="1:45">
      <c r="A18" s="193"/>
      <c r="B18" s="193"/>
      <c r="C18" s="286" t="str">
        <f>IF(AS18="","ซ่อนช่อง",CONCATENATE("2. ",VLOOKUP(AS18,Table1[#All],2,0)))</f>
        <v>2. นายพีรพัฒน์ ยาสิทธิ์</v>
      </c>
      <c r="D18" s="286"/>
      <c r="E18" s="286"/>
      <c r="F18" s="286"/>
      <c r="G18" s="286"/>
      <c r="H18" s="286"/>
      <c r="I18" s="286"/>
      <c r="J18" s="286"/>
      <c r="K18" s="286"/>
      <c r="L18" s="286"/>
      <c r="M18" s="286"/>
      <c r="N18" s="286"/>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f>IF(AS18="","",VLOOKUP(AS18,Table1[#All],3,0))</f>
        <v>1501600070098</v>
      </c>
      <c r="AE18" s="285"/>
      <c r="AF18" s="285"/>
      <c r="AG18" s="285"/>
      <c r="AH18" s="285"/>
      <c r="AI18" s="285"/>
      <c r="AJ18" s="285"/>
      <c r="AK18" s="285"/>
      <c r="AL18" s="195"/>
      <c r="AM18" s="193"/>
      <c r="AN18" s="193"/>
      <c r="AO18" s="193"/>
      <c r="AP18" s="193"/>
      <c r="AQ18" s="193"/>
      <c r="AS18" s="197" t="s">
        <v>214</v>
      </c>
    </row>
    <row r="19" spans="1:45" hidden="1">
      <c r="A19" s="193"/>
      <c r="B19" s="193"/>
      <c r="C19" s="286" t="str">
        <f>IF(AS19="","ซ่อนช่อง",CONCATENATE("3. ",VLOOKUP(AS19,Table1[#All],2,0)))</f>
        <v>ซ่อนช่อง</v>
      </c>
      <c r="D19" s="286"/>
      <c r="E19" s="286"/>
      <c r="F19" s="286"/>
      <c r="G19" s="286"/>
      <c r="H19" s="286"/>
      <c r="I19" s="286"/>
      <c r="J19" s="286"/>
      <c r="K19" s="286"/>
      <c r="L19" s="286"/>
      <c r="M19" s="286"/>
      <c r="N19" s="286"/>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6" t="str">
        <f>IF(AS20="","ซ่อนช่อง",CONCATENATE("4. ",VLOOKUP(AS20,Table1[#All],2,0)))</f>
        <v>ซ่อนช่อง</v>
      </c>
      <c r="D20" s="286"/>
      <c r="E20" s="286"/>
      <c r="F20" s="286"/>
      <c r="G20" s="286"/>
      <c r="H20" s="286"/>
      <c r="I20" s="286"/>
      <c r="J20" s="286"/>
      <c r="K20" s="286"/>
      <c r="L20" s="286"/>
      <c r="M20" s="286"/>
      <c r="N20" s="286"/>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6" t="str">
        <f>IF(AS21="","ซ่อนช่อง",CONCATENATE("5. ",VLOOKUP(AS21,Table1[#All],2,0)))</f>
        <v>ซ่อนช่อง</v>
      </c>
      <c r="D21" s="286"/>
      <c r="E21" s="286"/>
      <c r="F21" s="286"/>
      <c r="G21" s="286"/>
      <c r="H21" s="286"/>
      <c r="I21" s="286"/>
      <c r="J21" s="286"/>
      <c r="K21" s="286"/>
      <c r="L21" s="286"/>
      <c r="M21" s="286"/>
      <c r="N21" s="286"/>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6" t="str">
        <f>IF(AS22="","ซ่อนช่อง",CONCATENATE("6. ",VLOOKUP(AS22,Table1[#All],2,0)))</f>
        <v>ซ่อนช่อง</v>
      </c>
      <c r="D22" s="286"/>
      <c r="E22" s="286"/>
      <c r="F22" s="286"/>
      <c r="G22" s="286"/>
      <c r="H22" s="286"/>
      <c r="I22" s="286"/>
      <c r="J22" s="286"/>
      <c r="K22" s="286"/>
      <c r="L22" s="286"/>
      <c r="M22" s="286"/>
      <c r="N22" s="286"/>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6" t="str">
        <f>IF(AS23="","ซ่อนช่อง",CONCATENATE("7. ",VLOOKUP(AS23,Table1[#All],2,0)))</f>
        <v>ซ่อนช่อง</v>
      </c>
      <c r="D23" s="286"/>
      <c r="E23" s="286"/>
      <c r="F23" s="286"/>
      <c r="G23" s="286"/>
      <c r="H23" s="286"/>
      <c r="I23" s="286"/>
      <c r="J23" s="286"/>
      <c r="K23" s="286"/>
      <c r="L23" s="286"/>
      <c r="M23" s="286"/>
      <c r="N23" s="286"/>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6" t="str">
        <f>IF(AS24="","ซ่อนช่อง",CONCATENATE("8. ",VLOOKUP(AS24,Table1[#All],2,0)))</f>
        <v>ซ่อนช่อง</v>
      </c>
      <c r="D24" s="286"/>
      <c r="E24" s="286"/>
      <c r="F24" s="286"/>
      <c r="G24" s="286"/>
      <c r="H24" s="286"/>
      <c r="I24" s="286"/>
      <c r="J24" s="286"/>
      <c r="K24" s="286"/>
      <c r="L24" s="286"/>
      <c r="M24" s="286"/>
      <c r="N24" s="286"/>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6" t="str">
        <f>IF(AS25="","ซ่อนช่อง",CONCATENATE("9. ",VLOOKUP(AS25,Table1[#All],2,0)))</f>
        <v>ซ่อนช่อง</v>
      </c>
      <c r="D25" s="286"/>
      <c r="E25" s="286"/>
      <c r="F25" s="286"/>
      <c r="G25" s="286"/>
      <c r="H25" s="286"/>
      <c r="I25" s="286"/>
      <c r="J25" s="286"/>
      <c r="K25" s="286"/>
      <c r="L25" s="286"/>
      <c r="M25" s="286"/>
      <c r="N25" s="286"/>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6" t="str">
        <f>IF(AS26="","ซ่อนช่อง",CONCATENATE("10. ",VLOOKUP(AS26,Table1[#All],2,0)))</f>
        <v>ซ่อนช่อง</v>
      </c>
      <c r="D26" s="286"/>
      <c r="E26" s="286"/>
      <c r="F26" s="286"/>
      <c r="G26" s="286"/>
      <c r="H26" s="286"/>
      <c r="I26" s="286"/>
      <c r="J26" s="286"/>
      <c r="K26" s="286"/>
      <c r="L26" s="286"/>
      <c r="M26" s="286"/>
      <c r="N26" s="286"/>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6" t="str">
        <f>IF(AS27="","ซ่อนช่อง",CONCATENATE("11. ",VLOOKUP(AS27,Table1[#All],2,0)))</f>
        <v>ซ่อนช่อง</v>
      </c>
      <c r="D27" s="286"/>
      <c r="E27" s="286"/>
      <c r="F27" s="286"/>
      <c r="G27" s="286"/>
      <c r="H27" s="286"/>
      <c r="I27" s="286"/>
      <c r="J27" s="286"/>
      <c r="K27" s="286"/>
      <c r="L27" s="286"/>
      <c r="M27" s="286"/>
      <c r="N27" s="286"/>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6" t="str">
        <f>IF(AS28="","ซ่อนช่อง",CONCATENATE("12. ",VLOOKUP(AS28,Table1[#All],2,0)))</f>
        <v>ซ่อนช่อง</v>
      </c>
      <c r="D28" s="286"/>
      <c r="E28" s="286"/>
      <c r="F28" s="286"/>
      <c r="G28" s="286"/>
      <c r="H28" s="286"/>
      <c r="I28" s="286"/>
      <c r="J28" s="286"/>
      <c r="K28" s="286"/>
      <c r="L28" s="286"/>
      <c r="M28" s="286"/>
      <c r="N28" s="286"/>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6" t="str">
        <f>IF(AS29="","ซ่อนช่อง",CONCATENATE("13. ",VLOOKUP(AS29,Table1[#All],2,0)))</f>
        <v>ซ่อนช่อง</v>
      </c>
      <c r="D29" s="286"/>
      <c r="E29" s="286"/>
      <c r="F29" s="286"/>
      <c r="G29" s="286"/>
      <c r="H29" s="286"/>
      <c r="I29" s="286"/>
      <c r="J29" s="286"/>
      <c r="K29" s="286"/>
      <c r="L29" s="286"/>
      <c r="M29" s="286"/>
      <c r="N29" s="286"/>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6" t="str">
        <f>IF(AS30="","ซ่อนช่อง",CONCATENATE("14. ",VLOOKUP(AS30,Table1[#All],2,0)))</f>
        <v>ซ่อนช่อง</v>
      </c>
      <c r="D30" s="286"/>
      <c r="E30" s="286"/>
      <c r="F30" s="286"/>
      <c r="G30" s="286"/>
      <c r="H30" s="286"/>
      <c r="I30" s="286"/>
      <c r="J30" s="286"/>
      <c r="K30" s="286"/>
      <c r="L30" s="286"/>
      <c r="M30" s="286"/>
      <c r="N30" s="286"/>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6" t="str">
        <f>IF(AS31="","ซ่อนช่อง",CONCATENATE("15. ",VLOOKUP(AS31,Table1[#All],2,0)))</f>
        <v>ซ่อนช่อง</v>
      </c>
      <c r="D31" s="286"/>
      <c r="E31" s="286"/>
      <c r="F31" s="286"/>
      <c r="G31" s="286"/>
      <c r="H31" s="286"/>
      <c r="I31" s="286"/>
      <c r="J31" s="286"/>
      <c r="K31" s="286"/>
      <c r="L31" s="286"/>
      <c r="M31" s="286"/>
      <c r="N31" s="286"/>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6" t="str">
        <f>IF(AS32="","ซ่อนช่อง",CONCATENATE("16. ",VLOOKUP(AS32,Table1[#All],2,0)))</f>
        <v>ซ่อนช่อง</v>
      </c>
      <c r="D32" s="286"/>
      <c r="E32" s="286"/>
      <c r="F32" s="286"/>
      <c r="G32" s="286"/>
      <c r="H32" s="286"/>
      <c r="I32" s="286"/>
      <c r="J32" s="286"/>
      <c r="K32" s="286"/>
      <c r="L32" s="286"/>
      <c r="M32" s="286"/>
      <c r="N32" s="286"/>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296</v>
      </c>
      <c r="G34" s="2" t="s">
        <v>297</v>
      </c>
      <c r="S34" s="188" t="s">
        <v>298</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299</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300</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300</v>
      </c>
      <c r="L37" s="188"/>
      <c r="M37" s="188"/>
      <c r="N37" s="188"/>
      <c r="O37" s="188"/>
      <c r="P37" s="188"/>
      <c r="Q37" s="188"/>
      <c r="R37" s="188"/>
      <c r="S37" s="188"/>
      <c r="T37" s="188"/>
      <c r="U37" s="188"/>
      <c r="V37" s="188"/>
      <c r="W37" s="188"/>
      <c r="X37" s="188"/>
      <c r="Y37" s="188"/>
      <c r="Z37" s="188"/>
      <c r="AA37" s="202" t="s">
        <v>301</v>
      </c>
      <c r="AB37" s="202"/>
      <c r="AC37" s="202"/>
      <c r="AD37" s="202"/>
      <c r="AE37" s="202"/>
      <c r="AF37" s="202"/>
      <c r="AG37" s="202"/>
      <c r="AH37" s="202"/>
      <c r="AI37" s="202"/>
    </row>
    <row r="38" spans="1:43">
      <c r="J38" s="2" t="s">
        <v>300</v>
      </c>
      <c r="L38" s="188"/>
      <c r="M38" s="188"/>
      <c r="N38" s="188"/>
      <c r="O38" s="188"/>
      <c r="P38" s="188"/>
      <c r="Q38" s="188"/>
      <c r="R38" s="188"/>
      <c r="S38" s="188"/>
      <c r="T38" s="188"/>
      <c r="U38" s="188"/>
      <c r="V38" s="188"/>
      <c r="W38" s="188"/>
      <c r="X38" s="188"/>
      <c r="Y38" s="188"/>
      <c r="Z38" s="188"/>
      <c r="AA38" s="202" t="s">
        <v>302</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303</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304</v>
      </c>
    </row>
    <row r="43" spans="1:43">
      <c r="A43" s="2" t="s">
        <v>305</v>
      </c>
      <c r="V43" s="2" t="s">
        <v>309</v>
      </c>
    </row>
    <row r="44" spans="1:43">
      <c r="C44" s="2" t="s">
        <v>306</v>
      </c>
    </row>
    <row r="45" spans="1:43">
      <c r="B45" s="188"/>
      <c r="C45" s="188"/>
      <c r="D45" s="188"/>
      <c r="E45" s="188"/>
      <c r="F45" s="188"/>
      <c r="G45" s="188"/>
      <c r="H45" s="188"/>
      <c r="I45" s="188"/>
    </row>
    <row r="46" spans="1:43">
      <c r="A46" s="2" t="s">
        <v>307</v>
      </c>
    </row>
    <row r="47" spans="1:43">
      <c r="A47" s="2" t="s">
        <v>308</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7" zoomScale="90" zoomScaleNormal="100" zoomScaleSheetLayoutView="90" zoomScalePageLayoutView="85" workbookViewId="0">
      <selection activeCell="AX16" sqref="AX16"/>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310</v>
      </c>
      <c r="AD2" s="188"/>
      <c r="AE2" s="188"/>
      <c r="AF2" s="188"/>
      <c r="AG2" s="188"/>
      <c r="AH2" s="188"/>
      <c r="AI2" s="188"/>
      <c r="AJ2" s="188"/>
      <c r="AK2" s="188"/>
      <c r="AL2" s="209"/>
    </row>
    <row r="3" spans="1:39">
      <c r="Z3" s="208"/>
      <c r="AA3" s="2" t="s">
        <v>311</v>
      </c>
      <c r="AD3" s="188"/>
      <c r="AE3" s="188"/>
      <c r="AF3" s="188"/>
      <c r="AG3" s="188"/>
      <c r="AH3" s="188"/>
      <c r="AI3" s="188"/>
      <c r="AJ3" s="188"/>
      <c r="AK3" s="188"/>
      <c r="AL3" s="209"/>
    </row>
    <row r="4" spans="1:39">
      <c r="Z4" s="208"/>
      <c r="AA4" s="2" t="s">
        <v>312</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2" t="s">
        <v>313</v>
      </c>
      <c r="B7" s="292"/>
      <c r="C7" s="292"/>
      <c r="D7" s="292"/>
      <c r="E7" s="292"/>
      <c r="F7" s="292"/>
      <c r="G7" s="292"/>
      <c r="H7" s="292"/>
      <c r="I7" s="292"/>
      <c r="J7" s="292"/>
      <c r="K7" s="292"/>
      <c r="L7" s="292"/>
      <c r="M7" s="292"/>
      <c r="N7" s="292"/>
      <c r="O7" s="292"/>
      <c r="P7" s="292"/>
      <c r="Q7" s="292"/>
      <c r="R7" s="292"/>
      <c r="S7" s="292"/>
      <c r="T7" s="292"/>
      <c r="U7" s="292"/>
      <c r="V7" s="292"/>
      <c r="W7" s="292"/>
      <c r="X7" s="292"/>
      <c r="Y7" s="292"/>
      <c r="Z7" s="292"/>
      <c r="AA7" s="292"/>
      <c r="AB7" s="292"/>
      <c r="AC7" s="292"/>
      <c r="AD7" s="292"/>
      <c r="AE7" s="292"/>
      <c r="AF7" s="292"/>
      <c r="AG7" s="292"/>
      <c r="AH7" s="292"/>
      <c r="AI7" s="292"/>
      <c r="AJ7" s="292"/>
      <c r="AK7" s="292"/>
      <c r="AL7" s="292"/>
      <c r="AM7" s="292"/>
    </row>
    <row r="8" spans="1:39" ht="26.4">
      <c r="A8" s="293" t="s">
        <v>314</v>
      </c>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row>
    <row r="10" spans="1:39">
      <c r="V10" s="2" t="s">
        <v>62</v>
      </c>
      <c r="X10" s="273">
        <v>21</v>
      </c>
      <c r="Y10" s="273"/>
      <c r="Z10" s="283" t="s">
        <v>272</v>
      </c>
      <c r="AA10" s="283"/>
      <c r="AB10" s="273" t="s">
        <v>354</v>
      </c>
      <c r="AC10" s="273"/>
      <c r="AD10" s="273"/>
      <c r="AE10" s="273"/>
      <c r="AF10" s="273"/>
      <c r="AG10" s="273"/>
      <c r="AH10" s="283" t="s">
        <v>315</v>
      </c>
      <c r="AI10" s="283"/>
      <c r="AJ10" s="273">
        <v>2568</v>
      </c>
      <c r="AK10" s="273"/>
      <c r="AL10" s="273"/>
      <c r="AM10" s="273"/>
    </row>
    <row r="11" spans="1:39">
      <c r="A11" s="2" t="s">
        <v>33</v>
      </c>
      <c r="D11" s="2" t="s">
        <v>316</v>
      </c>
    </row>
    <row r="12" spans="1:39">
      <c r="D12" s="2" t="s">
        <v>274</v>
      </c>
      <c r="G12" s="290" t="str">
        <f>CONCATENATE("ธนาคารออมสิน โดย ",Sheet1!B8," ผู้รับมอบอำนาจช่วง")</f>
        <v>ธนาคารออมสิน โดย นายอัครชัย จันทร์ขอนแก่น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317</v>
      </c>
      <c r="AG12" s="273">
        <f>Sheet1!D8</f>
        <v>42</v>
      </c>
      <c r="AH12" s="273"/>
      <c r="AI12" s="273"/>
      <c r="AJ12" s="2" t="s">
        <v>318</v>
      </c>
    </row>
    <row r="13" spans="1:39">
      <c r="A13" s="2" t="s">
        <v>281</v>
      </c>
      <c r="D13" s="273" t="s">
        <v>278</v>
      </c>
      <c r="E13" s="273"/>
      <c r="F13" s="273"/>
      <c r="G13" s="273"/>
      <c r="H13" s="283" t="s">
        <v>283</v>
      </c>
      <c r="I13" s="283"/>
      <c r="J13" s="283"/>
      <c r="K13" s="283"/>
      <c r="L13" s="273">
        <v>470</v>
      </c>
      <c r="M13" s="273"/>
      <c r="N13" s="273"/>
      <c r="O13" s="273"/>
      <c r="P13" s="283" t="s">
        <v>284</v>
      </c>
      <c r="Q13" s="283"/>
      <c r="R13" s="273" t="s">
        <v>152</v>
      </c>
      <c r="S13" s="273"/>
      <c r="T13" s="283" t="s">
        <v>319</v>
      </c>
      <c r="U13" s="283"/>
      <c r="V13" s="273" t="s">
        <v>152</v>
      </c>
      <c r="W13" s="273"/>
      <c r="X13" s="273"/>
      <c r="Y13" s="273"/>
      <c r="Z13" s="273"/>
      <c r="AA13" s="273"/>
      <c r="AB13" s="273"/>
      <c r="AC13" s="283" t="s">
        <v>285</v>
      </c>
      <c r="AD13" s="283"/>
      <c r="AE13" s="273" t="s">
        <v>287</v>
      </c>
      <c r="AF13" s="273"/>
      <c r="AG13" s="273"/>
      <c r="AH13" s="273"/>
      <c r="AI13" s="273"/>
      <c r="AJ13" s="273"/>
      <c r="AK13" s="273"/>
      <c r="AL13" s="273"/>
      <c r="AM13" s="273"/>
    </row>
    <row r="14" spans="1:39">
      <c r="A14" s="2" t="s">
        <v>320</v>
      </c>
      <c r="D14" s="273" t="s">
        <v>349</v>
      </c>
      <c r="E14" s="273"/>
      <c r="F14" s="273"/>
      <c r="G14" s="273"/>
      <c r="H14" s="273"/>
      <c r="I14" s="273"/>
      <c r="J14" s="273"/>
      <c r="K14" s="273"/>
      <c r="L14" s="283" t="s">
        <v>289</v>
      </c>
      <c r="M14" s="283"/>
      <c r="N14" s="283"/>
      <c r="O14" s="273" t="s">
        <v>294</v>
      </c>
      <c r="P14" s="273"/>
      <c r="Q14" s="273"/>
      <c r="R14" s="273"/>
      <c r="S14" s="273"/>
      <c r="T14" s="273"/>
      <c r="U14" s="273"/>
      <c r="V14" s="273"/>
      <c r="W14" s="273"/>
      <c r="X14" s="273"/>
      <c r="Y14" s="273"/>
      <c r="Z14" s="283" t="s">
        <v>291</v>
      </c>
      <c r="AA14" s="283"/>
      <c r="AB14" s="273" t="s">
        <v>295</v>
      </c>
      <c r="AC14" s="273"/>
      <c r="AD14" s="273"/>
      <c r="AE14" s="273"/>
      <c r="AF14" s="273"/>
      <c r="AG14" s="273"/>
      <c r="AH14" s="273"/>
      <c r="AI14" s="273"/>
      <c r="AJ14" s="273"/>
      <c r="AK14" s="273"/>
      <c r="AL14" s="273"/>
      <c r="AM14" s="273"/>
    </row>
    <row r="15" spans="1:39">
      <c r="A15" s="2" t="s">
        <v>334</v>
      </c>
    </row>
    <row r="16" spans="1:39">
      <c r="A16" s="2" t="s">
        <v>333</v>
      </c>
    </row>
    <row r="17" spans="1:40">
      <c r="A17" s="284"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ผบE668/2565 คดีหมายเลขแดงที่ ผบE808/2565 ของบุคคลดังต่อไปนี้</v>
      </c>
      <c r="B17" s="284"/>
      <c r="C17" s="284"/>
      <c r="D17" s="284"/>
      <c r="E17" s="284"/>
      <c r="F17" s="284"/>
      <c r="G17" s="284"/>
      <c r="H17" s="284"/>
      <c r="I17" s="284"/>
      <c r="J17" s="284"/>
      <c r="K17" s="284"/>
      <c r="L17" s="284"/>
      <c r="M17" s="284"/>
      <c r="N17" s="284"/>
      <c r="O17" s="284"/>
      <c r="P17" s="284"/>
      <c r="Q17" s="284"/>
      <c r="R17" s="284"/>
      <c r="S17" s="284"/>
      <c r="T17" s="284"/>
      <c r="U17" s="284"/>
      <c r="V17" s="284"/>
      <c r="W17" s="284"/>
      <c r="X17" s="284"/>
      <c r="Y17" s="284"/>
      <c r="Z17" s="284"/>
      <c r="AA17" s="284"/>
      <c r="AB17" s="284"/>
      <c r="AC17" s="284"/>
      <c r="AD17" s="284"/>
      <c r="AE17" s="284"/>
      <c r="AF17" s="284"/>
      <c r="AG17" s="284"/>
      <c r="AH17" s="284"/>
      <c r="AI17" s="284"/>
      <c r="AJ17" s="284"/>
      <c r="AK17" s="284"/>
      <c r="AL17" s="284"/>
      <c r="AM17" s="284"/>
    </row>
    <row r="18" spans="1:40">
      <c r="A18" s="284"/>
      <c r="B18" s="284"/>
      <c r="C18" s="284"/>
      <c r="D18" s="284"/>
      <c r="E18" s="284"/>
      <c r="F18" s="284"/>
      <c r="G18" s="284"/>
      <c r="H18" s="284"/>
      <c r="I18" s="284"/>
      <c r="J18" s="284"/>
      <c r="K18" s="284"/>
      <c r="L18" s="284"/>
      <c r="M18" s="284"/>
      <c r="N18" s="284"/>
      <c r="O18" s="284"/>
      <c r="P18" s="284"/>
      <c r="Q18" s="284"/>
      <c r="R18" s="284"/>
      <c r="S18" s="284"/>
      <c r="T18" s="284"/>
      <c r="U18" s="284"/>
      <c r="V18" s="284"/>
      <c r="W18" s="284"/>
      <c r="X18" s="284"/>
      <c r="Y18" s="284"/>
      <c r="Z18" s="284"/>
      <c r="AA18" s="284"/>
      <c r="AB18" s="284"/>
      <c r="AC18" s="284"/>
      <c r="AD18" s="284"/>
      <c r="AE18" s="284"/>
      <c r="AF18" s="284"/>
      <c r="AG18" s="284"/>
      <c r="AH18" s="284"/>
      <c r="AI18" s="284"/>
      <c r="AJ18" s="284"/>
      <c r="AK18" s="284"/>
      <c r="AL18" s="284"/>
      <c r="AM18" s="284"/>
    </row>
    <row r="19" spans="1:40">
      <c r="A19" s="284"/>
      <c r="B19" s="284"/>
      <c r="C19" s="284"/>
      <c r="D19" s="284"/>
      <c r="E19" s="284"/>
      <c r="F19" s="284"/>
      <c r="G19" s="284"/>
      <c r="H19" s="284"/>
      <c r="I19" s="284"/>
      <c r="J19" s="284"/>
      <c r="K19" s="284"/>
      <c r="L19" s="284"/>
      <c r="M19" s="284"/>
      <c r="N19" s="284"/>
      <c r="O19" s="284"/>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284"/>
      <c r="AM19" s="284"/>
    </row>
    <row r="20" spans="1:40">
      <c r="AN20" s="172" t="s">
        <v>335</v>
      </c>
    </row>
    <row r="21" spans="1:40">
      <c r="A21" s="188" t="str">
        <f>CONCATENATE("1.  ",VLOOKUP(AN21,Table1[#All],2,0))</f>
        <v>1.  นางสาวขวัญชนก สร้อยเรือน</v>
      </c>
      <c r="B21" s="188"/>
      <c r="C21" s="188"/>
      <c r="D21" s="188"/>
      <c r="E21" s="188"/>
      <c r="F21" s="188"/>
      <c r="G21" s="188"/>
      <c r="H21" s="188"/>
      <c r="I21" s="188"/>
      <c r="J21" s="188"/>
      <c r="K21" s="188"/>
      <c r="L21" s="188"/>
      <c r="M21" s="188"/>
      <c r="N21" s="188"/>
      <c r="O21" s="188"/>
      <c r="P21" s="188"/>
      <c r="Q21" s="283" t="s">
        <v>329</v>
      </c>
      <c r="R21" s="283"/>
      <c r="S21" s="283"/>
      <c r="T21" s="283"/>
      <c r="U21" s="283"/>
      <c r="V21" s="283"/>
      <c r="W21" s="283"/>
      <c r="X21" s="283"/>
      <c r="Y21" s="283"/>
      <c r="Z21" s="291">
        <f>VLOOKUP(AN21,Table1[#All],3,0)</f>
        <v>1500200163489</v>
      </c>
      <c r="AA21" s="291"/>
      <c r="AB21" s="291"/>
      <c r="AC21" s="291"/>
      <c r="AD21" s="291"/>
      <c r="AE21" s="291"/>
      <c r="AF21" s="291"/>
      <c r="AG21" s="291"/>
      <c r="AH21" s="291"/>
      <c r="AI21" s="291"/>
      <c r="AJ21" s="291"/>
      <c r="AK21" s="291"/>
      <c r="AL21" s="291"/>
      <c r="AM21" s="291"/>
      <c r="AN21" s="214" t="s">
        <v>211</v>
      </c>
    </row>
    <row r="22" spans="1:40">
      <c r="F22" s="2" t="s">
        <v>321</v>
      </c>
    </row>
    <row r="23" spans="1:40">
      <c r="A23" s="2" t="s">
        <v>322</v>
      </c>
    </row>
    <row r="24" spans="1:40">
      <c r="A24" s="213" t="s">
        <v>330</v>
      </c>
      <c r="B24" s="188"/>
      <c r="C24" s="188"/>
      <c r="D24" s="188" t="s">
        <v>323</v>
      </c>
      <c r="E24" s="188"/>
      <c r="F24" s="188"/>
      <c r="G24" s="188"/>
      <c r="H24" s="188"/>
      <c r="I24" s="188"/>
      <c r="J24" s="188"/>
      <c r="K24" s="188"/>
      <c r="L24" s="188"/>
      <c r="M24" s="188"/>
      <c r="N24" s="188"/>
      <c r="O24" s="188"/>
      <c r="P24" s="188"/>
      <c r="Q24" s="188"/>
      <c r="R24" s="188"/>
      <c r="S24" s="188"/>
      <c r="V24" s="213" t="s">
        <v>331</v>
      </c>
      <c r="W24" s="188"/>
      <c r="X24" s="188"/>
      <c r="Y24" s="188" t="s">
        <v>324</v>
      </c>
      <c r="Z24" s="188"/>
      <c r="AA24" s="188"/>
      <c r="AB24" s="188"/>
      <c r="AC24" s="188"/>
      <c r="AD24" s="188"/>
      <c r="AE24" s="188"/>
      <c r="AF24" s="188"/>
      <c r="AG24" s="188"/>
      <c r="AH24" s="188"/>
      <c r="AI24" s="188"/>
      <c r="AJ24" s="188"/>
      <c r="AK24" s="188"/>
      <c r="AL24" s="188"/>
      <c r="AM24" s="188"/>
    </row>
    <row r="25" spans="1:40">
      <c r="A25" s="213" t="s">
        <v>328</v>
      </c>
      <c r="B25" s="193"/>
      <c r="C25" s="193"/>
      <c r="D25" s="193"/>
      <c r="E25" s="193"/>
      <c r="F25" s="193"/>
      <c r="G25" s="193"/>
      <c r="H25" s="193"/>
      <c r="I25" s="193"/>
      <c r="J25" s="193"/>
      <c r="K25" s="193"/>
      <c r="L25" s="193"/>
      <c r="M25" s="193"/>
      <c r="N25" s="193"/>
      <c r="O25" s="188"/>
      <c r="P25" s="193"/>
      <c r="Q25" s="193"/>
      <c r="R25" s="193"/>
      <c r="S25" s="193"/>
      <c r="V25" s="213" t="s">
        <v>332</v>
      </c>
      <c r="W25" s="188"/>
      <c r="X25" s="193"/>
      <c r="Y25" s="193"/>
      <c r="Z25" s="193"/>
      <c r="AA25" s="193"/>
      <c r="AB25" s="193"/>
      <c r="AC25" s="193"/>
      <c r="AD25" s="193"/>
      <c r="AE25" s="193"/>
      <c r="AF25" s="193"/>
      <c r="AG25" s="193"/>
      <c r="AH25" s="193"/>
      <c r="AI25" s="193"/>
      <c r="AJ25" s="193"/>
      <c r="AK25" s="193"/>
      <c r="AL25" s="193"/>
      <c r="AM25" s="193"/>
    </row>
    <row r="28" spans="1:40">
      <c r="A28" s="2" t="s">
        <v>325</v>
      </c>
      <c r="V28" s="2" t="s">
        <v>300</v>
      </c>
      <c r="X28" s="188"/>
      <c r="Y28" s="188"/>
      <c r="Z28" s="188"/>
      <c r="AA28" s="188"/>
      <c r="AB28" s="188"/>
      <c r="AC28" s="188"/>
      <c r="AD28" s="188"/>
      <c r="AE28" s="188"/>
      <c r="AF28" s="188"/>
      <c r="AG28" s="188"/>
      <c r="AH28" s="2" t="s">
        <v>326</v>
      </c>
    </row>
    <row r="29" spans="1:40">
      <c r="X29" s="283" t="str">
        <f>CONCATENATE("( ",Sheet1!B8," )")</f>
        <v>( นายอัครชัย จันทร์ขอนแก่น )</v>
      </c>
      <c r="Y29" s="283"/>
      <c r="Z29" s="283"/>
      <c r="AA29" s="283"/>
      <c r="AB29" s="283"/>
      <c r="AC29" s="283"/>
      <c r="AD29" s="283"/>
      <c r="AE29" s="283"/>
      <c r="AF29" s="283"/>
      <c r="AG29" s="283"/>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4" t="e">
        <f>#REF!</f>
        <v>#REF!</v>
      </c>
      <c r="M5" s="294"/>
      <c r="N5" s="294"/>
    </row>
    <row r="6" spans="2:15">
      <c r="H6" s="34"/>
      <c r="J6" s="35" t="s">
        <v>114</v>
      </c>
      <c r="L6" s="299"/>
      <c r="M6" s="299"/>
      <c r="N6" s="299"/>
    </row>
    <row r="7" spans="2:15">
      <c r="J7" s="35"/>
    </row>
    <row r="8" spans="2:15" ht="26.4">
      <c r="G8" s="300" t="e">
        <f>#REF!</f>
        <v>#REF!</v>
      </c>
      <c r="H8" s="300"/>
      <c r="I8" s="300"/>
      <c r="J8" s="300"/>
      <c r="K8" s="300"/>
    </row>
    <row r="9" spans="2:15">
      <c r="G9" s="27" t="s">
        <v>115</v>
      </c>
      <c r="H9" s="294" t="s">
        <v>66</v>
      </c>
      <c r="I9" s="294"/>
    </row>
    <row r="11" spans="2:15">
      <c r="F11" s="31" t="s">
        <v>117</v>
      </c>
      <c r="G11" s="31"/>
      <c r="H11" s="31"/>
      <c r="I11" s="31"/>
      <c r="J11" s="31"/>
      <c r="K11" s="31"/>
      <c r="L11" s="31"/>
      <c r="M11" s="31"/>
      <c r="N11" s="27" t="s">
        <v>118</v>
      </c>
    </row>
    <row r="12" spans="2:15">
      <c r="E12" s="297" t="s">
        <v>116</v>
      </c>
      <c r="M12" s="27"/>
    </row>
    <row r="13" spans="2:15">
      <c r="E13" s="297"/>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4" t="str">
        <f>ปกสำนวน!$S$7</f>
        <v>นายจิรวัฒน์  ตรีเศียร</v>
      </c>
      <c r="L23" s="294"/>
      <c r="M23" s="294"/>
      <c r="N23" s="294"/>
    </row>
    <row r="24" spans="4:14">
      <c r="M24" s="27"/>
    </row>
    <row r="25" spans="4:14">
      <c r="D25" s="34" t="s">
        <v>130</v>
      </c>
      <c r="M25" s="27"/>
    </row>
    <row r="26" spans="4:14">
      <c r="D26" s="21">
        <v>1</v>
      </c>
      <c r="E26" s="298" t="s">
        <v>131</v>
      </c>
      <c r="F26" s="298"/>
      <c r="G26" s="21" t="s">
        <v>62</v>
      </c>
      <c r="H26" s="296" t="e">
        <f>#REF!</f>
        <v>#REF!</v>
      </c>
      <c r="I26" s="294"/>
      <c r="J26" s="294"/>
      <c r="K26" s="32" t="s">
        <v>99</v>
      </c>
      <c r="M26" s="294" t="e">
        <f>#REF!</f>
        <v>#REF!</v>
      </c>
      <c r="N26" s="294"/>
    </row>
    <row r="27" spans="4:14">
      <c r="D27" s="21">
        <v>2</v>
      </c>
      <c r="E27" s="294"/>
      <c r="F27" s="294"/>
      <c r="G27" s="21" t="s">
        <v>62</v>
      </c>
      <c r="H27" s="294"/>
      <c r="I27" s="294"/>
      <c r="J27" s="294"/>
      <c r="K27" s="32" t="s">
        <v>99</v>
      </c>
      <c r="M27" s="31"/>
      <c r="N27" s="31"/>
    </row>
    <row r="28" spans="4:14">
      <c r="D28" s="21">
        <v>3</v>
      </c>
      <c r="E28" s="294"/>
      <c r="F28" s="294"/>
      <c r="G28" s="21" t="s">
        <v>62</v>
      </c>
      <c r="H28" s="294"/>
      <c r="I28" s="294"/>
      <c r="J28" s="294"/>
      <c r="K28" s="32" t="s">
        <v>99</v>
      </c>
      <c r="M28" s="31"/>
      <c r="N28" s="31"/>
    </row>
    <row r="29" spans="4:14">
      <c r="D29" s="21">
        <v>4</v>
      </c>
      <c r="E29" s="294"/>
      <c r="F29" s="294"/>
      <c r="G29" s="21" t="s">
        <v>62</v>
      </c>
      <c r="H29" s="294"/>
      <c r="I29" s="294"/>
      <c r="J29" s="294"/>
      <c r="K29" s="32" t="s">
        <v>99</v>
      </c>
      <c r="M29" s="31"/>
      <c r="N29" s="31"/>
    </row>
    <row r="30" spans="4:14">
      <c r="D30" s="21">
        <v>5</v>
      </c>
      <c r="E30" s="294"/>
      <c r="F30" s="294"/>
      <c r="G30" s="21" t="s">
        <v>62</v>
      </c>
      <c r="H30" s="294"/>
      <c r="I30" s="294"/>
      <c r="J30" s="294"/>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4" t="e">
        <f>#REF!</f>
        <v>#REF!</v>
      </c>
      <c r="G1" s="304"/>
    </row>
    <row r="2" spans="1:7">
      <c r="D2" s="18" t="s">
        <v>104</v>
      </c>
      <c r="F2" s="301" t="e">
        <f>#REF!</f>
        <v>#REF!</v>
      </c>
      <c r="G2" s="301"/>
    </row>
    <row r="3" spans="1:7" ht="10.5" customHeight="1">
      <c r="A3" s="303"/>
      <c r="B3" s="303"/>
      <c r="C3" s="303"/>
      <c r="D3" s="303"/>
      <c r="E3" s="303"/>
      <c r="F3" s="303"/>
      <c r="G3" s="303"/>
    </row>
    <row r="4" spans="1:7">
      <c r="A4" s="8" t="s">
        <v>1</v>
      </c>
      <c r="B4" s="8" t="s">
        <v>2</v>
      </c>
      <c r="C4" s="302" t="s">
        <v>3</v>
      </c>
      <c r="D4" s="302"/>
      <c r="E4" s="302" t="s">
        <v>4</v>
      </c>
      <c r="F4" s="302"/>
      <c r="G4" s="302"/>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6" t="e">
        <f>ค่าธรรมเนียมศาล!$S$8</f>
        <v>#REF!</v>
      </c>
      <c r="L7" s="306"/>
      <c r="M7" s="306"/>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7" t="s">
        <v>0</v>
      </c>
      <c r="C19" s="307"/>
      <c r="D19" s="307"/>
      <c r="E19" s="307"/>
      <c r="F19" s="307" t="s">
        <v>138</v>
      </c>
      <c r="G19" s="307"/>
      <c r="H19" s="307"/>
      <c r="I19" s="315" t="s">
        <v>63</v>
      </c>
      <c r="J19" s="316"/>
      <c r="K19" s="316"/>
      <c r="L19" s="307" t="s">
        <v>139</v>
      </c>
      <c r="M19" s="307"/>
      <c r="N19" s="307"/>
    </row>
    <row r="20" spans="1:16">
      <c r="B20" s="310" t="e">
        <f>$I$8</f>
        <v>#REF!</v>
      </c>
      <c r="C20" s="310"/>
      <c r="D20" s="310"/>
      <c r="E20" s="310"/>
      <c r="F20" s="308" t="e">
        <f>#REF!</f>
        <v>#REF!</v>
      </c>
      <c r="G20" s="308"/>
      <c r="H20" s="308"/>
      <c r="I20" s="313" t="e">
        <f>#REF!</f>
        <v>#REF!</v>
      </c>
      <c r="J20" s="314"/>
      <c r="K20" s="314"/>
      <c r="L20" s="309" t="e">
        <f>#REF!</f>
        <v>#REF!</v>
      </c>
      <c r="M20" s="309"/>
      <c r="N20" s="309"/>
    </row>
    <row r="21" spans="1:16">
      <c r="B21" s="311" t="s">
        <v>146</v>
      </c>
      <c r="C21" s="312"/>
      <c r="D21" s="312"/>
      <c r="E21" s="312"/>
      <c r="F21" s="312"/>
      <c r="G21" s="312"/>
      <c r="H21" s="312"/>
      <c r="I21" s="312"/>
      <c r="J21" s="312"/>
      <c r="K21" s="312"/>
      <c r="L21" s="305" t="e">
        <f>SUM(L20)</f>
        <v>#REF!</v>
      </c>
      <c r="M21" s="305"/>
      <c r="N21" s="305"/>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5" t="s">
        <v>60</v>
      </c>
      <c r="P7" s="335"/>
      <c r="Q7" s="48"/>
      <c r="R7" s="48"/>
      <c r="S7" s="48"/>
      <c r="T7" s="48"/>
      <c r="U7" s="48"/>
      <c r="V7" s="49" t="e">
        <f>ใบปะหน้าค่าธรรมเนียมศาล!$C$6</f>
        <v>#REF!</v>
      </c>
      <c r="W7" s="340" t="s">
        <v>202</v>
      </c>
      <c r="X7" s="340"/>
      <c r="Y7" s="50"/>
    </row>
    <row r="8" spans="1:25" ht="21" customHeight="1">
      <c r="A8" s="51"/>
      <c r="O8" s="335" t="s">
        <v>62</v>
      </c>
      <c r="P8" s="335"/>
      <c r="Q8" s="48"/>
      <c r="R8" s="48"/>
      <c r="S8" s="349" t="e">
        <f>#REF!</f>
        <v>#REF!</v>
      </c>
      <c r="T8" s="349"/>
      <c r="U8" s="349"/>
      <c r="V8" s="349"/>
      <c r="W8" s="349"/>
      <c r="X8" s="349"/>
      <c r="Y8" s="52"/>
    </row>
    <row r="9" spans="1:25" ht="21">
      <c r="A9" s="53" t="s">
        <v>63</v>
      </c>
      <c r="B9" s="54"/>
      <c r="C9" s="55" t="e">
        <f>#REF!</f>
        <v>#REF!</v>
      </c>
      <c r="D9" s="56"/>
      <c r="E9" s="56"/>
      <c r="F9" s="56"/>
      <c r="G9" s="56"/>
      <c r="H9" s="56"/>
      <c r="I9" s="56"/>
      <c r="J9" s="56"/>
      <c r="K9" s="56"/>
      <c r="L9" s="56"/>
      <c r="M9" s="57" t="s">
        <v>64</v>
      </c>
      <c r="R9" s="58"/>
      <c r="S9" s="58"/>
      <c r="T9" s="59"/>
      <c r="U9" s="59" t="s">
        <v>152</v>
      </c>
      <c r="V9" s="341"/>
      <c r="W9" s="341"/>
      <c r="X9" s="341"/>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1" t="e">
        <f>#REF!</f>
        <v>#REF!</v>
      </c>
      <c r="F11" s="351"/>
      <c r="G11" s="351"/>
      <c r="H11" s="351"/>
      <c r="I11" s="351"/>
      <c r="J11" s="58"/>
      <c r="K11" s="58"/>
      <c r="L11" s="348" t="s">
        <v>0</v>
      </c>
      <c r="M11" s="348"/>
      <c r="N11" s="56"/>
      <c r="O11" s="350" t="e">
        <f>#REF!</f>
        <v>#REF!</v>
      </c>
      <c r="P11" s="350"/>
      <c r="Q11" s="350"/>
      <c r="R11" s="350"/>
      <c r="S11" s="350"/>
      <c r="T11" s="350"/>
      <c r="U11" s="350"/>
      <c r="V11" s="350"/>
      <c r="W11" s="350"/>
      <c r="X11" s="350"/>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6" t="s">
        <v>72</v>
      </c>
      <c r="B14" s="337"/>
      <c r="C14" s="337"/>
      <c r="D14" s="337"/>
      <c r="E14" s="337"/>
      <c r="F14" s="337"/>
      <c r="G14" s="337"/>
      <c r="H14" s="337"/>
      <c r="I14" s="338"/>
      <c r="J14" s="336" t="s">
        <v>73</v>
      </c>
      <c r="K14" s="337"/>
      <c r="L14" s="337"/>
      <c r="M14" s="337"/>
      <c r="N14" s="337"/>
      <c r="O14" s="337"/>
      <c r="P14" s="337"/>
      <c r="Q14" s="338"/>
      <c r="R14" s="336" t="s">
        <v>74</v>
      </c>
      <c r="S14" s="337"/>
      <c r="T14" s="337"/>
      <c r="U14" s="337"/>
      <c r="V14" s="337"/>
      <c r="W14" s="337"/>
      <c r="X14" s="337"/>
      <c r="Y14" s="338"/>
    </row>
    <row r="15" spans="1:25" ht="21">
      <c r="A15" s="321" t="s">
        <v>103</v>
      </c>
      <c r="B15" s="322"/>
      <c r="C15" s="322"/>
      <c r="D15" s="322"/>
      <c r="E15" s="322"/>
      <c r="F15" s="322"/>
      <c r="G15" s="322"/>
      <c r="H15" s="322"/>
      <c r="I15" s="323"/>
      <c r="J15" s="342" t="e">
        <f>$E$10</f>
        <v>#REF!</v>
      </c>
      <c r="K15" s="343"/>
      <c r="L15" s="343"/>
      <c r="M15" s="343"/>
      <c r="N15" s="343"/>
      <c r="O15" s="343"/>
      <c r="P15" s="343"/>
      <c r="Q15" s="344"/>
      <c r="R15" s="345" t="e">
        <f>#REF!</f>
        <v>#REF!</v>
      </c>
      <c r="S15" s="346"/>
      <c r="T15" s="346"/>
      <c r="U15" s="346"/>
      <c r="V15" s="346"/>
      <c r="W15" s="346"/>
      <c r="X15" s="346"/>
      <c r="Y15" s="347"/>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2" t="s">
        <v>75</v>
      </c>
      <c r="B18" s="353"/>
      <c r="C18" s="353"/>
      <c r="D18" s="353"/>
      <c r="E18" s="353"/>
      <c r="F18" s="353"/>
      <c r="G18" s="353"/>
      <c r="H18" s="353"/>
      <c r="I18" s="353"/>
      <c r="J18" s="353"/>
      <c r="K18" s="353"/>
      <c r="L18" s="353"/>
      <c r="M18" s="353"/>
      <c r="N18" s="353"/>
      <c r="O18" s="353"/>
      <c r="P18" s="353"/>
      <c r="Q18" s="354"/>
      <c r="R18" s="327" t="e">
        <f>SUM(R15:Y17)</f>
        <v>#REF!</v>
      </c>
      <c r="S18" s="316"/>
      <c r="T18" s="316"/>
      <c r="U18" s="316"/>
      <c r="V18" s="316"/>
      <c r="W18" s="316"/>
      <c r="X18" s="316"/>
      <c r="Y18" s="320"/>
    </row>
    <row r="19" spans="1:25" ht="21">
      <c r="A19" s="96" t="s">
        <v>76</v>
      </c>
      <c r="B19" s="97"/>
      <c r="C19" s="97"/>
      <c r="D19" s="97"/>
      <c r="E19" s="97"/>
      <c r="F19" s="97"/>
      <c r="G19" s="97"/>
      <c r="H19" s="97"/>
      <c r="I19" s="97"/>
      <c r="J19" s="97"/>
      <c r="K19" s="97"/>
      <c r="L19" s="66"/>
      <c r="M19" s="58"/>
      <c r="N19" s="66"/>
      <c r="O19" s="58"/>
      <c r="P19" s="355" t="s">
        <v>73</v>
      </c>
      <c r="Q19" s="355"/>
      <c r="R19" s="58"/>
      <c r="S19" s="58"/>
      <c r="T19" s="58"/>
      <c r="U19" s="58"/>
      <c r="V19" s="58"/>
      <c r="W19" s="58"/>
      <c r="X19" s="57" t="s">
        <v>77</v>
      </c>
      <c r="Y19" s="46"/>
    </row>
    <row r="20" spans="1:25" ht="21">
      <c r="A20" s="53" t="s">
        <v>78</v>
      </c>
      <c r="B20" s="57"/>
      <c r="C20" s="57"/>
      <c r="D20" s="55" t="e">
        <f>$C$9</f>
        <v>#REF!</v>
      </c>
      <c r="E20" s="55"/>
      <c r="F20" s="55"/>
      <c r="G20" s="54"/>
      <c r="H20" s="56"/>
      <c r="I20" s="56"/>
      <c r="J20" s="335" t="s">
        <v>79</v>
      </c>
      <c r="K20" s="335"/>
      <c r="L20" s="335"/>
      <c r="M20" s="339" t="e">
        <f>#REF!</f>
        <v>#REF!</v>
      </c>
      <c r="N20" s="339"/>
      <c r="O20" s="339"/>
      <c r="P20" s="335" t="s">
        <v>80</v>
      </c>
      <c r="Q20" s="335"/>
      <c r="R20" s="335"/>
      <c r="S20" s="328" t="e">
        <f>$R$18</f>
        <v>#REF!</v>
      </c>
      <c r="T20" s="328"/>
      <c r="U20" s="328"/>
      <c r="V20" s="328"/>
      <c r="W20" s="32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6" t="s">
        <v>49</v>
      </c>
      <c r="B24" s="337"/>
      <c r="C24" s="337"/>
      <c r="D24" s="337"/>
      <c r="E24" s="337"/>
      <c r="F24" s="337"/>
      <c r="G24" s="337"/>
      <c r="H24" s="337"/>
      <c r="I24" s="337"/>
      <c r="J24" s="337"/>
      <c r="K24" s="337"/>
      <c r="L24" s="337"/>
      <c r="M24" s="337"/>
      <c r="N24" s="337"/>
      <c r="O24" s="338"/>
      <c r="P24" s="336" t="s">
        <v>84</v>
      </c>
      <c r="Q24" s="337"/>
      <c r="R24" s="337"/>
      <c r="S24" s="337"/>
      <c r="T24" s="338"/>
      <c r="U24" s="336" t="s">
        <v>80</v>
      </c>
      <c r="V24" s="337"/>
      <c r="W24" s="337"/>
      <c r="X24" s="337"/>
      <c r="Y24" s="338"/>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4"/>
      <c r="Q26" s="325"/>
      <c r="R26" s="325"/>
      <c r="S26" s="325"/>
      <c r="T26" s="326"/>
      <c r="U26" s="329" t="e">
        <f>#REF!</f>
        <v>#REF!</v>
      </c>
      <c r="V26" s="330"/>
      <c r="W26" s="330"/>
      <c r="X26" s="330"/>
      <c r="Y26" s="331"/>
    </row>
    <row r="27" spans="1:25" ht="21">
      <c r="A27" s="68" t="s">
        <v>14</v>
      </c>
      <c r="B27" s="57" t="s">
        <v>87</v>
      </c>
      <c r="G27" s="58"/>
      <c r="H27" s="58"/>
      <c r="I27" s="58"/>
      <c r="J27" s="58"/>
      <c r="K27" s="58"/>
      <c r="L27" s="58"/>
      <c r="M27" s="58"/>
      <c r="N27" s="58"/>
      <c r="O27" s="60"/>
      <c r="P27" s="324"/>
      <c r="Q27" s="325"/>
      <c r="R27" s="325"/>
      <c r="S27" s="325"/>
      <c r="T27" s="326"/>
      <c r="U27" s="332"/>
      <c r="V27" s="333"/>
      <c r="W27" s="333"/>
      <c r="X27" s="333"/>
      <c r="Y27" s="334"/>
    </row>
    <row r="28" spans="1:25" ht="21">
      <c r="A28" s="68" t="s">
        <v>14</v>
      </c>
      <c r="B28" s="57" t="s">
        <v>88</v>
      </c>
      <c r="F28" s="62"/>
      <c r="G28" s="62" t="s">
        <v>14</v>
      </c>
      <c r="H28" s="99" t="s">
        <v>89</v>
      </c>
      <c r="I28" s="100"/>
      <c r="J28" s="100"/>
      <c r="K28" s="101" t="s">
        <v>14</v>
      </c>
      <c r="L28" s="99" t="s">
        <v>90</v>
      </c>
      <c r="M28" s="99"/>
      <c r="N28" s="100"/>
      <c r="O28" s="102"/>
      <c r="P28" s="324"/>
      <c r="Q28" s="325"/>
      <c r="R28" s="325"/>
      <c r="S28" s="325"/>
      <c r="T28" s="326"/>
      <c r="U28" s="332"/>
      <c r="V28" s="333"/>
      <c r="W28" s="333"/>
      <c r="X28" s="333"/>
      <c r="Y28" s="334"/>
    </row>
    <row r="29" spans="1:25" ht="21">
      <c r="A29" s="68" t="s">
        <v>14</v>
      </c>
      <c r="B29" s="57" t="s">
        <v>91</v>
      </c>
      <c r="F29" s="69"/>
      <c r="G29" s="69"/>
      <c r="H29" s="103"/>
      <c r="I29" s="104"/>
      <c r="J29" s="104"/>
      <c r="K29" s="105"/>
      <c r="L29" s="103"/>
      <c r="M29" s="103"/>
      <c r="N29" s="104"/>
      <c r="O29" s="104"/>
      <c r="P29" s="324"/>
      <c r="Q29" s="325"/>
      <c r="R29" s="325"/>
      <c r="S29" s="325"/>
      <c r="T29" s="326"/>
      <c r="U29" s="332"/>
      <c r="V29" s="333"/>
      <c r="W29" s="333"/>
      <c r="X29" s="333"/>
      <c r="Y29" s="334"/>
    </row>
    <row r="30" spans="1:25" ht="21">
      <c r="A30" s="68" t="s">
        <v>14</v>
      </c>
      <c r="B30" s="57" t="s">
        <v>91</v>
      </c>
      <c r="F30" s="69"/>
      <c r="G30" s="54"/>
      <c r="H30" s="56"/>
      <c r="I30" s="56"/>
      <c r="J30" s="69"/>
      <c r="K30" s="54"/>
      <c r="L30" s="54"/>
      <c r="M30" s="56"/>
      <c r="N30" s="56"/>
      <c r="O30" s="63"/>
      <c r="P30" s="324"/>
      <c r="Q30" s="325"/>
      <c r="R30" s="325"/>
      <c r="S30" s="325"/>
      <c r="T30" s="326"/>
      <c r="U30" s="332"/>
      <c r="V30" s="333"/>
      <c r="W30" s="333"/>
      <c r="X30" s="333"/>
      <c r="Y30" s="334"/>
    </row>
    <row r="31" spans="1:25" ht="21.6" thickBot="1">
      <c r="A31" s="358" t="s">
        <v>92</v>
      </c>
      <c r="B31" s="335"/>
      <c r="D31" s="56"/>
      <c r="E31" s="56"/>
      <c r="F31" s="56"/>
      <c r="G31" s="56"/>
      <c r="H31" s="56"/>
      <c r="I31" s="56"/>
      <c r="J31" s="56"/>
      <c r="K31" s="56"/>
      <c r="L31" s="56"/>
      <c r="M31" s="56"/>
      <c r="N31" s="56"/>
      <c r="O31" s="63"/>
      <c r="P31" s="64"/>
      <c r="T31" s="46"/>
      <c r="U31" s="332"/>
      <c r="V31" s="333"/>
      <c r="W31" s="333"/>
      <c r="X31" s="333"/>
      <c r="Y31" s="334"/>
    </row>
    <row r="32" spans="1:25" ht="21.6" thickBot="1">
      <c r="A32" s="70" t="s">
        <v>93</v>
      </c>
      <c r="B32" s="57"/>
      <c r="D32" s="316" t="e">
        <f>"- ("&amp;BAHTTEXT($U$32)&amp;") -"</f>
        <v>#REF!</v>
      </c>
      <c r="E32" s="316"/>
      <c r="F32" s="316"/>
      <c r="G32" s="316"/>
      <c r="H32" s="316"/>
      <c r="I32" s="316"/>
      <c r="J32" s="316"/>
      <c r="K32" s="316"/>
      <c r="L32" s="316"/>
      <c r="M32" s="316"/>
      <c r="N32" s="316"/>
      <c r="O32" s="320"/>
      <c r="P32" s="67"/>
      <c r="U32" s="359" t="e">
        <f>SUM(U26:$Y$30)</f>
        <v>#REF!</v>
      </c>
      <c r="V32" s="360"/>
      <c r="W32" s="360"/>
      <c r="X32" s="360"/>
      <c r="Y32" s="361"/>
    </row>
    <row r="33" spans="1:25" ht="11.25" customHeight="1">
      <c r="A33" s="64"/>
      <c r="O33" s="46"/>
      <c r="T33" s="46"/>
      <c r="Y33" s="46"/>
    </row>
    <row r="34" spans="1:25" ht="21">
      <c r="A34" s="336" t="s">
        <v>148</v>
      </c>
      <c r="B34" s="337"/>
      <c r="C34" s="337"/>
      <c r="D34" s="337"/>
      <c r="E34" s="338"/>
      <c r="F34" s="336" t="s">
        <v>149</v>
      </c>
      <c r="G34" s="337"/>
      <c r="H34" s="337"/>
      <c r="I34" s="337"/>
      <c r="J34" s="338"/>
      <c r="K34" s="336" t="s">
        <v>150</v>
      </c>
      <c r="L34" s="337"/>
      <c r="M34" s="337"/>
      <c r="N34" s="337"/>
      <c r="O34" s="337"/>
      <c r="P34" s="336" t="s">
        <v>150</v>
      </c>
      <c r="Q34" s="337"/>
      <c r="R34" s="337"/>
      <c r="S34" s="337"/>
      <c r="T34" s="337"/>
      <c r="U34" s="362" t="s">
        <v>151</v>
      </c>
      <c r="V34" s="363"/>
      <c r="W34" s="363"/>
      <c r="X34" s="363"/>
      <c r="Y34" s="364"/>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6" t="s">
        <v>95</v>
      </c>
      <c r="B37" s="335"/>
      <c r="C37" s="335"/>
      <c r="D37" s="335"/>
      <c r="E37" s="357"/>
      <c r="F37" s="356" t="s">
        <v>95</v>
      </c>
      <c r="G37" s="335"/>
      <c r="H37" s="335"/>
      <c r="I37" s="335"/>
      <c r="J37" s="357"/>
      <c r="K37" s="335" t="s">
        <v>94</v>
      </c>
      <c r="L37" s="335"/>
      <c r="M37" s="335"/>
      <c r="N37" s="335"/>
      <c r="O37" s="357"/>
      <c r="R37" s="71" t="s">
        <v>96</v>
      </c>
      <c r="T37" s="46"/>
      <c r="U37" s="335" t="s">
        <v>94</v>
      </c>
      <c r="V37" s="335"/>
      <c r="W37" s="335"/>
      <c r="X37" s="335"/>
      <c r="Y37" s="357"/>
    </row>
    <row r="38" spans="1:25" ht="21">
      <c r="A38" s="72" t="s">
        <v>62</v>
      </c>
      <c r="B38" s="317"/>
      <c r="C38" s="318"/>
      <c r="D38" s="318"/>
      <c r="E38" s="319"/>
      <c r="F38" s="54" t="s">
        <v>62</v>
      </c>
      <c r="G38" s="318"/>
      <c r="H38" s="318"/>
      <c r="I38" s="318"/>
      <c r="J38" s="319"/>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4" t="e">
        <f>#REF!</f>
        <v>#REF!</v>
      </c>
      <c r="F3" s="284"/>
      <c r="G3" s="284"/>
      <c r="H3" s="36"/>
      <c r="I3" s="36"/>
    </row>
    <row r="4" spans="1:9">
      <c r="C4" s="19" t="s">
        <v>109</v>
      </c>
      <c r="D4" s="19"/>
      <c r="E4" s="365" t="e">
        <f>#REF!</f>
        <v>#REF!</v>
      </c>
      <c r="F4" s="365"/>
      <c r="G4" s="365"/>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5" t="e">
        <f>#REF!</f>
        <v>#REF!</v>
      </c>
      <c r="E38" s="365"/>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6" t="e">
        <f>ค่าธรรมเนียมศาล!$S$8</f>
        <v>#REF!</v>
      </c>
      <c r="L7" s="306"/>
      <c r="M7" s="306"/>
    </row>
    <row r="8" spans="1:16">
      <c r="A8" s="79" t="s">
        <v>32</v>
      </c>
      <c r="C8" s="75" t="s">
        <v>36</v>
      </c>
      <c r="H8" s="366" t="e">
        <f>#REF!</f>
        <v>#REF!</v>
      </c>
      <c r="I8" s="368"/>
      <c r="J8" s="368"/>
      <c r="K8" s="368"/>
      <c r="L8" s="368"/>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6" t="e">
        <f>#REF!</f>
        <v>#REF!</v>
      </c>
      <c r="J20" s="366"/>
      <c r="K20" s="75" t="s">
        <v>43</v>
      </c>
      <c r="N20" s="367" t="e">
        <f>#REF!</f>
        <v>#REF!</v>
      </c>
      <c r="O20" s="367"/>
      <c r="P20" s="367"/>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70" t="s">
        <v>49</v>
      </c>
      <c r="E24" s="371"/>
      <c r="F24" s="371"/>
      <c r="G24" s="371"/>
      <c r="H24" s="371"/>
      <c r="I24" s="371"/>
      <c r="J24" s="371"/>
      <c r="K24" s="81"/>
      <c r="L24" s="371" t="s">
        <v>48</v>
      </c>
      <c r="M24" s="371"/>
      <c r="N24" s="371"/>
    </row>
    <row r="25" spans="1:16">
      <c r="C25" s="82">
        <v>1</v>
      </c>
      <c r="D25" s="83" t="s">
        <v>58</v>
      </c>
      <c r="G25" s="84" t="s">
        <v>46</v>
      </c>
      <c r="H25" s="38" t="s">
        <v>47</v>
      </c>
      <c r="I25" s="85" t="e">
        <f>#REF!</f>
        <v>#REF!</v>
      </c>
      <c r="K25" s="86"/>
      <c r="L25" s="374" t="e">
        <f>#REF!</f>
        <v>#REF!</v>
      </c>
      <c r="M25" s="374"/>
      <c r="N25" s="374"/>
    </row>
    <row r="26" spans="1:16">
      <c r="C26" s="82">
        <v>2</v>
      </c>
      <c r="D26" s="83" t="s">
        <v>100</v>
      </c>
      <c r="K26" s="87"/>
      <c r="L26" s="375" t="e">
        <f>IF(#REF!&gt;701,#REF!,2000)</f>
        <v>#REF!</v>
      </c>
      <c r="M26" s="375"/>
      <c r="N26" s="375"/>
    </row>
    <row r="27" spans="1:16">
      <c r="C27" s="82"/>
      <c r="D27" s="83"/>
      <c r="K27" s="87"/>
      <c r="L27" s="375"/>
      <c r="M27" s="375"/>
      <c r="N27" s="375"/>
    </row>
    <row r="28" spans="1:16">
      <c r="C28" s="88"/>
      <c r="D28" s="89"/>
      <c r="E28" s="55"/>
      <c r="F28" s="55"/>
      <c r="G28" s="55"/>
      <c r="H28" s="55"/>
      <c r="I28" s="376" t="s">
        <v>52</v>
      </c>
      <c r="J28" s="376"/>
      <c r="K28" s="376"/>
      <c r="L28" s="377"/>
      <c r="M28" s="377"/>
      <c r="N28" s="377"/>
    </row>
    <row r="29" spans="1:16" ht="21.6" thickBot="1">
      <c r="C29" s="90"/>
      <c r="D29" s="369"/>
      <c r="E29" s="369"/>
      <c r="F29" s="369"/>
      <c r="G29" s="373" t="e">
        <f>"- ("&amp;BAHTTEXT($L$29)&amp;") -"</f>
        <v>#REF!</v>
      </c>
      <c r="H29" s="373"/>
      <c r="I29" s="373"/>
      <c r="J29" s="373"/>
      <c r="K29" s="373"/>
      <c r="L29" s="372" t="e">
        <f>SUM(L25:N28)</f>
        <v>#REF!</v>
      </c>
      <c r="M29" s="372"/>
      <c r="N29" s="372"/>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2024-08-07T10:14:57Z</cp:lastPrinted>
  <dcterms:created xsi:type="dcterms:W3CDTF">2016-06-06T16:13:57Z</dcterms:created>
  <dcterms:modified xsi:type="dcterms:W3CDTF">2025-03-17T03:26:53Z</dcterms:modified>
</cp:coreProperties>
</file>