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931-นางธนัชญา สิงห์แก้ว\"/>
    </mc:Choice>
  </mc:AlternateContent>
  <xr:revisionPtr revIDLastSave="0" documentId="8_{ED757BD9-F2D2-4CC6-8827-3804C94842BD}"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คำขอที่ดิน!$A$1:$AQ$56</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6" l="1"/>
  <c r="F5" i="35"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<sst xmlns="http://schemas.openxmlformats.org/spreadsheetml/2006/main" count="722" uniqueCount="365">
  <si>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</si>
  <si>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</si>
  <si>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</si>
  <si>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</si>
  <si>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</si>
  <si>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</si>
  <si>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</si>
  <si>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</si>
  <si>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</si>
  <si>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</si>
  <si>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</si>
  <si>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</si>
  <si>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</si>
  <si>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</si>
  <si>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</si>
  <si>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</si>
  <si>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</si>
  <si>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</si>
  <si>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</si>
  <si>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</si>
  <si>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</si>
  <si>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</si>
  <si>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</si>
  <si>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</si>
  <si>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</si>
  <si>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</si>
  <si>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</si>
  <si>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</si>
  <si>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</si>
  <si>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</si>
  <si>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</si>
  <si>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</si>
  <si>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</si>
  <si>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</si>
  <si>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</si>
  <si>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</si>
  <si>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</si>
  <si>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</si>
  <si>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</si>
  <si>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</si>
  <si>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</si>
  <si>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</si>
  <si>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</si>
  <si>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</si>
  <si>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</si>
  <si>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</si>
  <si>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</si>
  <si>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</si>
  <si>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</si>
  <si>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</si>
  <si>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</si>
  <si>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</si>
  <si>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</si>
  <si>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</si>
  <si>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</si>
  <si>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</si>
  <si>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</si>
  <si>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</si>
  <si>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</si>
  <si>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</si>
  <si>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</si>
  <si>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</si>
  <si>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</si>
  <si>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</si>
  <si>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</si>
  <si>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</si>
  <si>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</si>
  <si>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</si>
  <si>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</si>
  <si>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</si>
  <si>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</si>
  <si>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</si>
  <si>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</si>
  <si>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</si>
  <si>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</si>
  <si>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</si>
  <si>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</si>
  <si>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</si>
  <si>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</si>
  <si>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</si>
  <si>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</si>
  <si>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</si>
  <si>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</si>
  <si>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</si>
  <si>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</si>
  <si>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</si>
  <si>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</si>
  <si>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</si>
  <si>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</si>
  <si>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</si>
  <si>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</si>
  <si>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</si>
  <si>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</si>
  <si>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</si>
  <si>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</si>
  <si>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</si>
  <si>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</si>
  <si>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</si>
  <si>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</si>
  <si>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</si>
  <si>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</si>
  <si>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</si>
  <si>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</si>
  <si>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</si>
  <si>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</si>
  <si>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</si>
  <si>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</si>
  <si>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</si>
  <si>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</si>
  <si>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</si>
  <si>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</si>
  <si>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</si>
  <si>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</si>
  <si>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</si>
  <si>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</si>
  <si>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</si>
  <si>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</si>
  <si>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</si>
  <si>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</si>
  <si>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</si>
  <si>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</si>
  <si>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</si>
  <si>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</si>
  <si>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</si>
  <si>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</si>
  <si>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</si>
  <si>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</si>
  <si>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</si>
  <si>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</si>
  <si>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</si>
  <si>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</si>
  <si>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</si>
  <si>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</si>
  <si>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</si>
  <si>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</si>
  <si>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</si>
  <si>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</si>
  <si>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</si>
  <si>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</si>
  <si>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</si>
  <si>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</si>
  <si>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</si>
  <si>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</si>
  <si>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</si>
  <si>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</si>
  <si>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</si>
  <si>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</si>
  <si>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</si>
  <si>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</si>
  <si>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</si>
  <si>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</si>
  <si>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</si>
  <si>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</si>
  <si>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</si>
  <si>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</si>
  <si>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</si>
  <si>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</si>
  <si>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</si>
  <si>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</si>
  <si>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</si>
  <si>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</si>
  <si>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</si>
  <si>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</si>
  <si>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</si>
  <si>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</si>
  <si>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</si>
  <si>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</si>
  <si>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</si>
  <si>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</si>
  <si>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</si>
  <si>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</si>
  <si>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</si>
  <si>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</si>
  <si>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</si>
  <si>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</si>
  <si>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</si>
  <si>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</si>
  <si>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</si>
  <si>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</si>
  <si>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</si>
  <si>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</si>
  <si>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</si>
  <si>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</si>
  <si>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</si>
  <si>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</si>
  <si>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</si>
  <si>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</si>
  <si>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</si>
  <si>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</si>
  <si>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</si>
  <si>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</si>
  <si>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</si>
  <si>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</si>
  <si>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</si>
  <si>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</si>
  <si>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</si>
  <si>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</si>
  <si>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</si>
  <si>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</si>
  <si>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</si>
  <si>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</si>
  <si>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</si>
  <si>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</si>
  <si>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</si>
  <si>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</si>
  <si>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</si>
  <si>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</si>
  <si>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</si>
  <si>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</si>
  <si>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</si>
  <si>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</si>
  <si>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</si>
  <si>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</si>
  <si>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</si>
  <si>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</si>
  <si>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</si>
  <si>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</si>
  <si>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</si>
  <si>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</si>
  <si>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</si>
  <si>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</si>
  <si>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</si>
  <si>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</si>
  <si>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</si>
  <si>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</si>
  <si>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</si>
  <si>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</si>
  <si>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</si>
  <si>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</si>
  <si>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</si>
  <si>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</si>
  <si>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</si>
  <si>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</si>
  <si>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</si>
  <si>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</si>
  <si>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</si>
  <si>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</si>
  <si>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</si>
  <si>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</si>
  <si>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</si>
  <si>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</si>
  <si>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</si>
  <si>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</si>
  <si>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</si>
  <si>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</si>
  <si>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</si>
  <si>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</si>
  <si>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</si>
  <si>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</si>
  <si>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</si>
  <si>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</si>
  <si>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</si>
  <si>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</si>
  <si>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</si>
  <si>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</si>
  <si>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</si>
  <si>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</si>
  <si>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</si>
  <si>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</si>
  <si>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</si>
  <si>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</si>
  <si>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</si>
  <si>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</si>
  <si>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</si>
  <si>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</si>
  <si>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</si>
  <si>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</si>
  <si>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</si>
  <si>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</si>
  <si>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</si>
  <si>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</si>
  <si>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</si>
  <si>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</si>
  <si>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</si>
  <si>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</si>
  <si>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</si>
  <si>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</si>
  <si>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</si>
  <si>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</si>
  <si>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</si>
  <si>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</si>
  <si>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</si>
  <si>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</si>
  <si>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</si>
  <si>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</si>
  <si>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</si>
  <si>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</si>
  <si>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</si>
  <si>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</si>
  <si>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</si>
  <si>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</si>
  <si>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</si>
  <si>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</si>
  <si>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</si>
  <si>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</si>
  <si>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</si>
  <si>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</si>
  <si>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</si>
  <si>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</si>
  <si>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</si>
  <si>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</si>
  <si>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</si>
  <si>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</si>
  <si>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</si>
  <si>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</si>
  <si>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</si>
  <si>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</si>
  <si>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</si>
  <si>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</si>
  <si>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</si>
  <si>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</si>
  <si>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</si>
  <si>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</si>
  <si>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</si>
  <si>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</si>
  <si>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</si>
  <si>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</si>
  <si>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</si>
  <si>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</si>
  <si>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</si>
  <si>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</si>
  <si>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</si>
  <si>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</si>
  <si>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</si>
  <si>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</si>
  <si>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</si>
  <si>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</si>
  <si>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</si>
  <si>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</si>
  <si>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</si>
  <si>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</si>
  <si>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</si>
  <si>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</si>
  <si>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</si>
  <si>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</si>
  <si>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</si>
  <si>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</si>
  <si>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</si>
  <si>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</si>
  <si>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</si>
  <si>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</si>
  <si>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</si>
  <si>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</si>
  <si>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</si>
  <si>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</si>
  <si>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</si>
  <si>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</si>
  <si>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</si>
  <si>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</si>
  <si>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</si>
  <si>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</si>
  <si>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นางธนัชญา สิงห์แก้ว</t>
  </si>
  <si>
    <t>นายบัณฑิต สิงห์แก้ว</t>
  </si>
  <si>
    <t>นางสาวธนิกา เอียดช่วยหรือพสิษฐ์ธนากมล</t>
  </si>
  <si>
    <t>นายวรสิทธิ์ ธิหล้า</t>
  </si>
  <si>
    <t>3-4613-00307-91-0</t>
  </si>
  <si>
    <t>3-5209-00046-57-1</t>
  </si>
  <si>
    <t>1-5404-00009-01-7</t>
  </si>
  <si>
    <t>3-9505-00027-90-7</t>
  </si>
  <si>
    <t>1-5099-00185-05-0</t>
  </si>
  <si>
    <t>1-5099-00405-36-0</t>
  </si>
  <si>
    <t>นายเกรียรติศักดิ์ พสิษฐ์ธนากมล</t>
  </si>
  <si>
    <t>นางสาวสุภาพร ยะเป็งหรือหรือนางสาวภัควิรินท์ พิชญาวัฒนารัตน์</t>
  </si>
  <si>
    <t>931(68) - รายงานผลสืบทรัพย์ ราย นางธนัชญา สิงห์แก้ว สาขาช้างคลาน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</si>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</sst>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cell r="CM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cell r="CM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cell r="CM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L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cell r="CM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cell r="CM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M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M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cell r="CM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M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L592">
            <v>244126</v>
          </cell>
          <cell r="CM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L593">
            <v>244126</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M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M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L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L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t="str">
            <v/>
          </cell>
          <cell r="BO760" t="str">
            <v/>
          </cell>
          <cell r="BP760" t="str">
            <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L767">
            <v>244031</v>
          </cell>
          <cell r="CM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นางสาวรัตติกาล หอมแก่นจันทร์</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L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L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v>1500</v>
          </cell>
          <cell r="BD799">
            <v>25</v>
          </cell>
          <cell r="BE799">
            <v>10</v>
          </cell>
          <cell r="BF799">
            <v>2567</v>
          </cell>
          <cell r="BG799">
            <v>0</v>
          </cell>
          <cell r="BH799" t="str">
            <v>-</v>
          </cell>
          <cell r="BI799" t="str">
            <v>-</v>
          </cell>
          <cell r="BJ799" t="str">
            <v>-</v>
          </cell>
          <cell r="BK799">
            <v>0</v>
          </cell>
          <cell r="BL799">
            <v>1775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L799">
            <v>244036</v>
          </cell>
          <cell r="CM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L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L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L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L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1380</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t="str">
            <v/>
          </cell>
          <cell r="BO827" t="str">
            <v/>
          </cell>
          <cell r="BP827" t="str">
            <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t="str">
            <v/>
          </cell>
          <cell r="BO840" t="str">
            <v/>
          </cell>
          <cell r="BP840" t="str">
            <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t="str">
            <v/>
          </cell>
          <cell r="BO889" t="str">
            <v/>
          </cell>
          <cell r="BP889" t="str">
            <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t="str">
            <v/>
          </cell>
          <cell r="BO894" t="str">
            <v/>
          </cell>
          <cell r="BP894" t="str">
            <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t="str">
            <v/>
          </cell>
          <cell r="BO900" t="str">
            <v/>
          </cell>
          <cell r="BP900" t="str">
            <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t="str">
            <v/>
          </cell>
          <cell r="BO909" t="str">
            <v/>
          </cell>
          <cell r="BP909" t="str">
            <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t="str">
            <v/>
          </cell>
          <cell r="BO918" t="str">
            <v/>
          </cell>
          <cell r="BP918" t="str">
            <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t="str">
            <v/>
          </cell>
          <cell r="BO925" t="str">
            <v/>
          </cell>
          <cell r="BP925" t="str">
            <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t="str">
            <v/>
          </cell>
          <cell r="BO933" t="str">
            <v/>
          </cell>
          <cell r="BP933" t="str">
            <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t="str">
            <v/>
          </cell>
          <cell r="BO935" t="str">
            <v/>
          </cell>
          <cell r="BP935" t="str">
            <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t="str">
            <v/>
          </cell>
          <cell r="BO937" t="str">
            <v/>
          </cell>
          <cell r="BP937" t="str">
            <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t="str">
            <v/>
          </cell>
          <cell r="BO947" t="str">
            <v/>
          </cell>
          <cell r="BP947" t="str">
            <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t="str">
            <v/>
          </cell>
          <cell r="BO953" t="str">
            <v/>
          </cell>
          <cell r="BP953" t="str">
            <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L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L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L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L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L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L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L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L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L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L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L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L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L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L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3" t="str">
            <v>ปฏิยุทธ์</v>
          </cell>
          <cell r="CL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4" t="str">
            <v>ปฏิยุทธ์</v>
          </cell>
          <cell r="CL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t="str">
            <v/>
          </cell>
          <cell r="BO1009" t="str">
            <v/>
          </cell>
          <cell r="BP1009" t="str">
            <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t="str">
            <v/>
          </cell>
          <cell r="BO1011" t="str">
            <v/>
          </cell>
          <cell r="BP1011" t="str">
            <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L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L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L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L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L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L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L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L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L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L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L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L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นายวิโรจน์ ตาจาย</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L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L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L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L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CC1033" t="str">
            <v>ปฏิยุทธ์</v>
          </cell>
          <cell r="CL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4" t="str">
            <v>ปฏิยุทธ์</v>
          </cell>
          <cell r="CL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6" t="str">
            <v>ปฏิยุทธ์</v>
          </cell>
          <cell r="CL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7" t="str">
            <v>ปฏิยุทธ์</v>
          </cell>
          <cell r="CL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8" t="str">
            <v>ปฏิยุทธ์</v>
          </cell>
          <cell r="CL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L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L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L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L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L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L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L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L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L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L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L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L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L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L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t="str">
            <v/>
          </cell>
          <cell r="BD1081" t="str">
            <v/>
          </cell>
          <cell r="BE1081" t="str">
            <v/>
          </cell>
          <cell r="BF1081" t="str">
            <v/>
          </cell>
          <cell r="BG1081" t="str">
            <v/>
          </cell>
          <cell r="BH1081" t="str">
            <v/>
          </cell>
          <cell r="BI1081" t="str">
            <v/>
          </cell>
          <cell r="BJ1081" t="str">
            <v/>
          </cell>
          <cell r="BK1081" t="str">
            <v/>
          </cell>
          <cell r="BL1081" t="str">
            <v/>
          </cell>
          <cell r="BM1081" t="str">
            <v/>
          </cell>
          <cell r="BN1081" t="str">
            <v/>
          </cell>
          <cell r="BO1081" t="str">
            <v/>
          </cell>
          <cell r="BP1081" t="str">
            <v/>
          </cell>
          <cell r="BQ1081" t="str">
            <v/>
          </cell>
          <cell r="BR1081" t="str">
            <v/>
          </cell>
          <cell r="BS1081" t="str">
            <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t="str">
            <v/>
          </cell>
          <cell r="BO1082" t="str">
            <v/>
          </cell>
          <cell r="BP1082" t="str">
            <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L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L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L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t="str">
            <v/>
          </cell>
          <cell r="BO1101" t="str">
            <v/>
          </cell>
          <cell r="BP1101" t="str">
            <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L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t="str">
            <v/>
          </cell>
          <cell r="BO1106" t="str">
            <v/>
          </cell>
          <cell r="BP1106" t="str">
            <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t="str">
            <v/>
          </cell>
          <cell r="BO1108" t="str">
            <v/>
          </cell>
          <cell r="BP1108" t="str">
            <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L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L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L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t="str">
            <v/>
          </cell>
          <cell r="BO1117" t="str">
            <v/>
          </cell>
          <cell r="BP1117" t="str">
            <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t="str">
            <v/>
          </cell>
          <cell r="BO1121" t="str">
            <v/>
          </cell>
          <cell r="BP1121" t="str">
            <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t="str">
            <v/>
          </cell>
          <cell r="BO1123" t="str">
            <v/>
          </cell>
          <cell r="BP1123" t="str">
            <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L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L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L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L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L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L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L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L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L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L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L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L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L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L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L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L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L1170">
            <v>243902</v>
          </cell>
          <cell r="CM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L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L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L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L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L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L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L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L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L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L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L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L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L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L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L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L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L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L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L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L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L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L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L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L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L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L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L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L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L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L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L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L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L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L1241">
            <v>243902</v>
          </cell>
          <cell r="CM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L1242">
            <v>243902</v>
          </cell>
          <cell r="CM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L1243">
            <v>243902</v>
          </cell>
          <cell r="CM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L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L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L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L1252">
            <v>243910</v>
          </cell>
          <cell r="CM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L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L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L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L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L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L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L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L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N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L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L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L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L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L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L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L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L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L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N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L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L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L1324">
            <v>244031</v>
          </cell>
          <cell r="CM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L1325">
            <v>244031</v>
          </cell>
          <cell r="CM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L1326">
            <v>244036</v>
          </cell>
          <cell r="CM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L1327">
            <v>244036</v>
          </cell>
          <cell r="CM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L1328">
            <v>244036</v>
          </cell>
          <cell r="CM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L1329">
            <v>244036</v>
          </cell>
          <cell r="CM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L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L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L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N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M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M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row>
        <row r="1380">
          <cell r="B1380">
            <v>2880</v>
          </cell>
          <cell r="C1380">
            <v>2025</v>
          </cell>
          <cell r="D1380">
            <v>17</v>
          </cell>
          <cell r="E1380">
            <v>4</v>
          </cell>
          <cell r="F1380">
            <v>2568</v>
          </cell>
          <cell r="G1380">
            <v>800058501472</v>
          </cell>
          <cell r="H1380" t="str">
            <v>นาง</v>
          </cell>
          <cell r="I1380" t="str">
            <v xml:space="preserve">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นางณภัสชนันท์  อ๊อดต่อกัน</v>
          </cell>
          <cell r="BU1380">
            <v>888167010202</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6" sqref="B16"/>
    </sheetView>
  </sheetViews>
  <sheetFormatPr defaultColWidth="9" defaultRowHeight="21"/>
  <cols>
    <col min="1" max="1" width="18.8984375" style="2" customWidth="1"/>
    <col min="2" max="2" width="42.29687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931</v>
      </c>
    </row>
    <row r="2" spans="1:11">
      <c r="A2" s="143" t="s">
        <v>251</v>
      </c>
      <c r="B2" s="145" t="str">
        <f t="array" ref="B2">_xlfn.IFS(I1&lt;850,VLOOKUP(I1,[1]บังคับคดี!$B:$ZZ,60,0),AND(I1&gt;=850,I1&lt;1435),VLOOKUP(I1,'[1]บังคับคดีใหม่ ปี2563-2564'!$B:$ZZ,63,0),I1&gt;=1435,VLOOKUP(I1,'[1]สืบทรัพย์ ปี 2564-25666'!$B:$ZZ,71,0))</f>
        <v>นางธนัชญา สิงห์แก้ว</v>
      </c>
      <c r="C2" s="175" t="s">
        <v>73</v>
      </c>
      <c r="D2" s="145" t="str">
        <f t="array" ref="D2">_xlfn.IFS(I1&lt;850,VLOOKUP(I1,[1]บังคับคดี!$B:$ZZ,10,0),AND(I1&gt;=850,I1&lt;1435),VLOOKUP(I1,'[1]บังคับคดีใหม่ ปี2563-2564'!$B:$ZZ,11,0),I1&gt;=1435,VLOOKUP(I1,'[1]สืบทรัพย์ ปี 2564-25666'!$B:$ZZ,11,0))</f>
        <v>ช้างคลาน</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สินเชื่อโครงการเกื้อกูลผู้ประกอบวิชาชีพทางการศึกษา</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800014033875</v>
      </c>
      <c r="C4" s="176" t="s">
        <v>264</v>
      </c>
      <c r="D4" s="219">
        <v>241269</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จังหวัดลำปาง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ผบ420/2560</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ผบ752/2560</v>
      </c>
      <c r="I5" s="157" t="s">
        <v>257</v>
      </c>
    </row>
    <row r="6" spans="1:11">
      <c r="A6" s="153" t="s">
        <v>337</v>
      </c>
      <c r="B6" s="171">
        <v>1303562.6000000001</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355</v>
      </c>
      <c r="D12" s="152"/>
      <c r="E12" s="158"/>
      <c r="F12" s="169"/>
      <c r="G12" s="152"/>
      <c r="I12" s="249" t="s">
        <v>242</v>
      </c>
      <c r="J12" s="249"/>
      <c r="K12" s="249"/>
    </row>
    <row r="13" spans="1:11" s="151" customFormat="1">
      <c r="A13" s="165" t="str">
        <f>IF(B14="","คู่สมรส","คู่สมรสจำเลยที่ 1")</f>
        <v>คู่สมรสจำเลยที่ 1</v>
      </c>
      <c r="B13" s="158" t="s">
        <v>352</v>
      </c>
      <c r="C13" s="203" t="s">
        <v>356</v>
      </c>
      <c r="D13" s="152"/>
      <c r="E13" s="158"/>
      <c r="F13" s="169"/>
      <c r="G13" s="152"/>
      <c r="I13" s="249"/>
      <c r="J13" s="249"/>
      <c r="K13" s="249"/>
    </row>
    <row r="14" spans="1:11" s="151" customFormat="1">
      <c r="A14" s="165" t="s">
        <v>212</v>
      </c>
      <c r="B14" s="158" t="s">
        <v>353</v>
      </c>
      <c r="C14" s="203" t="s">
        <v>357</v>
      </c>
      <c r="D14" s="152"/>
      <c r="E14" s="158"/>
      <c r="F14" s="169"/>
      <c r="G14" s="152"/>
      <c r="I14" s="166" t="s">
        <v>248</v>
      </c>
      <c r="J14" s="166"/>
      <c r="K14" s="166"/>
    </row>
    <row r="15" spans="1:11" s="151" customFormat="1">
      <c r="A15" s="165" t="s">
        <v>214</v>
      </c>
      <c r="B15" s="158" t="s">
        <v>361</v>
      </c>
      <c r="C15" s="203" t="s">
        <v>358</v>
      </c>
      <c r="D15" s="152"/>
      <c r="E15" s="158"/>
      <c r="F15" s="169"/>
      <c r="G15" s="152"/>
      <c r="I15" s="166" t="s">
        <v>249</v>
      </c>
      <c r="J15" s="166"/>
      <c r="K15" s="166"/>
    </row>
    <row r="16" spans="1:11" s="151" customFormat="1">
      <c r="A16" s="165" t="s">
        <v>213</v>
      </c>
      <c r="B16" s="158" t="s">
        <v>362</v>
      </c>
      <c r="C16" s="203" t="s">
        <v>359</v>
      </c>
      <c r="D16" s="152"/>
      <c r="E16" s="158"/>
      <c r="F16" s="169"/>
      <c r="G16" s="152"/>
      <c r="I16" s="166" t="s">
        <v>338</v>
      </c>
      <c r="J16" s="166"/>
      <c r="K16" s="166"/>
    </row>
    <row r="17" spans="1:12" s="151" customFormat="1">
      <c r="A17" s="165" t="s">
        <v>215</v>
      </c>
      <c r="B17" s="158" t="s">
        <v>354</v>
      </c>
      <c r="C17" s="203" t="s">
        <v>360</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931 - รายงานผลสืบทรัพย์ ราย นางธนัชญา สิงห์แก้ว สาขาช้างคลาน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นางธนัชญา สิงห์แก้ว</v>
      </c>
      <c r="F4" s="272"/>
      <c r="G4" s="272"/>
      <c r="H4" s="272"/>
      <c r="I4" s="272"/>
      <c r="J4" s="272"/>
      <c r="K4" s="272"/>
      <c r="L4" s="272"/>
      <c r="M4" s="272"/>
      <c r="N4" s="272"/>
      <c r="O4" s="272"/>
      <c r="P4" s="272"/>
      <c r="Q4" s="272"/>
      <c r="R4" s="272"/>
      <c r="S4" s="272"/>
      <c r="T4" s="272"/>
      <c r="U4" s="252" t="s">
        <v>73</v>
      </c>
      <c r="V4" s="252"/>
      <c r="W4" s="272" t="str">
        <f>Sheet1!D2</f>
        <v>ช้างคลาน</v>
      </c>
      <c r="X4" s="272"/>
      <c r="Y4" s="272"/>
      <c r="Z4" s="272"/>
      <c r="AA4" s="272"/>
      <c r="AB4" s="272"/>
      <c r="AC4" s="272"/>
      <c r="AD4" s="272"/>
      <c r="AE4" s="272"/>
      <c r="AF4" s="272"/>
      <c r="AG4" s="272"/>
      <c r="AH4" s="272"/>
      <c r="AI4" s="272"/>
      <c r="AJ4" s="272"/>
      <c r="AK4" s="138"/>
      <c r="AL4" s="186" t="s">
        <v>261</v>
      </c>
      <c r="AM4" s="185" t="s">
        <v>363</v>
      </c>
      <c r="AO4" s="161" t="s">
        <v>241</v>
      </c>
      <c r="AP4" s="138"/>
      <c r="AQ4" s="138"/>
    </row>
    <row r="5" spans="1:43">
      <c r="A5" s="19" t="s">
        <v>206</v>
      </c>
      <c r="B5" s="137"/>
      <c r="D5" s="272" t="str">
        <f>Sheet1!B3</f>
        <v>สินเชื่อโครงการเกื้อกูลผู้ประกอบวิชาชีพทางการศึกษา</v>
      </c>
      <c r="E5" s="272"/>
      <c r="F5" s="272"/>
      <c r="G5" s="272"/>
      <c r="H5" s="272"/>
      <c r="I5" s="272"/>
      <c r="J5" s="272"/>
      <c r="K5" s="272"/>
      <c r="L5" s="272"/>
      <c r="M5" s="272"/>
      <c r="N5" s="272"/>
      <c r="O5" s="272"/>
      <c r="P5" s="272"/>
      <c r="Q5" s="272"/>
      <c r="R5" s="272"/>
      <c r="S5" s="252" t="s">
        <v>208</v>
      </c>
      <c r="T5" s="252"/>
      <c r="U5" s="252"/>
      <c r="V5" s="252"/>
      <c r="W5" s="278" t="str">
        <f>IF(OR(Sheet1!D3=0,Sheet1!D3="-"),"-",Sheet1!D3)</f>
        <v>-</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931(68) - รายงานผลสืบทรัพย์ ราย นางธนัชญา สิงห์แก้ว สาขาช้างคลาน (สืบรอบที่ 1) - ไม่พบทรัพย์</v>
      </c>
      <c r="AM5" s="138"/>
      <c r="AO5" s="162" t="s">
        <v>258</v>
      </c>
      <c r="AP5" s="138"/>
      <c r="AQ5" s="138"/>
    </row>
    <row r="6" spans="1:43">
      <c r="A6" s="19" t="s">
        <v>207</v>
      </c>
      <c r="B6" s="137"/>
      <c r="F6" s="273">
        <f>Sheet1!B4</f>
        <v>800014033875</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จังหวัดลำปาง</v>
      </c>
      <c r="D7" s="272"/>
      <c r="E7" s="272"/>
      <c r="F7" s="272"/>
      <c r="G7" s="272"/>
      <c r="H7" s="272"/>
      <c r="I7" s="272"/>
      <c r="J7" s="272"/>
      <c r="K7" s="251" t="s">
        <v>209</v>
      </c>
      <c r="L7" s="251"/>
      <c r="M7" s="251"/>
      <c r="N7" s="251"/>
      <c r="O7" s="251"/>
      <c r="P7" s="251"/>
      <c r="Q7" s="279" t="str">
        <f>Sheet1!D5</f>
        <v>ผบ420/2560</v>
      </c>
      <c r="R7" s="279"/>
      <c r="S7" s="279"/>
      <c r="T7" s="279"/>
      <c r="U7" s="279"/>
      <c r="V7" s="279"/>
      <c r="W7" s="279"/>
      <c r="X7" s="250" t="s">
        <v>210</v>
      </c>
      <c r="Y7" s="250"/>
      <c r="Z7" s="250"/>
      <c r="AA7" s="250"/>
      <c r="AB7" s="250"/>
      <c r="AC7" s="250"/>
      <c r="AD7" s="279" t="str">
        <f>Sheet1!F5</f>
        <v>ผบ752/2560</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นางธนัชญา สิงห์แก้ว</v>
      </c>
      <c r="G9" s="258"/>
      <c r="H9" s="258"/>
      <c r="I9" s="258"/>
      <c r="J9" s="258"/>
      <c r="K9" s="258"/>
      <c r="L9" s="258"/>
      <c r="M9" s="258"/>
      <c r="N9" s="258"/>
      <c r="O9" s="258"/>
      <c r="P9" s="258"/>
      <c r="Q9" s="258"/>
      <c r="R9" s="258"/>
      <c r="S9" s="2" t="str">
        <f>Sheet1!A13</f>
        <v>คู่สมรสจำเลยที่ 1</v>
      </c>
      <c r="Y9" s="265" t="str">
        <f>Sheet1!B13</f>
        <v>นายบัณฑิต สิงห์แก้ว</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นางสาวธนิกา เอียดช่วยหรือพสิษฐ์ธนากมล</v>
      </c>
      <c r="G10" s="258"/>
      <c r="H10" s="258"/>
      <c r="I10" s="258"/>
      <c r="J10" s="258"/>
      <c r="K10" s="258"/>
      <c r="L10" s="258"/>
      <c r="M10" s="258"/>
      <c r="N10" s="258"/>
      <c r="O10" s="258"/>
      <c r="P10" s="258"/>
      <c r="Q10" s="258"/>
      <c r="R10" s="258"/>
      <c r="S10" s="2" t="s">
        <v>214</v>
      </c>
      <c r="Y10" s="265" t="str">
        <f>Sheet1!B15</f>
        <v>นายเกรียรติศักดิ์ พสิษฐ์ธนากมล</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นางสาวสุภาพร ยะเป็งหรือหรือนางสาวภัควิรินท์ พิชญาวัฒนารัตน์</v>
      </c>
      <c r="G11" s="258"/>
      <c r="H11" s="258"/>
      <c r="I11" s="258"/>
      <c r="J11" s="258"/>
      <c r="K11" s="258"/>
      <c r="L11" s="258"/>
      <c r="M11" s="258"/>
      <c r="N11" s="258"/>
      <c r="O11" s="258"/>
      <c r="P11" s="258"/>
      <c r="Q11" s="258"/>
      <c r="R11" s="258"/>
      <c r="S11" s="2" t="s">
        <v>215</v>
      </c>
      <c r="Y11" s="265" t="str">
        <f>Sheet1!B17</f>
        <v>นายวรสิทธิ์ ธิหล้า</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7" zoomScale="126" zoomScaleNormal="100" zoomScaleSheetLayoutView="126" workbookViewId="0">
      <selection activeCell="AT10" sqref="AT10"/>
    </sheetView>
  </sheetViews>
  <sheetFormatPr defaultColWidth="8.8984375" defaultRowHeight="21"/>
  <cols>
    <col min="1" max="13" width="2" style="2" customWidth="1"/>
    <col min="14" max="14" width="2.59765625"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348</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ตามคำพิพากษาของศาลจังหวัดลำปาง ในคดีหมายเลขดำที่ ผบ420/2560 ในคดีหมายเลขแดงที่  ผบ752/2560 ลว.26 กรกฎาคม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10</v>
      </c>
      <c r="AV16" s="215" t="s">
        <v>335</v>
      </c>
    </row>
    <row r="17" spans="1:45">
      <c r="A17" s="188"/>
      <c r="B17" s="188"/>
      <c r="C17" s="258" t="str">
        <f>IF(AS17="","ซ่อนช่อง",CONCATENATE("1. ",VLOOKUP(AS17,Table1[#All],2,0)))</f>
        <v>1. นางธนัชญา สิงห์แก้ว</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3-4613-00307-91-0</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นายบัณฑิต สิงห์แก้ว</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3-5209-00046-57-1</v>
      </c>
      <c r="AE18" s="281"/>
      <c r="AF18" s="281"/>
      <c r="AG18" s="281"/>
      <c r="AH18" s="281"/>
      <c r="AI18" s="281"/>
      <c r="AJ18" s="281"/>
      <c r="AK18" s="281"/>
      <c r="AL18" s="195"/>
      <c r="AM18" s="193"/>
      <c r="AN18" s="193"/>
      <c r="AO18" s="193"/>
      <c r="AP18" s="193"/>
      <c r="AQ18" s="193"/>
      <c r="AS18" s="197" t="s">
        <v>350</v>
      </c>
    </row>
    <row r="19" spans="1:45">
      <c r="A19" s="193"/>
      <c r="B19" s="193"/>
      <c r="C19" s="280" t="str">
        <f>IF(AS19="","ซ่อนช่อง",CONCATENATE("3. ",VLOOKUP(AS19,Table1[#All],2,0)))</f>
        <v>3. นางสาวธนิกา เอียดช่วยหรือพสิษฐ์ธนากมล</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1-5404-00009-01-7</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นายเกรียรติศักดิ์ พสิษฐ์ธนากมล</v>
      </c>
      <c r="D20" s="280"/>
      <c r="E20" s="280"/>
      <c r="F20" s="280"/>
      <c r="G20" s="280"/>
      <c r="H20" s="280"/>
      <c r="I20" s="280"/>
      <c r="J20" s="280"/>
      <c r="K20" s="280"/>
      <c r="L20" s="280"/>
      <c r="M20" s="280"/>
      <c r="N20" s="280"/>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3-9505-00027-90-7</v>
      </c>
      <c r="AE20" s="281"/>
      <c r="AF20" s="281"/>
      <c r="AG20" s="281"/>
      <c r="AH20" s="281"/>
      <c r="AI20" s="281"/>
      <c r="AJ20" s="281"/>
      <c r="AK20" s="281"/>
      <c r="AL20" s="195"/>
      <c r="AM20" s="193"/>
      <c r="AN20" s="193"/>
      <c r="AO20" s="193"/>
      <c r="AP20" s="193"/>
      <c r="AQ20" s="193"/>
      <c r="AS20" s="197" t="s">
        <v>214</v>
      </c>
    </row>
    <row r="21" spans="1:45">
      <c r="A21" s="193"/>
      <c r="B21" s="193"/>
      <c r="C21" s="280" t="str">
        <f>IF(AS21="","ซ่อนช่อง",CONCATENATE("5. ",VLOOKUP(AS21,Table1[#All],2,0)))</f>
        <v>5. นางสาวสุภาพร ยะเป็งหรือหรือนางสาวภัควิรินท์ พิชญาวัฒนารัตน์</v>
      </c>
      <c r="D21" s="280"/>
      <c r="E21" s="280"/>
      <c r="F21" s="280"/>
      <c r="G21" s="280"/>
      <c r="H21" s="280"/>
      <c r="I21" s="280"/>
      <c r="J21" s="280"/>
      <c r="K21" s="280"/>
      <c r="L21" s="280"/>
      <c r="M21" s="280"/>
      <c r="N21" s="280"/>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1" t="str">
        <f>IF(AS21="","",VLOOKUP(AS21,Table1[#All],3,0))</f>
        <v>1-5099-00185-05-0</v>
      </c>
      <c r="AE21" s="281"/>
      <c r="AF21" s="281"/>
      <c r="AG21" s="281"/>
      <c r="AH21" s="281"/>
      <c r="AI21" s="281"/>
      <c r="AJ21" s="281"/>
      <c r="AK21" s="281"/>
      <c r="AL21" s="195"/>
      <c r="AM21" s="193"/>
      <c r="AN21" s="193"/>
      <c r="AO21" s="193"/>
      <c r="AP21" s="193"/>
      <c r="AQ21" s="193"/>
      <c r="AS21" s="197" t="s">
        <v>213</v>
      </c>
    </row>
    <row r="22" spans="1:45">
      <c r="A22" s="193"/>
      <c r="B22" s="193"/>
      <c r="C22" s="280" t="str">
        <f>IF(AS22="","ซ่อนช่อง",CONCATENATE("6. ",VLOOKUP(AS22,Table1[#All],2,0)))</f>
        <v>6. นายวรสิทธิ์ ธิหล้า</v>
      </c>
      <c r="D22" s="280"/>
      <c r="E22" s="280"/>
      <c r="F22" s="280"/>
      <c r="G22" s="280"/>
      <c r="H22" s="280"/>
      <c r="I22" s="280"/>
      <c r="J22" s="280"/>
      <c r="K22" s="280"/>
      <c r="L22" s="280"/>
      <c r="M22" s="280"/>
      <c r="N22" s="280"/>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1" t="str">
        <f>IF(AS22="","",VLOOKUP(AS22,Table1[#All],3,0))</f>
        <v>1-5099-00405-36-0</v>
      </c>
      <c r="AE22" s="281"/>
      <c r="AF22" s="281"/>
      <c r="AG22" s="281"/>
      <c r="AH22" s="281"/>
      <c r="AI22" s="281"/>
      <c r="AJ22" s="281"/>
      <c r="AK22" s="281"/>
      <c r="AL22" s="195"/>
      <c r="AM22" s="193"/>
      <c r="AN22" s="193"/>
      <c r="AO22" s="193"/>
      <c r="AP22" s="193"/>
      <c r="AQ22" s="193"/>
      <c r="AS22" s="197" t="s">
        <v>215</v>
      </c>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6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U12" sqref="AU12"/>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364</v>
      </c>
      <c r="AC10" s="272"/>
      <c r="AD10" s="272"/>
      <c r="AE10" s="272"/>
      <c r="AF10" s="272"/>
      <c r="AG10" s="272"/>
      <c r="AH10" s="284" t="s">
        <v>313</v>
      </c>
      <c r="AI10" s="284"/>
      <c r="AJ10" s="272">
        <v>2868</v>
      </c>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ของศาลจังหวัดลำปาง ในคดีหมายเลขคดีดำที่ ผบ420/2560 คดีหมายเลขแดงที่ ผบ752/2560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นางธนัชญา สิงห์แก้ว</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3-4613-00307-91-0</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2025-05-29T08:18:42Z</cp:lastPrinted>
  <dcterms:created xsi:type="dcterms:W3CDTF">2016-06-06T16:13:57Z</dcterms:created>
  <dcterms:modified xsi:type="dcterms:W3CDTF">2025-07-26T06:59:01Z</dcterms:modified>
</cp:coreProperties>
</file>